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updateLinks="never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Energy Efficiency\Annual Reports\"/>
    </mc:Choice>
  </mc:AlternateContent>
  <bookViews>
    <workbookView xWindow="0" yWindow="0" windowWidth="23040" windowHeight="9228" firstSheet="16" activeTab="21"/>
  </bookViews>
  <sheets>
    <sheet name="SUMMARY -TABLE" sheetId="88" r:id="rId1"/>
    <sheet name="ESA-Table 1" sheetId="67" r:id="rId2"/>
    <sheet name="ESA-Table 1A" sheetId="99" r:id="rId3"/>
    <sheet name="ESA-Table 2" sheetId="100" r:id="rId4"/>
    <sheet name="ESA-Table 2A" sheetId="68" r:id="rId5"/>
    <sheet name="ESA-Table 2B" sheetId="101" r:id="rId6"/>
    <sheet name="ESA-Table 3" sheetId="69" r:id="rId7"/>
    <sheet name="ESA Table 4 " sheetId="94" r:id="rId8"/>
    <sheet name="ESA-Table 5" sheetId="71" r:id="rId9"/>
    <sheet name="ESA-Table 6" sheetId="72" r:id="rId10"/>
    <sheet name="ESA-Table 7" sheetId="73" r:id="rId11"/>
    <sheet name="ESA Table -8" sheetId="92" r:id="rId12"/>
    <sheet name="ESA-Table 9" sheetId="19" r:id="rId13"/>
    <sheet name="ESA-Table 10" sheetId="20" r:id="rId14"/>
    <sheet name="ESA-Table 11" sheetId="21" r:id="rId15"/>
    <sheet name="ESA Table 12 " sheetId="97" r:id="rId16"/>
    <sheet name="ESA-Table 13" sheetId="27" r:id="rId17"/>
    <sheet name="ESA -Table 14 " sheetId="95" r:id="rId18"/>
    <sheet name="ESA-Table 15-Lighting" sheetId="31" r:id="rId19"/>
    <sheet name="ESA-Table 16" sheetId="32" r:id="rId20"/>
    <sheet name="ESA-Table 17" sheetId="103" r:id="rId21"/>
    <sheet name="ESA-Table 18" sheetId="102" r:id="rId22"/>
  </sheets>
  <externalReferences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</externalReferences>
  <definedNames>
    <definedName name="\0">#REF!</definedName>
    <definedName name="\a">#REF!</definedName>
    <definedName name="\b">#REF!</definedName>
    <definedName name="\c">#REF!</definedName>
    <definedName name="\d">#REF!</definedName>
    <definedName name="\f">#REF!</definedName>
    <definedName name="\k">#REF!</definedName>
    <definedName name="\m">#REF!</definedName>
    <definedName name="\p">#REF!</definedName>
    <definedName name="\s">#REF!</definedName>
    <definedName name="\t">#REF!</definedName>
    <definedName name="\u">#REF!</definedName>
    <definedName name="\x">#REF!</definedName>
    <definedName name="\z">#REF!</definedName>
    <definedName name="_____NPV2003">'[1]All Rates'!$V$7:$X$31</definedName>
    <definedName name="_____NPV2004">'[2]All Rates'!$Z$7:$AB$31</definedName>
    <definedName name="____NPV2003">'[1]All Rates'!$V$7:$X$31</definedName>
    <definedName name="____NPV2004">'[2]All Rates'!$Z$7:$AB$31</definedName>
    <definedName name="___NPV2003">'[1]All Rates'!$V$7:$X$31</definedName>
    <definedName name="___NPV2004">'[2]All Rates'!$Z$7:$AB$31</definedName>
    <definedName name="__NPV2003">'[1]All Rates'!$V$7:$X$31</definedName>
    <definedName name="__NPV2004">'[2]All Rates'!$Z$7:$AB$31</definedName>
    <definedName name="_1995_COSTS">#REF!</definedName>
    <definedName name="_ADJ2">[3]Adjustments!#REF!</definedName>
    <definedName name="_AMO_UniqueIdentifier" hidden="1">"'8ce6b787-8552-4e10-9426-17514a491462'"</definedName>
    <definedName name="_CRD1">#REF!</definedName>
    <definedName name="_CRD2">#REF!</definedName>
    <definedName name="_CRD3">#REF!</definedName>
    <definedName name="_CRD4">#REF!</definedName>
    <definedName name="_CRD5">#REF!</definedName>
    <definedName name="_E1">#REF!</definedName>
    <definedName name="_GRC1">#REF!</definedName>
    <definedName name="_GS1">#REF!</definedName>
    <definedName name="_GS2">#REF!</definedName>
    <definedName name="_I6">#REF!</definedName>
    <definedName name="_NPV2003" localSheetId="9">'[4]All Rates'!$Q$7:$R$31</definedName>
    <definedName name="_NPV2003">'[1]All Rates'!$V$7:$X$31</definedName>
    <definedName name="_NPV2004">'[2]All Rates'!$Z$7:$AB$31</definedName>
    <definedName name="ACCOUNTS">[5]SummaryPaste!#REF!</definedName>
    <definedName name="ADJUST6">#REF!</definedName>
    <definedName name="ADJUST7">#REF!</definedName>
    <definedName name="adjustments">#REF!</definedName>
    <definedName name="atticinsulation" localSheetId="8">'[6]Unit Input'!$D$8:$D$9</definedName>
    <definedName name="atticinsulation">'[7]Unit Input'!$D$8:$D$9</definedName>
    <definedName name="atticventing">#REF!</definedName>
    <definedName name="atticweatherstripping" localSheetId="8">'[6]Unit Input'!$D$5:$D$7</definedName>
    <definedName name="atticweatherstripping">'[7]Unit Input'!$D$5:$D$7</definedName>
    <definedName name="AuthBudget">'[8]CARE-Table 1'!$G$6:$G$16</definedName>
    <definedName name="Base_Customers" localSheetId="8">'[6]Key to Tables'!$B$19</definedName>
    <definedName name="Base_Customers">'[7]Key to Tables'!$B$19</definedName>
    <definedName name="base_rate_annual">#REF!</definedName>
    <definedName name="BCOMP3">#REF!</definedName>
    <definedName name="BCOMP4">#REF!</definedName>
    <definedName name="caulking" localSheetId="8">'[6]Unit Input'!$D$12:$D$14</definedName>
    <definedName name="caulking">'[7]Unit Input'!$D$12:$D$14</definedName>
    <definedName name="centralAC" localSheetId="8">'[6]Unit Input'!$D$48</definedName>
    <definedName name="centralAC">'[7]Unit Input'!$D$48</definedName>
    <definedName name="CFL">#REF!</definedName>
    <definedName name="CREDITS">#REF!</definedName>
    <definedName name="Discount">'[9]Energy Rate'!$C$44</definedName>
    <definedName name="Discount_Rate">#REF!</definedName>
    <definedName name="Dixcount_Rate">#REF!</definedName>
    <definedName name="Diycount_Rate">#REF!</definedName>
    <definedName name="DOM">#REF!</definedName>
    <definedName name="DOMRD">#REF!</definedName>
    <definedName name="doorweatherstripping" localSheetId="8">'[6]Unit Input'!$D$17:$D$19</definedName>
    <definedName name="doorweatherstripping">'[7]Unit Input'!$D$17:$D$19</definedName>
    <definedName name="Double?">'[10]Unit Input'!$D$45</definedName>
    <definedName name="Double1">'[10]Unit Input'!$D$47</definedName>
    <definedName name="ductrepair" localSheetId="8">'[11]Per Measure Savings'!#REF!</definedName>
    <definedName name="ductrepair">'[12]Per Measure Savings'!#REF!</definedName>
    <definedName name="ductsealandrepair" localSheetId="8">'[6]Unit Input'!$D$49:$D$51</definedName>
    <definedName name="ductsealandrepair">'[7]Unit Input'!$D$49:$D$51</definedName>
    <definedName name="DWL">'[13]Effective-Rates'!#REF!</definedName>
    <definedName name="ecabf_summer">'[13]Effective-Rates'!#REF!</definedName>
    <definedName name="ecabf_winter">'[13]Effective-Rates'!#REF!</definedName>
    <definedName name="educworkshop" localSheetId="8">'[6]Unit Input'!$D$63</definedName>
    <definedName name="educworkshop">'[7]Unit Input'!$D$63</definedName>
    <definedName name="elasticity">#REF!</definedName>
    <definedName name="electricfurnacerepair" localSheetId="8">'[6]Unit Input'!$D$40</definedName>
    <definedName name="electricfurnacerepair">'[7]Unit Input'!$D$40</definedName>
    <definedName name="electricfurnacereplacement" localSheetId="8">'[6]Unit Input'!$D$41</definedName>
    <definedName name="electricfurnacereplacement">'[7]Unit Input'!$D$41</definedName>
    <definedName name="electricwaterheaterreplacement" localSheetId="8">'[6]Unit Input'!$D$54</definedName>
    <definedName name="electricwaterheaterreplacement">'[7]Unit Input'!$D$54</definedName>
    <definedName name="EPMC1">#REF!</definedName>
    <definedName name="EPMC2">#REF!</definedName>
    <definedName name="EPMC3">#REF!</definedName>
    <definedName name="EPMC4">#REF!</definedName>
    <definedName name="Escalation_2001_2004">'[14]Customer MC'!$C$63</definedName>
    <definedName name="Escalation_2004_2006">'[15]Customer MC'!$C$72</definedName>
    <definedName name="Estimated_Month" localSheetId="8">'[11]Key to Tables'!#REF!</definedName>
    <definedName name="Estimated_Month">'[12]Key to Tables'!#REF!</definedName>
    <definedName name="EstimatedMonth">'[16]Key to Tables'!#REF!</definedName>
    <definedName name="EUL" localSheetId="12">'ESA-Table 9'!$T$3:$V$64</definedName>
    <definedName name="EUL">#REF!</definedName>
    <definedName name="evap">'[17]Unit Input'!$D$46</definedName>
    <definedName name="evapcoolercover" localSheetId="8">'[6]Unit Input'!$D$20</definedName>
    <definedName name="evapcoolercover">'[7]Unit Input'!$D$20</definedName>
    <definedName name="evapcoolermaintenance" localSheetId="8">'[6]Unit Input'!$D$58:$D$60</definedName>
    <definedName name="evapcoolermaintenance">'[7]Unit Input'!$D$58:$D$60</definedName>
    <definedName name="EXHIBIT">#REF!</definedName>
    <definedName name="faucetaerator" localSheetId="8">'[6]Unit Input'!$D$21</definedName>
    <definedName name="faucetaerator">'[7]Unit Input'!$D$21</definedName>
    <definedName name="Final___5_yr_TDBU_Capital_Budget">#REF!</definedName>
    <definedName name="FOOTNOTES">#REF!</definedName>
    <definedName name="furnacefilter" localSheetId="8">'[6]Unit Input'!$D$22:$D$24</definedName>
    <definedName name="furnacefilter">'[7]Unit Input'!$D$22:$D$24</definedName>
    <definedName name="gasfurnacerepair" localSheetId="8">'[6]Unit Input'!$D$38</definedName>
    <definedName name="gasfurnacerepair">'[7]Unit Input'!$D$38</definedName>
    <definedName name="gasfurnacereplacement" localSheetId="8">'[6]Unit Input'!$D$39</definedName>
    <definedName name="gasfurnacereplacement">'[7]Unit Input'!$D$39</definedName>
    <definedName name="gaskets" localSheetId="8">'[6]Unit Input'!$D$29</definedName>
    <definedName name="gaskets">'[7]Unit Input'!$D$29</definedName>
    <definedName name="gaswaterheaterreplacement" localSheetId="8">'[6]Unit Input'!$D$53</definedName>
    <definedName name="gaswaterheaterreplacement">'[7]Unit Input'!$D$53</definedName>
    <definedName name="Gen.plant_loading_factor">[18]Loaders!$B$9</definedName>
    <definedName name="GRC">#REF!</definedName>
    <definedName name="inhomeeduc" localSheetId="8">'[6]Unit Input'!$D$62</definedName>
    <definedName name="inhomeeduc">'[7]Unit Input'!$D$62</definedName>
    <definedName name="iso.T.land">[19]RCN!$E$23:$CG$23,[19]RCN!$E$15:$CG$15</definedName>
    <definedName name="JETSET">#REF!</definedName>
    <definedName name="kWh" localSheetId="8">'[6]Key to Tables'!$B$17</definedName>
    <definedName name="kWh">'[7]Key to Tables'!$B$17</definedName>
    <definedName name="landlordcentralac" localSheetId="8">'[6]Unit Input'!$D$45</definedName>
    <definedName name="landlordcentralac">'[7]Unit Input'!$D$45</definedName>
    <definedName name="landlordrefrigerator" localSheetId="8">'[6]Unit Input'!$D$43</definedName>
    <definedName name="landlordrefrigerator">'[7]Unit Input'!$D$43</definedName>
    <definedName name="landlordwindowac" localSheetId="8">'[6]Unit Input'!$D$44</definedName>
    <definedName name="landlordwindowac">'[7]Unit Input'!$D$44</definedName>
    <definedName name="low_income_discount_Baseline">'[13]Effective-Rates'!#REF!</definedName>
    <definedName name="lowflowshowerhead" localSheetId="8">'[6]Unit Input'!$D$25</definedName>
    <definedName name="lowflowshowerhead">'[7]Unit Input'!$D$25</definedName>
    <definedName name="LS_1_allnight">'[13]Effective-Rates'!#REF!</definedName>
    <definedName name="LS_1_midnight">'[13]Effective-Rates'!#REF!</definedName>
    <definedName name="LS_2_allnight">'[13]Effective-Rates'!#REF!</definedName>
    <definedName name="LS_2_midnight">'[13]Effective-Rates'!#REF!</definedName>
    <definedName name="LS_3">'[13]Effective-Rates'!#REF!</definedName>
    <definedName name="MC__T_Land">#REF!</definedName>
    <definedName name="mc_dist_circuits">#REF!</definedName>
    <definedName name="mc_dist_land">#REF!</definedName>
    <definedName name="mc_dist_station">#REF!</definedName>
    <definedName name="mc_non_iso_t_circuits">#REF!</definedName>
    <definedName name="MC_non_iso_T_Land">#REF!</definedName>
    <definedName name="MC_non_iso_t_station">#REF!</definedName>
    <definedName name="mc_t_circuits">#REF!</definedName>
    <definedName name="MC_T_Land">#REF!</definedName>
    <definedName name="MC_t_station">#REF!</definedName>
    <definedName name="MCRR_22">#REF!</definedName>
    <definedName name="MCRR_TABLE">#REF!</definedName>
    <definedName name="MCRR_TABLE_W_RD">#REF!</definedName>
    <definedName name="MDD_Sector_1">#REF!</definedName>
    <definedName name="MDD_Sector_2">#REF!</definedName>
    <definedName name="minorhomerepair" localSheetId="8">'[6]Unit Input'!$D$26:$D$28</definedName>
    <definedName name="minorhomerepair">'[7]Unit Input'!$D$26:$D$28</definedName>
    <definedName name="misc" localSheetId="8">'[6]Unit Input'!$D$42</definedName>
    <definedName name="misc">'[7]Unit Input'!$D$42</definedName>
    <definedName name="Month" localSheetId="8">'[20]Key to Tables'!$B$15</definedName>
    <definedName name="Month">'[21]Key to Tables'!$B$15</definedName>
    <definedName name="Name">'[22]Proposed-RTP-Scalers'!#REF!</definedName>
    <definedName name="Name1">'[22]Proposed-RTP-Scalers'!#REF!</definedName>
    <definedName name="non.iso.T.land">[19]RCN!$E$53:$CG$53,[19]RCN!$E$61:$CG$61</definedName>
    <definedName name="OL_1_Allnight">'[13]Effective-Rates'!#REF!</definedName>
    <definedName name="OL_1_Midnight">'[13]Effective-Rates'!#REF!</definedName>
    <definedName name="Other_offsets">#REF!</definedName>
    <definedName name="outreachassess">#REF!</definedName>
    <definedName name="PAGE1.1_MCRR_21">#REF!</definedName>
    <definedName name="PAGE1_MCRR_16">#REF!</definedName>
    <definedName name="PAGE1_MCRR_21">#REF!</definedName>
    <definedName name="PAGE1_MCRR_30">#REF!</definedName>
    <definedName name="PAGE2.1_MCRR_21">#REF!</definedName>
    <definedName name="PAGE2_MCRR_16">#REF!</definedName>
    <definedName name="PAGE2_MCRR_21">#REF!</definedName>
    <definedName name="PAGE2_MCRR_30">#REF!</definedName>
    <definedName name="PAGE3.1_MCRR_21">#REF!</definedName>
    <definedName name="PAGE3_MCRR_16">#REF!</definedName>
    <definedName name="PAGE3_MCRR_21">#REF!</definedName>
    <definedName name="PAGE3_MCRR_30">#REF!</definedName>
    <definedName name="PAGE4_MCRR_16">#REF!</definedName>
    <definedName name="PAGE4_MCRR_21">#REF!</definedName>
    <definedName name="PAGE4_MCRR_30">#REF!</definedName>
    <definedName name="PAGE5_MCRR_16">#REF!</definedName>
    <definedName name="PAGE6.1_MCRR_16">#REF!</definedName>
    <definedName name="PAGE6_MCRR_16">#REF!</definedName>
    <definedName name="PAGE7.1_MCRR_16">#N/A</definedName>
    <definedName name="PAGE7_MCRR_16">#REF!</definedName>
    <definedName name="PAGE8_MCRR_16">#N/A</definedName>
    <definedName name="Percent_AC">#REF!</definedName>
    <definedName name="Percent_Elec_Water">#REF!</definedName>
    <definedName name="Percent_Gas_Heat" localSheetId="8">'[6]Per Measure Savings'!$M$8</definedName>
    <definedName name="Percent_Gas_Heat">'[7]Per Measure Savings'!$M$8</definedName>
    <definedName name="Percent_Gas_Water" localSheetId="8">'[6]Per Measure Savings'!$L$8</definedName>
    <definedName name="Percent_Gas_Water">'[7]Per Measure Savings'!$L$8</definedName>
    <definedName name="Percent_SH">#REF!</definedName>
    <definedName name="permanentevapcooler" localSheetId="8">'[6]Unit Input'!$D$46</definedName>
    <definedName name="permanentevapcooler">'[7]Unit Input'!$D$46</definedName>
    <definedName name="portableevapcooler" localSheetId="8">'[6]Unit Input'!$D$30</definedName>
    <definedName name="portableevapcooler">'[7]Unit Input'!$D$30</definedName>
    <definedName name="_xlnm.Print_Area" localSheetId="15">'ESA Table 12 '!$A$1:$Z$34</definedName>
    <definedName name="_xlnm.Print_Area" localSheetId="17">'ESA -Table 14 '!$A$1:$L$18</definedName>
    <definedName name="_xlnm.Print_Area" localSheetId="7">'ESA Table 4 '!$A$1:$G$73</definedName>
    <definedName name="_xlnm.Print_Area" localSheetId="1">'ESA-Table 1'!$A$1:$J$32</definedName>
    <definedName name="_xlnm.Print_Area" localSheetId="13">'ESA-Table 10'!$A$1:$D$32</definedName>
    <definedName name="_xlnm.Print_Area" localSheetId="14">'ESA-Table 11'!$A$1:$E$9</definedName>
    <definedName name="_xlnm.Print_Area" localSheetId="16">'ESA-Table 13'!$A$1:$B$24</definedName>
    <definedName name="_xlnm.Print_Area" localSheetId="18">'ESA-Table 15-Lighting'!$A$1:$F$34</definedName>
    <definedName name="_xlnm.Print_Area" localSheetId="19">'ESA-Table 16'!$A$1:$G$21</definedName>
    <definedName name="_xlnm.Print_Area" localSheetId="8">'ESA-Table 5'!$A$1:$G$38</definedName>
    <definedName name="_xlnm.Print_Area" localSheetId="9">'ESA-Table 6'!$A$1:$S$72</definedName>
    <definedName name="_xlnm.Print_Area" localSheetId="10">'ESA-Table 7'!$A$1:$E$29</definedName>
    <definedName name="_xlnm.Print_Area" localSheetId="12">'ESA-Table 9'!$A$1:$G$69</definedName>
    <definedName name="_xlnm.Print_Area" localSheetId="0">'SUMMARY -TABLE'!$A$1:$D$73</definedName>
    <definedName name="_xlnm.Print_Area">#REF!</definedName>
    <definedName name="PRINT_AREA_MI">#REF!</definedName>
    <definedName name="_xlnm.Print_Titles" localSheetId="3">'ESA-Table 2'!$5:$7</definedName>
    <definedName name="_xlnm.Print_Titles" localSheetId="4">'ESA-Table 2A'!$A:$B</definedName>
    <definedName name="_xlnm.Print_Titles" localSheetId="8">'ESA-Table 5'!$1:$3</definedName>
    <definedName name="RCN_sector_1">#REF!</definedName>
    <definedName name="RCN_sector_2">#REF!</definedName>
    <definedName name="refrigerator" localSheetId="8">'[6]Unit Input'!$D$31:$D$33</definedName>
    <definedName name="refrigerator">'[7]Unit Input'!$D$31:$D$33</definedName>
    <definedName name="RELAMP">#REF!</definedName>
    <definedName name="setbackthermostat" localSheetId="8">'[6]Unit Input'!$D$55</definedName>
    <definedName name="setbackthermostat">'[7]Unit Input'!$D$55</definedName>
    <definedName name="SUMM_1">#REF!</definedName>
    <definedName name="SYS_ADJ2">#REF!</definedName>
    <definedName name="t" localSheetId="8">'[6]Unit Input'!$D$21</definedName>
    <definedName name="t">'[7]Unit Input'!$D$21</definedName>
    <definedName name="table" localSheetId="8">'[6]Unit Input'!$D$48</definedName>
    <definedName name="table">'[7]Unit Input'!$D$48</definedName>
    <definedName name="table29">'[23]Unit Input'!$D$29</definedName>
    <definedName name="table29a">'[7]Unit Input'!$D$29</definedName>
    <definedName name="tbale" localSheetId="8">'[6]Unit Input'!$D$40</definedName>
    <definedName name="tbale">'[7]Unit Input'!$D$40</definedName>
    <definedName name="TC_1">#REF!</definedName>
    <definedName name="Therm" localSheetId="8">'[6]Key to Tables'!$B$18</definedName>
    <definedName name="Therm">'[7]Key to Tables'!$B$18</definedName>
    <definedName name="total_offsets_summer">#REF!</definedName>
    <definedName name="Total_offsets_winter">'[13]Effective-Rates'!#REF!</definedName>
    <definedName name="total_rates_summer">'[13]Effective-Rates'!#REF!</definedName>
    <definedName name="total_rates_winter">'[13]Effective-Rates'!#REF!</definedName>
    <definedName name="TOU_HEADER">#REF!</definedName>
    <definedName name="TOU_PA_5_1">#REF!</definedName>
    <definedName name="TOU_PA_5_2">'[24]RevReq-Detail'!#REF!</definedName>
    <definedName name="UMC_PAGE1">#REF!</definedName>
    <definedName name="UMC_PAGE2">#REF!</definedName>
    <definedName name="UMC_PAGE3">#REF!</definedName>
    <definedName name="UMC_PAGE4">#REF!</definedName>
    <definedName name="UMC_PAGE4.1">#REF!</definedName>
    <definedName name="UMC_PAGE5">#REF!</definedName>
    <definedName name="UMC_PAGE6">#REF!</definedName>
    <definedName name="waterheaterblanket" localSheetId="8">'[6]Unit Input'!$D$34:$D$36</definedName>
    <definedName name="waterheaterblanket">'[7]Unit Input'!$D$34:$D$36</definedName>
    <definedName name="waterheaterpipewrap" localSheetId="8">'[6]Unit Input'!$D$37</definedName>
    <definedName name="waterheaterpipewrap">'[7]Unit Input'!$D$37</definedName>
    <definedName name="wholehousefan" localSheetId="8">'[6]Unit Input'!$D$52</definedName>
    <definedName name="wholehousefan">'[7]Unit Input'!$D$52</definedName>
    <definedName name="windowAC" localSheetId="8">'[6]Unit Input'!$D$47</definedName>
    <definedName name="windowAC">'[7]Unit Input'!$D$47</definedName>
    <definedName name="working_capital_factor">[18]Loaders!$D$20</definedName>
    <definedName name="xx">#REF!</definedName>
    <definedName name="Year" localSheetId="8">'[25]Key to Tables'!$B$16</definedName>
    <definedName name="Year">'[26]Key to Tables'!$B$16</definedName>
  </definedNames>
  <calcPr calcId="162913"/>
</workbook>
</file>

<file path=xl/calcChain.xml><?xml version="1.0" encoding="utf-8"?>
<calcChain xmlns="http://schemas.openxmlformats.org/spreadsheetml/2006/main">
  <c r="C22" i="88" l="1"/>
  <c r="D11" i="100" l="1"/>
  <c r="S72" i="100"/>
  <c r="K72" i="100"/>
  <c r="C20" i="88"/>
  <c r="C16" i="88"/>
  <c r="D37" i="88" l="1"/>
  <c r="C33" i="88"/>
  <c r="D33" i="88" s="1"/>
  <c r="B33" i="88"/>
  <c r="D31" i="88"/>
  <c r="D30" i="88"/>
  <c r="G14" i="103" l="1"/>
  <c r="B21" i="103"/>
  <c r="D21" i="103"/>
  <c r="B10" i="103"/>
  <c r="N17" i="97"/>
  <c r="J18" i="97"/>
  <c r="P18" i="97"/>
  <c r="P21" i="97"/>
  <c r="P32" i="97" s="1"/>
  <c r="M21" i="97"/>
  <c r="M32" i="97"/>
  <c r="N32" i="97" s="1"/>
  <c r="D21" i="97"/>
  <c r="D32" i="97"/>
  <c r="T30" i="97"/>
  <c r="Q30" i="97"/>
  <c r="N30" i="97"/>
  <c r="U30" i="97" s="1"/>
  <c r="J30" i="97"/>
  <c r="F30" i="97"/>
  <c r="H30" i="97" s="1"/>
  <c r="C30" i="97"/>
  <c r="I30" i="97"/>
  <c r="T29" i="97"/>
  <c r="Q29" i="97"/>
  <c r="N29" i="97"/>
  <c r="U29" i="97"/>
  <c r="J29" i="97"/>
  <c r="F29" i="97"/>
  <c r="H29" i="97"/>
  <c r="C29" i="97"/>
  <c r="E29" i="97"/>
  <c r="N28" i="97"/>
  <c r="Q28" i="97"/>
  <c r="T28" i="97"/>
  <c r="J28" i="97"/>
  <c r="F28" i="97"/>
  <c r="H28" i="97"/>
  <c r="C28" i="97"/>
  <c r="N27" i="97"/>
  <c r="Q27" i="97"/>
  <c r="T27" i="97"/>
  <c r="U27" i="97"/>
  <c r="V27" i="97"/>
  <c r="J27" i="97"/>
  <c r="F27" i="97"/>
  <c r="H27" i="97"/>
  <c r="C27" i="97"/>
  <c r="I27" i="97" s="1"/>
  <c r="N26" i="97"/>
  <c r="Q26" i="97"/>
  <c r="T26" i="97"/>
  <c r="J26" i="97"/>
  <c r="F26" i="97"/>
  <c r="H26" i="97"/>
  <c r="C26" i="97"/>
  <c r="E26" i="97" s="1"/>
  <c r="I26" i="97"/>
  <c r="K26" i="97"/>
  <c r="N25" i="97"/>
  <c r="Q25" i="97"/>
  <c r="T25" i="97"/>
  <c r="J25" i="97"/>
  <c r="F25" i="97"/>
  <c r="H25" i="97"/>
  <c r="C25" i="97"/>
  <c r="I25" i="97"/>
  <c r="K25" i="97" s="1"/>
  <c r="N24" i="97"/>
  <c r="Q24" i="97"/>
  <c r="T24" i="97"/>
  <c r="U24" i="97"/>
  <c r="V24" i="97"/>
  <c r="J24" i="97"/>
  <c r="F24" i="97"/>
  <c r="C24" i="97"/>
  <c r="T23" i="97"/>
  <c r="N23" i="97"/>
  <c r="Q23" i="97"/>
  <c r="U23" i="97"/>
  <c r="J23" i="97"/>
  <c r="F23" i="97"/>
  <c r="H23" i="97"/>
  <c r="C23" i="97"/>
  <c r="I23" i="97" s="1"/>
  <c r="S21" i="97"/>
  <c r="S32" i="97"/>
  <c r="R21" i="97"/>
  <c r="R32" i="97" s="1"/>
  <c r="T32" i="97" s="1"/>
  <c r="O21" i="97"/>
  <c r="O32" i="97"/>
  <c r="Q32" i="97" s="1"/>
  <c r="L21" i="97"/>
  <c r="L32" i="97"/>
  <c r="G21" i="97"/>
  <c r="G32" i="97"/>
  <c r="T20" i="97"/>
  <c r="Q20" i="97"/>
  <c r="N20" i="97"/>
  <c r="U20" i="97" s="1"/>
  <c r="J20" i="97"/>
  <c r="I20" i="97"/>
  <c r="K20" i="97" s="1"/>
  <c r="H20" i="97"/>
  <c r="F10" i="97"/>
  <c r="F21" i="97" s="1"/>
  <c r="F32" i="97" s="1"/>
  <c r="H32" i="97" s="1"/>
  <c r="H10" i="97"/>
  <c r="F11" i="97"/>
  <c r="H11" i="97" s="1"/>
  <c r="F12" i="97"/>
  <c r="H12" i="97"/>
  <c r="F13" i="97"/>
  <c r="H13" i="97"/>
  <c r="F14" i="97"/>
  <c r="H14" i="97"/>
  <c r="F15" i="97"/>
  <c r="H15" i="97" s="1"/>
  <c r="F16" i="97"/>
  <c r="H16" i="97"/>
  <c r="F17" i="97"/>
  <c r="H17" i="97"/>
  <c r="F18" i="97"/>
  <c r="H18" i="97"/>
  <c r="E20" i="97"/>
  <c r="T19" i="97"/>
  <c r="N19" i="97"/>
  <c r="U19" i="97" s="1"/>
  <c r="Q19" i="97"/>
  <c r="J19" i="97"/>
  <c r="K19" i="97" s="1"/>
  <c r="C19" i="97"/>
  <c r="E19" i="97"/>
  <c r="T18" i="97"/>
  <c r="Q18" i="97"/>
  <c r="N18" i="97"/>
  <c r="C10" i="97"/>
  <c r="E10" i="97" s="1"/>
  <c r="C11" i="97"/>
  <c r="I11" i="97" s="1"/>
  <c r="K11" i="97" s="1"/>
  <c r="C12" i="97"/>
  <c r="C13" i="97"/>
  <c r="C14" i="97"/>
  <c r="I14" i="97" s="1"/>
  <c r="K14" i="97" s="1"/>
  <c r="C15" i="97"/>
  <c r="C16" i="97"/>
  <c r="C17" i="97"/>
  <c r="I17" i="97" s="1"/>
  <c r="C18" i="97"/>
  <c r="I18" i="97" s="1"/>
  <c r="K18" i="97" s="1"/>
  <c r="C21" i="97"/>
  <c r="T17" i="97"/>
  <c r="Q17" i="97"/>
  <c r="J17" i="97"/>
  <c r="E17" i="97"/>
  <c r="K17" i="97"/>
  <c r="T16" i="97"/>
  <c r="N16" i="97"/>
  <c r="Q16" i="97"/>
  <c r="U16" i="97"/>
  <c r="J16" i="97"/>
  <c r="E16" i="97"/>
  <c r="I16" i="97"/>
  <c r="K16" i="97" s="1"/>
  <c r="T15" i="97"/>
  <c r="Q15" i="97"/>
  <c r="N15" i="97"/>
  <c r="U15" i="97"/>
  <c r="J15" i="97"/>
  <c r="T14" i="97"/>
  <c r="Q14" i="97"/>
  <c r="U14" i="97" s="1"/>
  <c r="N14" i="97"/>
  <c r="J14" i="97"/>
  <c r="E14" i="97"/>
  <c r="N13" i="97"/>
  <c r="Q13" i="97"/>
  <c r="T13" i="97"/>
  <c r="U13" i="97"/>
  <c r="J13" i="97"/>
  <c r="E13" i="97"/>
  <c r="T12" i="97"/>
  <c r="N12" i="97"/>
  <c r="Q12" i="97"/>
  <c r="J12" i="97"/>
  <c r="E12" i="97"/>
  <c r="T11" i="97"/>
  <c r="U11" i="97" s="1"/>
  <c r="T10" i="97"/>
  <c r="T21" i="97" s="1"/>
  <c r="Q11" i="97"/>
  <c r="N11" i="97"/>
  <c r="J11" i="97"/>
  <c r="Q10" i="97"/>
  <c r="N10" i="97"/>
  <c r="J10" i="97"/>
  <c r="I10" i="97"/>
  <c r="K10" i="97" s="1"/>
  <c r="U17" i="97"/>
  <c r="I29" i="97"/>
  <c r="K29" i="97"/>
  <c r="E30" i="97"/>
  <c r="I13" i="97"/>
  <c r="K13" i="97"/>
  <c r="E24" i="97"/>
  <c r="E25" i="97"/>
  <c r="E27" i="97"/>
  <c r="E28" i="97"/>
  <c r="C70" i="100"/>
  <c r="AA64" i="100"/>
  <c r="K64" i="100"/>
  <c r="AE62" i="100"/>
  <c r="AD62" i="100"/>
  <c r="AC62" i="100"/>
  <c r="AB62" i="100"/>
  <c r="V62" i="100"/>
  <c r="O62" i="100"/>
  <c r="N62" i="100"/>
  <c r="M62" i="100"/>
  <c r="L62" i="100"/>
  <c r="F62" i="100"/>
  <c r="W60" i="100"/>
  <c r="S60" i="100"/>
  <c r="W59" i="100"/>
  <c r="S59" i="100"/>
  <c r="T54" i="100"/>
  <c r="T62" i="100" s="1"/>
  <c r="G50" i="100"/>
  <c r="E50" i="100"/>
  <c r="D50" i="100"/>
  <c r="C50" i="100"/>
  <c r="G49" i="100"/>
  <c r="E49" i="100"/>
  <c r="D49" i="100"/>
  <c r="C49" i="100"/>
  <c r="G48" i="100"/>
  <c r="E48" i="100"/>
  <c r="D48" i="100"/>
  <c r="C48" i="100"/>
  <c r="G47" i="100"/>
  <c r="E47" i="100"/>
  <c r="D47" i="100"/>
  <c r="C47" i="100"/>
  <c r="G46" i="100"/>
  <c r="E46" i="100"/>
  <c r="D46" i="100"/>
  <c r="C46" i="100"/>
  <c r="G42" i="100"/>
  <c r="E42" i="100"/>
  <c r="D42" i="100"/>
  <c r="C42" i="100"/>
  <c r="G38" i="100"/>
  <c r="E38" i="100"/>
  <c r="D38" i="100"/>
  <c r="C38" i="100"/>
  <c r="G36" i="100"/>
  <c r="E36" i="100"/>
  <c r="D36" i="100"/>
  <c r="C36" i="100"/>
  <c r="G35" i="100"/>
  <c r="E35" i="100"/>
  <c r="D35" i="100"/>
  <c r="C35" i="100"/>
  <c r="G34" i="100"/>
  <c r="E34" i="100"/>
  <c r="D34" i="100"/>
  <c r="C34" i="100"/>
  <c r="W33" i="100"/>
  <c r="W30" i="100"/>
  <c r="U30" i="100"/>
  <c r="U62" i="100" s="1"/>
  <c r="T30" i="100"/>
  <c r="S30" i="100"/>
  <c r="G28" i="100"/>
  <c r="E28" i="100"/>
  <c r="D28" i="100"/>
  <c r="G27" i="100"/>
  <c r="E27" i="100"/>
  <c r="D27" i="100"/>
  <c r="C27" i="100"/>
  <c r="W24" i="100"/>
  <c r="S24" i="100"/>
  <c r="G22" i="100"/>
  <c r="E22" i="100"/>
  <c r="D22" i="100"/>
  <c r="C22" i="100"/>
  <c r="G21" i="100"/>
  <c r="E21" i="100"/>
  <c r="D21" i="100"/>
  <c r="C21" i="100"/>
  <c r="G20" i="100"/>
  <c r="E20" i="100"/>
  <c r="D20" i="100"/>
  <c r="C20" i="100"/>
  <c r="G19" i="100"/>
  <c r="E19" i="100"/>
  <c r="D19" i="100"/>
  <c r="C19" i="100"/>
  <c r="G18" i="100"/>
  <c r="E18" i="100"/>
  <c r="D18" i="100"/>
  <c r="C18" i="100"/>
  <c r="G17" i="100"/>
  <c r="E17" i="100"/>
  <c r="D17" i="100"/>
  <c r="C17" i="100"/>
  <c r="G13" i="100"/>
  <c r="G11" i="100"/>
  <c r="E11" i="100"/>
  <c r="C11" i="100"/>
  <c r="C9" i="100"/>
  <c r="S10" i="100"/>
  <c r="G9" i="100"/>
  <c r="E9" i="100"/>
  <c r="D9" i="100"/>
  <c r="D62" i="100" s="1"/>
  <c r="C13" i="88" s="1"/>
  <c r="D13" i="88" s="1"/>
  <c r="B63" i="19"/>
  <c r="D52" i="19"/>
  <c r="C52" i="19"/>
  <c r="D51" i="19"/>
  <c r="C51" i="19"/>
  <c r="D50" i="19"/>
  <c r="C50" i="19"/>
  <c r="D48" i="19"/>
  <c r="C48" i="19"/>
  <c r="C47" i="19"/>
  <c r="C46" i="19"/>
  <c r="C45" i="19"/>
  <c r="C44" i="19"/>
  <c r="C43" i="19"/>
  <c r="D42" i="19"/>
  <c r="C42" i="19"/>
  <c r="D41" i="19"/>
  <c r="C41" i="19"/>
  <c r="D40" i="19"/>
  <c r="C40" i="19"/>
  <c r="C39" i="19"/>
  <c r="D38" i="19"/>
  <c r="C38" i="19"/>
  <c r="D36" i="19"/>
  <c r="C36" i="19"/>
  <c r="C35" i="19"/>
  <c r="C33" i="19"/>
  <c r="C32" i="19"/>
  <c r="C31" i="19"/>
  <c r="C30" i="19"/>
  <c r="D29" i="19"/>
  <c r="C29" i="19"/>
  <c r="D28" i="19"/>
  <c r="C28" i="19"/>
  <c r="C27" i="19"/>
  <c r="D26" i="19"/>
  <c r="C26" i="19"/>
  <c r="D25" i="19"/>
  <c r="C25" i="19"/>
  <c r="D24" i="19"/>
  <c r="C24" i="19"/>
  <c r="D23" i="19"/>
  <c r="C23" i="19"/>
  <c r="C22" i="19"/>
  <c r="D20" i="19"/>
  <c r="C20" i="19"/>
  <c r="D19" i="19"/>
  <c r="C19" i="19"/>
  <c r="C17" i="19"/>
  <c r="C16" i="19"/>
  <c r="C15" i="19"/>
  <c r="C14" i="19"/>
  <c r="C13" i="19"/>
  <c r="C12" i="19"/>
  <c r="D11" i="19"/>
  <c r="C11" i="19"/>
  <c r="D10" i="19"/>
  <c r="C10" i="19"/>
  <c r="D9" i="19"/>
  <c r="C9" i="19"/>
  <c r="D8" i="19"/>
  <c r="C8" i="19"/>
  <c r="C6" i="19"/>
  <c r="C60" i="19" s="1"/>
  <c r="D5" i="19"/>
  <c r="C5" i="19"/>
  <c r="C4" i="19"/>
  <c r="W62" i="100"/>
  <c r="E9" i="21"/>
  <c r="C9" i="21"/>
  <c r="Q66" i="72"/>
  <c r="P66" i="72"/>
  <c r="O66" i="72"/>
  <c r="J66" i="72"/>
  <c r="D66" i="72"/>
  <c r="O65" i="72"/>
  <c r="J65" i="72" s="1"/>
  <c r="Q65" i="72"/>
  <c r="P65" i="72"/>
  <c r="F65" i="72" s="1"/>
  <c r="O63" i="72"/>
  <c r="J63" i="72" s="1"/>
  <c r="R63" i="72"/>
  <c r="Q63" i="72"/>
  <c r="P63" i="72"/>
  <c r="D63" i="72"/>
  <c r="O62" i="72"/>
  <c r="R62" i="72"/>
  <c r="Q62" i="72"/>
  <c r="P62" i="72"/>
  <c r="S62" i="72"/>
  <c r="J62" i="72"/>
  <c r="D62" i="72"/>
  <c r="Q60" i="72"/>
  <c r="P60" i="72"/>
  <c r="F60" i="72"/>
  <c r="O60" i="72"/>
  <c r="S60" i="72"/>
  <c r="J60" i="72"/>
  <c r="D60" i="72"/>
  <c r="Q59" i="72"/>
  <c r="P59" i="72"/>
  <c r="O59" i="72"/>
  <c r="R59" i="72" s="1"/>
  <c r="S59" i="72"/>
  <c r="Q58" i="72"/>
  <c r="H58" i="72" s="1"/>
  <c r="P58" i="72"/>
  <c r="F58" i="72" s="1"/>
  <c r="O58" i="72"/>
  <c r="N58" i="72"/>
  <c r="Q56" i="72"/>
  <c r="P56" i="72"/>
  <c r="F56" i="72" s="1"/>
  <c r="O56" i="72"/>
  <c r="L56" i="72"/>
  <c r="J56" i="72"/>
  <c r="D56" i="72"/>
  <c r="Q55" i="72"/>
  <c r="P55" i="72"/>
  <c r="F55" i="72" s="1"/>
  <c r="O55" i="72"/>
  <c r="O54" i="72"/>
  <c r="Q54" i="72"/>
  <c r="H54" i="72" s="1"/>
  <c r="P54" i="72"/>
  <c r="L54" i="72" s="1"/>
  <c r="J54" i="72"/>
  <c r="O52" i="72"/>
  <c r="Q52" i="72"/>
  <c r="N52" i="72" s="1"/>
  <c r="R52" i="72"/>
  <c r="P52" i="72"/>
  <c r="F52" i="72" s="1"/>
  <c r="L52" i="72"/>
  <c r="H52" i="72"/>
  <c r="O51" i="72"/>
  <c r="R51" i="72"/>
  <c r="Q51" i="72"/>
  <c r="H51" i="72"/>
  <c r="P51" i="72"/>
  <c r="S51" i="72"/>
  <c r="N51" i="72"/>
  <c r="L51" i="72"/>
  <c r="J51" i="72"/>
  <c r="F51" i="72"/>
  <c r="D51" i="72"/>
  <c r="Q50" i="72"/>
  <c r="N50" i="72" s="1"/>
  <c r="P50" i="72"/>
  <c r="F50" i="72"/>
  <c r="O50" i="72"/>
  <c r="D50" i="72" s="1"/>
  <c r="L50" i="72"/>
  <c r="J50" i="72"/>
  <c r="O49" i="72"/>
  <c r="Q49" i="72"/>
  <c r="N49" i="72" s="1"/>
  <c r="P49" i="72"/>
  <c r="H49" i="72"/>
  <c r="O48" i="72"/>
  <c r="Q48" i="72"/>
  <c r="P48" i="72"/>
  <c r="N48" i="72"/>
  <c r="H48" i="72"/>
  <c r="O47" i="72"/>
  <c r="R47" i="72"/>
  <c r="Q47" i="72"/>
  <c r="H47" i="72"/>
  <c r="P47" i="72"/>
  <c r="Q46" i="72"/>
  <c r="P46" i="72"/>
  <c r="O46" i="72"/>
  <c r="J46" i="72"/>
  <c r="D46" i="72"/>
  <c r="Q45" i="72"/>
  <c r="H45" i="72" s="1"/>
  <c r="P45" i="72"/>
  <c r="O45" i="72"/>
  <c r="N45" i="72"/>
  <c r="O44" i="72"/>
  <c r="D44" i="72" s="1"/>
  <c r="Q44" i="72"/>
  <c r="R44" i="72"/>
  <c r="P44" i="72"/>
  <c r="L44" i="72"/>
  <c r="F44" i="72"/>
  <c r="O43" i="72"/>
  <c r="Q43" i="72"/>
  <c r="P43" i="72"/>
  <c r="Q42" i="72"/>
  <c r="N42" i="72" s="1"/>
  <c r="P42" i="72"/>
  <c r="F42" i="72"/>
  <c r="O42" i="72"/>
  <c r="Q40" i="72"/>
  <c r="N40" i="72" s="1"/>
  <c r="P40" i="72"/>
  <c r="L40" i="72" s="1"/>
  <c r="O40" i="72"/>
  <c r="Q39" i="72"/>
  <c r="P39" i="72"/>
  <c r="L39" i="72" s="1"/>
  <c r="O39" i="72"/>
  <c r="N39" i="72"/>
  <c r="H39" i="72"/>
  <c r="F39" i="72"/>
  <c r="O38" i="72"/>
  <c r="S38" i="72" s="1"/>
  <c r="R38" i="72"/>
  <c r="Q38" i="72"/>
  <c r="H38" i="72"/>
  <c r="P38" i="72"/>
  <c r="J38" i="72"/>
  <c r="D38" i="72"/>
  <c r="Q36" i="72"/>
  <c r="H36" i="72" s="1"/>
  <c r="P36" i="72"/>
  <c r="O36" i="72"/>
  <c r="S36" i="72"/>
  <c r="J36" i="72"/>
  <c r="D36" i="72"/>
  <c r="O35" i="72"/>
  <c r="S35" i="72"/>
  <c r="Q35" i="72"/>
  <c r="N35" i="72" s="1"/>
  <c r="P35" i="72"/>
  <c r="O34" i="72"/>
  <c r="Q34" i="72"/>
  <c r="P34" i="72"/>
  <c r="L34" i="72" s="1"/>
  <c r="N34" i="72"/>
  <c r="H34" i="72"/>
  <c r="F34" i="72"/>
  <c r="O33" i="72"/>
  <c r="J33" i="72" s="1"/>
  <c r="R33" i="72"/>
  <c r="Q33" i="72"/>
  <c r="N33" i="72" s="1"/>
  <c r="H33" i="72"/>
  <c r="P33" i="72"/>
  <c r="L33" i="72"/>
  <c r="S33" i="72"/>
  <c r="F33" i="72"/>
  <c r="D33" i="72"/>
  <c r="Q32" i="72"/>
  <c r="P32" i="72"/>
  <c r="F32" i="72"/>
  <c r="O32" i="72"/>
  <c r="D32" i="72"/>
  <c r="O31" i="72"/>
  <c r="J31" i="72" s="1"/>
  <c r="Q31" i="72"/>
  <c r="P31" i="72"/>
  <c r="L31" i="72" s="1"/>
  <c r="F31" i="72"/>
  <c r="O30" i="72"/>
  <c r="R30" i="72"/>
  <c r="Q30" i="72"/>
  <c r="N30" i="72" s="1"/>
  <c r="P30" i="72"/>
  <c r="F30" i="72" s="1"/>
  <c r="J30" i="72"/>
  <c r="L30" i="72"/>
  <c r="H30" i="72"/>
  <c r="D30" i="72"/>
  <c r="Q29" i="72"/>
  <c r="S29" i="72" s="1"/>
  <c r="P29" i="72"/>
  <c r="L29" i="72"/>
  <c r="O29" i="72"/>
  <c r="J29" i="72" s="1"/>
  <c r="F29" i="72"/>
  <c r="D29" i="72"/>
  <c r="Q28" i="72"/>
  <c r="N28" i="72"/>
  <c r="P28" i="72"/>
  <c r="L28" i="72" s="1"/>
  <c r="F28" i="72"/>
  <c r="O28" i="72"/>
  <c r="H28" i="72"/>
  <c r="D28" i="72"/>
  <c r="O27" i="72"/>
  <c r="D27" i="72" s="1"/>
  <c r="Q27" i="72"/>
  <c r="H27" i="72" s="1"/>
  <c r="R27" i="72"/>
  <c r="P27" i="72"/>
  <c r="L27" i="72"/>
  <c r="N27" i="72"/>
  <c r="J27" i="72"/>
  <c r="O26" i="72"/>
  <c r="Q26" i="72"/>
  <c r="H26" i="72" s="1"/>
  <c r="P26" i="72"/>
  <c r="J26" i="72"/>
  <c r="N26" i="72"/>
  <c r="L26" i="72"/>
  <c r="O25" i="72"/>
  <c r="R25" i="72" s="1"/>
  <c r="S25" i="72"/>
  <c r="Q25" i="72"/>
  <c r="N25" i="72" s="1"/>
  <c r="P25" i="72"/>
  <c r="Q23" i="72"/>
  <c r="P23" i="72"/>
  <c r="L23" i="72" s="1"/>
  <c r="O23" i="72"/>
  <c r="D23" i="72"/>
  <c r="F23" i="72"/>
  <c r="Q22" i="72"/>
  <c r="H22" i="72" s="1"/>
  <c r="O22" i="72"/>
  <c r="D22" i="72" s="1"/>
  <c r="P22" i="72"/>
  <c r="J22" i="72"/>
  <c r="O20" i="72"/>
  <c r="Q20" i="72"/>
  <c r="N20" i="72" s="1"/>
  <c r="H20" i="72"/>
  <c r="P20" i="72"/>
  <c r="L20" i="72"/>
  <c r="J20" i="72"/>
  <c r="F20" i="72"/>
  <c r="O19" i="72"/>
  <c r="J19" i="72" s="1"/>
  <c r="S19" i="72"/>
  <c r="Q19" i="72"/>
  <c r="N19" i="72"/>
  <c r="P19" i="72"/>
  <c r="L19" i="72" s="1"/>
  <c r="F19" i="72"/>
  <c r="R19" i="72"/>
  <c r="H19" i="72"/>
  <c r="D19" i="72"/>
  <c r="Q18" i="72"/>
  <c r="N18" i="72" s="1"/>
  <c r="P18" i="72"/>
  <c r="L18" i="72"/>
  <c r="O18" i="72"/>
  <c r="D18" i="72"/>
  <c r="H18" i="72"/>
  <c r="F18" i="72"/>
  <c r="Q17" i="72"/>
  <c r="N17" i="72"/>
  <c r="P17" i="72"/>
  <c r="L17" i="72" s="1"/>
  <c r="O17" i="72"/>
  <c r="D17" i="72" s="1"/>
  <c r="H17" i="72"/>
  <c r="F17" i="72"/>
  <c r="O16" i="72"/>
  <c r="R16" i="72"/>
  <c r="Q16" i="72"/>
  <c r="N16" i="72" s="1"/>
  <c r="H16" i="72"/>
  <c r="P16" i="72"/>
  <c r="F16" i="72" s="1"/>
  <c r="S16" i="72"/>
  <c r="L16" i="72"/>
  <c r="J16" i="72"/>
  <c r="D16" i="72"/>
  <c r="O15" i="72"/>
  <c r="S15" i="72"/>
  <c r="Q15" i="72"/>
  <c r="P15" i="72"/>
  <c r="R15" i="72"/>
  <c r="L15" i="72"/>
  <c r="F15" i="72"/>
  <c r="Q14" i="72"/>
  <c r="H14" i="72"/>
  <c r="P14" i="72"/>
  <c r="O14" i="72"/>
  <c r="L14" i="72"/>
  <c r="F14" i="72"/>
  <c r="Q13" i="72"/>
  <c r="P13" i="72"/>
  <c r="L13" i="72" s="1"/>
  <c r="F13" i="72"/>
  <c r="O13" i="72"/>
  <c r="J13" i="72"/>
  <c r="D13" i="72"/>
  <c r="Q12" i="72"/>
  <c r="S12" i="72" s="1"/>
  <c r="P12" i="72"/>
  <c r="L12" i="72"/>
  <c r="O12" i="72"/>
  <c r="D12" i="72" s="1"/>
  <c r="N12" i="72"/>
  <c r="H12" i="72"/>
  <c r="O11" i="72"/>
  <c r="J11" i="72" s="1"/>
  <c r="Q11" i="72"/>
  <c r="P11" i="72"/>
  <c r="L11" i="72" s="1"/>
  <c r="F11" i="72"/>
  <c r="O9" i="72"/>
  <c r="Q9" i="72"/>
  <c r="H9" i="72"/>
  <c r="P9" i="72"/>
  <c r="L9" i="72"/>
  <c r="F9" i="72"/>
  <c r="Q8" i="72"/>
  <c r="P8" i="72"/>
  <c r="L8" i="72" s="1"/>
  <c r="F8" i="72"/>
  <c r="O8" i="72"/>
  <c r="D8" i="72" s="1"/>
  <c r="J8" i="72"/>
  <c r="Q7" i="72"/>
  <c r="H7" i="72" s="1"/>
  <c r="P7" i="72"/>
  <c r="O7" i="72"/>
  <c r="R7" i="72" s="1"/>
  <c r="D7" i="72"/>
  <c r="M5" i="72"/>
  <c r="K5" i="72"/>
  <c r="E5" i="72"/>
  <c r="P5" i="72" s="1"/>
  <c r="L5" i="72"/>
  <c r="I5" i="72"/>
  <c r="G5" i="72"/>
  <c r="Q5" i="72" s="1"/>
  <c r="F5" i="72"/>
  <c r="C5" i="72"/>
  <c r="G18" i="94"/>
  <c r="G14" i="94"/>
  <c r="N9" i="72"/>
  <c r="N14" i="72"/>
  <c r="D26" i="72"/>
  <c r="S30" i="72"/>
  <c r="R35" i="72"/>
  <c r="D35" i="72"/>
  <c r="H8" i="72"/>
  <c r="S8" i="72"/>
  <c r="F12" i="72"/>
  <c r="H13" i="72"/>
  <c r="S13" i="72"/>
  <c r="S17" i="72"/>
  <c r="R18" i="72"/>
  <c r="R28" i="72"/>
  <c r="R32" i="72"/>
  <c r="J35" i="72"/>
  <c r="N38" i="72"/>
  <c r="S42" i="72"/>
  <c r="F49" i="72"/>
  <c r="L49" i="72"/>
  <c r="H50" i="72"/>
  <c r="L55" i="72"/>
  <c r="N56" i="72"/>
  <c r="R40" i="72"/>
  <c r="F45" i="72"/>
  <c r="L45" i="72"/>
  <c r="H46" i="72"/>
  <c r="N46" i="72"/>
  <c r="S58" i="72"/>
  <c r="D59" i="72"/>
  <c r="O5" i="72"/>
  <c r="J5" i="72"/>
  <c r="J7" i="72"/>
  <c r="D25" i="72"/>
  <c r="F40" i="72"/>
  <c r="H42" i="72"/>
  <c r="N47" i="72"/>
  <c r="D52" i="72"/>
  <c r="J52" i="72"/>
  <c r="S52" i="72"/>
  <c r="R54" i="72"/>
  <c r="F59" i="72"/>
  <c r="L59" i="72"/>
  <c r="H60" i="72"/>
  <c r="N60" i="72"/>
  <c r="S63" i="72"/>
  <c r="D65" i="72"/>
  <c r="J23" i="72"/>
  <c r="L32" i="72"/>
  <c r="F35" i="72"/>
  <c r="L35" i="72"/>
  <c r="N36" i="72"/>
  <c r="L42" i="72"/>
  <c r="D48" i="72"/>
  <c r="J48" i="72"/>
  <c r="D49" i="72"/>
  <c r="F54" i="72"/>
  <c r="J59" i="72"/>
  <c r="L60" i="72"/>
  <c r="L65" i="72"/>
  <c r="R36" i="72"/>
  <c r="R42" i="72"/>
  <c r="R46" i="72"/>
  <c r="R60" i="72"/>
  <c r="C4" i="20"/>
  <c r="C5" i="20"/>
  <c r="C6" i="20"/>
  <c r="C7" i="20" s="1"/>
  <c r="C8" i="20" s="1"/>
  <c r="C9" i="20" s="1"/>
  <c r="C10" i="20" s="1"/>
  <c r="C11" i="20" s="1"/>
  <c r="C12" i="20" s="1"/>
  <c r="C13" i="20" s="1"/>
  <c r="C14" i="20" s="1"/>
  <c r="C15" i="20" s="1"/>
  <c r="C16" i="20"/>
  <c r="C17" i="20" s="1"/>
  <c r="C18" i="20" s="1"/>
  <c r="C19" i="20" s="1"/>
  <c r="C20" i="20" s="1"/>
  <c r="C21" i="20" s="1"/>
  <c r="C22" i="20" s="1"/>
  <c r="C23" i="20" s="1"/>
  <c r="C24" i="20" s="1"/>
  <c r="C25" i="20" s="1"/>
  <c r="C26" i="20" s="1"/>
  <c r="C27" i="20" s="1"/>
  <c r="B4" i="20"/>
  <c r="B5" i="20"/>
  <c r="B6" i="20"/>
  <c r="B7" i="20"/>
  <c r="B8" i="20"/>
  <c r="B9" i="20" s="1"/>
  <c r="B10" i="20"/>
  <c r="B11" i="20" s="1"/>
  <c r="B12" i="20" s="1"/>
  <c r="B13" i="20"/>
  <c r="B14" i="20"/>
  <c r="B15" i="20" s="1"/>
  <c r="B16" i="20" s="1"/>
  <c r="B17" i="20" s="1"/>
  <c r="B18" i="20" s="1"/>
  <c r="B19" i="20" s="1"/>
  <c r="B20" i="20" s="1"/>
  <c r="B21" i="20" s="1"/>
  <c r="B22" i="20" s="1"/>
  <c r="B23" i="20" s="1"/>
  <c r="B24" i="20"/>
  <c r="B25" i="20" s="1"/>
  <c r="B26" i="20" s="1"/>
  <c r="B27" i="20" s="1"/>
  <c r="D5" i="72"/>
  <c r="D20" i="88"/>
  <c r="D16" i="88"/>
  <c r="G5" i="99"/>
  <c r="G6" i="99"/>
  <c r="J6" i="99" s="1"/>
  <c r="G7" i="99"/>
  <c r="J7" i="99" s="1"/>
  <c r="G8" i="99"/>
  <c r="G9" i="99"/>
  <c r="G10" i="99"/>
  <c r="G11" i="99"/>
  <c r="G12" i="99"/>
  <c r="G13" i="99"/>
  <c r="G14" i="99"/>
  <c r="G15" i="99"/>
  <c r="G16" i="99"/>
  <c r="G17" i="99"/>
  <c r="B19" i="99"/>
  <c r="D19" i="99" s="1"/>
  <c r="B11" i="88" s="1"/>
  <c r="C19" i="99"/>
  <c r="B16" i="67"/>
  <c r="C16" i="67"/>
  <c r="C27" i="67" s="1"/>
  <c r="D18" i="67"/>
  <c r="D19" i="67"/>
  <c r="D20" i="67"/>
  <c r="D21" i="67"/>
  <c r="D22" i="67"/>
  <c r="D23" i="67"/>
  <c r="D24" i="67"/>
  <c r="D25" i="67"/>
  <c r="E24" i="73"/>
  <c r="B23" i="73"/>
  <c r="E23" i="73"/>
  <c r="C22" i="73"/>
  <c r="C15" i="73"/>
  <c r="C26" i="73" s="1"/>
  <c r="B22" i="73"/>
  <c r="E22" i="73"/>
  <c r="E21" i="73"/>
  <c r="E20" i="73"/>
  <c r="E19" i="73"/>
  <c r="D18" i="73"/>
  <c r="E18" i="73"/>
  <c r="E17" i="73"/>
  <c r="B15" i="73"/>
  <c r="B26" i="73" s="1"/>
  <c r="E14" i="73"/>
  <c r="D13" i="73"/>
  <c r="E13" i="73"/>
  <c r="D12" i="73"/>
  <c r="E12" i="73"/>
  <c r="D11" i="73"/>
  <c r="E11" i="73" s="1"/>
  <c r="D10" i="73"/>
  <c r="E10" i="73"/>
  <c r="D9" i="73"/>
  <c r="E9" i="73"/>
  <c r="D8" i="73"/>
  <c r="E8" i="73" s="1"/>
  <c r="D7" i="73"/>
  <c r="E7" i="73" s="1"/>
  <c r="D6" i="73"/>
  <c r="E6" i="73"/>
  <c r="D5" i="73"/>
  <c r="E5" i="73"/>
  <c r="D4" i="73"/>
  <c r="B9" i="21"/>
  <c r="D9" i="21"/>
  <c r="D8" i="21"/>
  <c r="D7" i="21"/>
  <c r="D6" i="21"/>
  <c r="D5" i="21"/>
  <c r="D4" i="21"/>
  <c r="D3" i="21"/>
  <c r="C23" i="94"/>
  <c r="G19" i="67"/>
  <c r="G20" i="67"/>
  <c r="J20" i="67" s="1"/>
  <c r="G21" i="67"/>
  <c r="G22" i="67"/>
  <c r="J22" i="67" s="1"/>
  <c r="G23" i="67"/>
  <c r="G24" i="67"/>
  <c r="J24" i="67" s="1"/>
  <c r="G25" i="67"/>
  <c r="E29" i="67"/>
  <c r="F24" i="92"/>
  <c r="E24" i="92"/>
  <c r="D24" i="92"/>
  <c r="C24" i="92"/>
  <c r="B24" i="92"/>
  <c r="G65" i="68"/>
  <c r="G15" i="103"/>
  <c r="G16" i="103"/>
  <c r="G18" i="103"/>
  <c r="J18" i="103" s="1"/>
  <c r="G21" i="103"/>
  <c r="J21" i="103" s="1"/>
  <c r="F21" i="103"/>
  <c r="C21" i="103"/>
  <c r="E21" i="103"/>
  <c r="H21" i="103"/>
  <c r="H18" i="103"/>
  <c r="J17" i="103"/>
  <c r="H17" i="103"/>
  <c r="J16" i="103"/>
  <c r="H16" i="103"/>
  <c r="J15" i="103"/>
  <c r="H15" i="103"/>
  <c r="G8" i="103"/>
  <c r="J8" i="103"/>
  <c r="H8" i="103"/>
  <c r="F10" i="103"/>
  <c r="E10" i="103"/>
  <c r="C10" i="103"/>
  <c r="I10" i="103"/>
  <c r="H10" i="103"/>
  <c r="G10" i="103"/>
  <c r="D10" i="103"/>
  <c r="G83" i="101"/>
  <c r="F83" i="101"/>
  <c r="E83" i="101"/>
  <c r="D83" i="101"/>
  <c r="F65" i="68"/>
  <c r="E65" i="68"/>
  <c r="D65" i="68"/>
  <c r="C21" i="88"/>
  <c r="C18" i="88"/>
  <c r="C17" i="88"/>
  <c r="H16" i="99"/>
  <c r="H14" i="99"/>
  <c r="D17" i="99"/>
  <c r="D16" i="99"/>
  <c r="J16" i="99" s="1"/>
  <c r="D15" i="99"/>
  <c r="D14" i="99"/>
  <c r="D13" i="99"/>
  <c r="F19" i="99"/>
  <c r="E19" i="99"/>
  <c r="H19" i="99" s="1"/>
  <c r="J14" i="99"/>
  <c r="H12" i="99"/>
  <c r="D12" i="99"/>
  <c r="J12" i="99" s="1"/>
  <c r="D11" i="99"/>
  <c r="D10" i="99"/>
  <c r="D9" i="99"/>
  <c r="D8" i="99"/>
  <c r="H7" i="99"/>
  <c r="D7" i="99"/>
  <c r="H6" i="99"/>
  <c r="D6" i="99"/>
  <c r="H5" i="99"/>
  <c r="D5" i="99"/>
  <c r="J5" i="99" s="1"/>
  <c r="J10" i="103"/>
  <c r="E16" i="67"/>
  <c r="H16" i="67" s="1"/>
  <c r="F16" i="67"/>
  <c r="F27" i="67"/>
  <c r="G29" i="67"/>
  <c r="G9" i="94"/>
  <c r="F9" i="94"/>
  <c r="F35" i="94" s="1"/>
  <c r="E9" i="94"/>
  <c r="D9" i="94"/>
  <c r="D35" i="94" s="1"/>
  <c r="G5" i="94"/>
  <c r="G35" i="94" s="1"/>
  <c r="F5" i="94"/>
  <c r="E5" i="94"/>
  <c r="E35" i="94" s="1"/>
  <c r="D5" i="94"/>
  <c r="H25" i="67"/>
  <c r="H24" i="67"/>
  <c r="H23" i="67"/>
  <c r="H22" i="67"/>
  <c r="H20" i="67"/>
  <c r="H19" i="67"/>
  <c r="E54" i="94"/>
  <c r="B21" i="27"/>
  <c r="C15" i="92"/>
  <c r="D15" i="92"/>
  <c r="E15" i="92"/>
  <c r="F15" i="92"/>
  <c r="G15" i="92"/>
  <c r="H15" i="92"/>
  <c r="B15" i="92"/>
  <c r="C59" i="94"/>
  <c r="C27" i="94"/>
  <c r="C35" i="94" s="1"/>
  <c r="C9" i="94"/>
  <c r="C5" i="94"/>
  <c r="G35" i="71"/>
  <c r="H13" i="67"/>
  <c r="H12" i="67"/>
  <c r="H11" i="67"/>
  <c r="H10" i="67"/>
  <c r="H9" i="67"/>
  <c r="H8" i="67"/>
  <c r="H7" i="67"/>
  <c r="H6" i="67"/>
  <c r="H5" i="67"/>
  <c r="G30" i="67"/>
  <c r="G18" i="67"/>
  <c r="G14" i="67"/>
  <c r="G13" i="67"/>
  <c r="J13" i="67" s="1"/>
  <c r="G12" i="67"/>
  <c r="G11" i="67"/>
  <c r="D11" i="67"/>
  <c r="G10" i="67"/>
  <c r="G9" i="67"/>
  <c r="J9" i="67" s="1"/>
  <c r="G8" i="67"/>
  <c r="G7" i="67"/>
  <c r="G6" i="67"/>
  <c r="D6" i="67"/>
  <c r="J6" i="67"/>
  <c r="G5" i="67"/>
  <c r="D14" i="67"/>
  <c r="D13" i="67"/>
  <c r="D12" i="67"/>
  <c r="J12" i="67" s="1"/>
  <c r="D10" i="67"/>
  <c r="J10" i="67" s="1"/>
  <c r="D9" i="67"/>
  <c r="D8" i="67"/>
  <c r="D7" i="67"/>
  <c r="D5" i="67"/>
  <c r="E53" i="94"/>
  <c r="E52" i="94"/>
  <c r="B59" i="94"/>
  <c r="D59" i="94"/>
  <c r="E50" i="94"/>
  <c r="E49" i="94"/>
  <c r="E48" i="94"/>
  <c r="E47" i="94"/>
  <c r="E51" i="94"/>
  <c r="J25" i="67"/>
  <c r="J8" i="67"/>
  <c r="J5" i="67"/>
  <c r="J23" i="67"/>
  <c r="N21" i="97"/>
  <c r="H15" i="72" l="1"/>
  <c r="N15" i="72"/>
  <c r="S5" i="72"/>
  <c r="R5" i="72"/>
  <c r="N5" i="72"/>
  <c r="H5" i="72"/>
  <c r="L7" i="72"/>
  <c r="F7" i="72"/>
  <c r="U18" i="97"/>
  <c r="Q21" i="97"/>
  <c r="X59" i="100"/>
  <c r="D15" i="73"/>
  <c r="E4" i="73"/>
  <c r="D39" i="72"/>
  <c r="R39" i="72"/>
  <c r="J39" i="72"/>
  <c r="S39" i="72"/>
  <c r="N23" i="72"/>
  <c r="H23" i="72"/>
  <c r="F27" i="72"/>
  <c r="S27" i="72"/>
  <c r="R34" i="72"/>
  <c r="D34" i="72"/>
  <c r="J34" i="72"/>
  <c r="S47" i="72"/>
  <c r="J47" i="72"/>
  <c r="D47" i="72"/>
  <c r="R56" i="72"/>
  <c r="H56" i="72"/>
  <c r="C12" i="88"/>
  <c r="D12" i="88" s="1"/>
  <c r="C72" i="100"/>
  <c r="K23" i="97"/>
  <c r="J11" i="67"/>
  <c r="D16" i="67"/>
  <c r="D27" i="67" s="1"/>
  <c r="B10" i="88" s="1"/>
  <c r="B27" i="67"/>
  <c r="N22" i="72"/>
  <c r="S34" i="72"/>
  <c r="R23" i="72"/>
  <c r="L22" i="72"/>
  <c r="F22" i="72"/>
  <c r="H25" i="72"/>
  <c r="H32" i="72"/>
  <c r="N32" i="72"/>
  <c r="H35" i="72"/>
  <c r="H44" i="72"/>
  <c r="N44" i="72"/>
  <c r="H55" i="72"/>
  <c r="N55" i="72"/>
  <c r="S55" i="72"/>
  <c r="L58" i="72"/>
  <c r="N59" i="72"/>
  <c r="H59" i="72"/>
  <c r="G62" i="100"/>
  <c r="H9" i="100"/>
  <c r="E18" i="97"/>
  <c r="S22" i="72"/>
  <c r="L25" i="72"/>
  <c r="F25" i="72"/>
  <c r="R26" i="72"/>
  <c r="F36" i="72"/>
  <c r="L36" i="72"/>
  <c r="H40" i="72"/>
  <c r="L43" i="72"/>
  <c r="F43" i="72"/>
  <c r="L46" i="72"/>
  <c r="F46" i="72"/>
  <c r="S46" i="72"/>
  <c r="N54" i="72"/>
  <c r="H49" i="100"/>
  <c r="I24" i="97"/>
  <c r="K24" i="97" s="1"/>
  <c r="H24" i="97"/>
  <c r="R9" i="72"/>
  <c r="D9" i="72"/>
  <c r="S9" i="72"/>
  <c r="J9" i="72"/>
  <c r="N31" i="72"/>
  <c r="H31" i="72"/>
  <c r="H43" i="72"/>
  <c r="N43" i="72"/>
  <c r="L48" i="72"/>
  <c r="F48" i="72"/>
  <c r="R58" i="72"/>
  <c r="D58" i="72"/>
  <c r="J58" i="72"/>
  <c r="F66" i="72"/>
  <c r="L66" i="72"/>
  <c r="G16" i="67"/>
  <c r="J16" i="67" s="1"/>
  <c r="N7" i="72"/>
  <c r="S26" i="72"/>
  <c r="J43" i="72"/>
  <c r="R43" i="72"/>
  <c r="S43" i="72"/>
  <c r="D43" i="72"/>
  <c r="J45" i="72"/>
  <c r="R45" i="72"/>
  <c r="S45" i="72"/>
  <c r="D45" i="72"/>
  <c r="L47" i="72"/>
  <c r="F47" i="72"/>
  <c r="N66" i="72"/>
  <c r="H66" i="72"/>
  <c r="S66" i="72"/>
  <c r="C32" i="97"/>
  <c r="E32" i="97" s="1"/>
  <c r="V16" i="97" s="1"/>
  <c r="K30" i="97"/>
  <c r="E27" i="67"/>
  <c r="N8" i="72"/>
  <c r="R8" i="72"/>
  <c r="J17" i="72"/>
  <c r="R17" i="72"/>
  <c r="R48" i="72"/>
  <c r="S48" i="72"/>
  <c r="S50" i="72"/>
  <c r="R50" i="72"/>
  <c r="S56" i="72"/>
  <c r="U10" i="97"/>
  <c r="E11" i="97"/>
  <c r="J7" i="67"/>
  <c r="R66" i="72"/>
  <c r="S23" i="72"/>
  <c r="N11" i="72"/>
  <c r="S11" i="72"/>
  <c r="H11" i="72"/>
  <c r="R14" i="72"/>
  <c r="J14" i="72"/>
  <c r="S14" i="72"/>
  <c r="D14" i="72"/>
  <c r="J32" i="72"/>
  <c r="S32" i="72"/>
  <c r="F38" i="72"/>
  <c r="L38" i="72"/>
  <c r="J42" i="72"/>
  <c r="D42" i="72"/>
  <c r="S54" i="72"/>
  <c r="D54" i="72"/>
  <c r="S65" i="72"/>
  <c r="N65" i="72"/>
  <c r="H65" i="72"/>
  <c r="R65" i="72"/>
  <c r="H21" i="97"/>
  <c r="E15" i="97"/>
  <c r="I15" i="97"/>
  <c r="K15" i="97" s="1"/>
  <c r="U26" i="97"/>
  <c r="V26" i="97" s="1"/>
  <c r="U28" i="97"/>
  <c r="J19" i="67"/>
  <c r="S31" i="72"/>
  <c r="R29" i="72"/>
  <c r="R20" i="72"/>
  <c r="D20" i="72"/>
  <c r="S20" i="72"/>
  <c r="U12" i="97"/>
  <c r="K27" i="97"/>
  <c r="G19" i="99"/>
  <c r="S7" i="72"/>
  <c r="S44" i="72"/>
  <c r="R12" i="72"/>
  <c r="N13" i="72"/>
  <c r="R13" i="72"/>
  <c r="D15" i="72"/>
  <c r="J15" i="72"/>
  <c r="S40" i="72"/>
  <c r="J40" i="72"/>
  <c r="D40" i="72"/>
  <c r="R55" i="72"/>
  <c r="J55" i="72"/>
  <c r="D55" i="72"/>
  <c r="J12" i="72"/>
  <c r="J44" i="72"/>
  <c r="J25" i="72"/>
  <c r="J28" i="72"/>
  <c r="S28" i="72"/>
  <c r="S49" i="72"/>
  <c r="R49" i="72"/>
  <c r="J49" i="72"/>
  <c r="H27" i="100"/>
  <c r="J21" i="97"/>
  <c r="J32" i="97" s="1"/>
  <c r="I12" i="97"/>
  <c r="I28" i="97"/>
  <c r="K28" i="97" s="1"/>
  <c r="R11" i="72"/>
  <c r="D11" i="72"/>
  <c r="S18" i="72"/>
  <c r="J18" i="72"/>
  <c r="R22" i="72"/>
  <c r="N29" i="72"/>
  <c r="H29" i="72"/>
  <c r="R31" i="72"/>
  <c r="D31" i="72"/>
  <c r="E62" i="100"/>
  <c r="C14" i="88" s="1"/>
  <c r="U25" i="97"/>
  <c r="V25" i="97" s="1"/>
  <c r="X54" i="100" l="1"/>
  <c r="H22" i="100"/>
  <c r="AF50" i="100"/>
  <c r="AF42" i="100"/>
  <c r="H33" i="100"/>
  <c r="P24" i="100"/>
  <c r="H59" i="100"/>
  <c r="X32" i="100"/>
  <c r="X53" i="100"/>
  <c r="X44" i="100"/>
  <c r="X34" i="100"/>
  <c r="H24" i="100"/>
  <c r="P50" i="100"/>
  <c r="AF15" i="100"/>
  <c r="H51" i="100"/>
  <c r="P31" i="100"/>
  <c r="X19" i="100"/>
  <c r="AF10" i="100"/>
  <c r="H55" i="100"/>
  <c r="AF22" i="100"/>
  <c r="H48" i="100"/>
  <c r="H42" i="100"/>
  <c r="AF49" i="100"/>
  <c r="AF39" i="100"/>
  <c r="H30" i="100"/>
  <c r="P19" i="100"/>
  <c r="P44" i="100"/>
  <c r="P59" i="100"/>
  <c r="X45" i="100"/>
  <c r="AF32" i="100"/>
  <c r="H15" i="100"/>
  <c r="P39" i="100"/>
  <c r="AF55" i="100"/>
  <c r="H39" i="100"/>
  <c r="X21" i="100"/>
  <c r="AF11" i="100"/>
  <c r="P53" i="100"/>
  <c r="AF20" i="100"/>
  <c r="H34" i="100"/>
  <c r="H47" i="100"/>
  <c r="AF48" i="100"/>
  <c r="AF38" i="100"/>
  <c r="H29" i="100"/>
  <c r="P18" i="100"/>
  <c r="P41" i="100"/>
  <c r="P55" i="100"/>
  <c r="X43" i="100"/>
  <c r="AF31" i="100"/>
  <c r="H14" i="100"/>
  <c r="P36" i="100"/>
  <c r="AF54" i="100"/>
  <c r="P33" i="100"/>
  <c r="X20" i="100"/>
  <c r="H10" i="100"/>
  <c r="P48" i="100"/>
  <c r="AF19" i="100"/>
  <c r="H19" i="100"/>
  <c r="X60" i="100"/>
  <c r="AF47" i="100"/>
  <c r="AF36" i="100"/>
  <c r="AF27" i="100"/>
  <c r="P15" i="100"/>
  <c r="P34" i="100"/>
  <c r="X51" i="100"/>
  <c r="X42" i="100"/>
  <c r="AF30" i="100"/>
  <c r="P11" i="100"/>
  <c r="P35" i="100"/>
  <c r="H54" i="100"/>
  <c r="P32" i="100"/>
  <c r="X18" i="100"/>
  <c r="P17" i="100"/>
  <c r="P43" i="100"/>
  <c r="AF18" i="100"/>
  <c r="H50" i="100"/>
  <c r="H20" i="100"/>
  <c r="AF45" i="100"/>
  <c r="H31" i="100"/>
  <c r="P49" i="100"/>
  <c r="X50" i="100"/>
  <c r="X36" i="100"/>
  <c r="P60" i="100"/>
  <c r="P28" i="100"/>
  <c r="P16" i="100"/>
  <c r="P25" i="100"/>
  <c r="H35" i="100"/>
  <c r="AF44" i="100"/>
  <c r="AF25" i="100"/>
  <c r="P47" i="100"/>
  <c r="X49" i="100"/>
  <c r="X35" i="100"/>
  <c r="P54" i="100"/>
  <c r="H53" i="100"/>
  <c r="H25" i="100"/>
  <c r="P14" i="100"/>
  <c r="AF21" i="100"/>
  <c r="X24" i="100"/>
  <c r="AF43" i="100"/>
  <c r="AF24" i="100"/>
  <c r="P46" i="100"/>
  <c r="X48" i="100"/>
  <c r="AF29" i="100"/>
  <c r="P45" i="100"/>
  <c r="H45" i="100"/>
  <c r="X22" i="100"/>
  <c r="X11" i="100"/>
  <c r="AF14" i="100"/>
  <c r="H21" i="100"/>
  <c r="H60" i="100"/>
  <c r="AF41" i="100"/>
  <c r="P22" i="100"/>
  <c r="X30" i="100"/>
  <c r="X55" i="100"/>
  <c r="AF35" i="100"/>
  <c r="P21" i="100"/>
  <c r="X28" i="100"/>
  <c r="X46" i="100"/>
  <c r="X27" i="100"/>
  <c r="P27" i="100"/>
  <c r="H43" i="100"/>
  <c r="X16" i="100"/>
  <c r="AF9" i="100"/>
  <c r="P9" i="100"/>
  <c r="H13" i="100"/>
  <c r="H18" i="100"/>
  <c r="AF53" i="100"/>
  <c r="AF34" i="100"/>
  <c r="P20" i="100"/>
  <c r="AF16" i="100"/>
  <c r="X41" i="100"/>
  <c r="X25" i="100"/>
  <c r="AF17" i="100"/>
  <c r="H41" i="100"/>
  <c r="X15" i="100"/>
  <c r="P38" i="100"/>
  <c r="H38" i="100"/>
  <c r="H36" i="100"/>
  <c r="P10" i="100"/>
  <c r="AF46" i="100"/>
  <c r="X39" i="100"/>
  <c r="H44" i="100"/>
  <c r="X29" i="100"/>
  <c r="AF33" i="100"/>
  <c r="X38" i="100"/>
  <c r="P30" i="100"/>
  <c r="AF13" i="100"/>
  <c r="H32" i="100"/>
  <c r="AF28" i="100"/>
  <c r="P29" i="100"/>
  <c r="X33" i="100"/>
  <c r="P13" i="100"/>
  <c r="H16" i="100"/>
  <c r="X17" i="100"/>
  <c r="H46" i="100"/>
  <c r="P51" i="100"/>
  <c r="X9" i="100"/>
  <c r="X14" i="100"/>
  <c r="H17" i="100"/>
  <c r="P42" i="100"/>
  <c r="X13" i="100"/>
  <c r="AF59" i="100"/>
  <c r="H11" i="100"/>
  <c r="X10" i="100"/>
  <c r="AF51" i="100"/>
  <c r="X47" i="100"/>
  <c r="AF60" i="100"/>
  <c r="X31" i="100"/>
  <c r="E21" i="97"/>
  <c r="H28" i="100"/>
  <c r="U21" i="97"/>
  <c r="D26" i="73"/>
  <c r="E26" i="73" s="1"/>
  <c r="E15" i="73"/>
  <c r="G27" i="67"/>
  <c r="H27" i="67"/>
  <c r="K12" i="97"/>
  <c r="K21" i="97" s="1"/>
  <c r="I21" i="97"/>
  <c r="I32" i="97" s="1"/>
  <c r="K32" i="97" s="1"/>
  <c r="C11" i="88"/>
  <c r="D11" i="88" s="1"/>
  <c r="J19" i="99"/>
  <c r="V18" i="97"/>
  <c r="C10" i="88" l="1"/>
  <c r="D10" i="88" s="1"/>
  <c r="J27" i="67"/>
  <c r="V21" i="97"/>
  <c r="U32" i="97"/>
  <c r="V32" i="97" s="1"/>
</calcChain>
</file>

<file path=xl/sharedStrings.xml><?xml version="1.0" encoding="utf-8"?>
<sst xmlns="http://schemas.openxmlformats.org/spreadsheetml/2006/main" count="1685" uniqueCount="603">
  <si>
    <t xml:space="preserve">Energy Savings Assistance Program </t>
  </si>
  <si>
    <t>And</t>
  </si>
  <si>
    <t>California Alternate Rates for Energy Program</t>
  </si>
  <si>
    <r>
      <t xml:space="preserve">Southern California Edison </t>
    </r>
    <r>
      <rPr>
        <b/>
        <sz val="14"/>
        <rFont val="Arial"/>
        <family val="2"/>
      </rPr>
      <t>2017 Summary Highlights</t>
    </r>
  </si>
  <si>
    <t>ESA Program</t>
  </si>
  <si>
    <t>2017 Energy Savings Assistance Program Summary</t>
  </si>
  <si>
    <t>Authorized / Planning Assumptions</t>
  </si>
  <si>
    <t>Actual</t>
  </si>
  <si>
    <t>%</t>
  </si>
  <si>
    <t>Budget</t>
  </si>
  <si>
    <t>Funded from 2009-2016 Unspent Funds</t>
  </si>
  <si>
    <t>Summary Homes Treated</t>
  </si>
  <si>
    <t>Summary kWh Saved</t>
  </si>
  <si>
    <t>Summary kW Demand Reduced</t>
  </si>
  <si>
    <t>N/A</t>
  </si>
  <si>
    <t>Summary Therms Saved</t>
  </si>
  <si>
    <t>First Touches Homes Treated</t>
  </si>
  <si>
    <t>- kWh Saved</t>
  </si>
  <si>
    <t>- kW Demand Reduced</t>
  </si>
  <si>
    <t>- Therms Saved</t>
  </si>
  <si>
    <t>Go-Backs/Retreated Homes</t>
  </si>
  <si>
    <t xml:space="preserve">[2] Reflects the funding authorized in D.16-11-022 per year and updated in Commission Resolution E-4885 dated December 14, 2017 which addressed SCE Conforming Advice Letter E-3585-E-A filed on June 20, 2017.  </t>
  </si>
  <si>
    <t>CARE Program</t>
  </si>
  <si>
    <t xml:space="preserve">2017 CARE Program Summary </t>
  </si>
  <si>
    <t>Authorized Budget</t>
  </si>
  <si>
    <t>Administrative Expenses</t>
  </si>
  <si>
    <t>Subsidies</t>
  </si>
  <si>
    <t>Service Establishment Charge</t>
  </si>
  <si>
    <t xml:space="preserve">Total Program Costs and Discounts </t>
  </si>
  <si>
    <r>
      <t>2017 CARE New Enrollments</t>
    </r>
    <r>
      <rPr>
        <b/>
        <vertAlign val="superscript"/>
        <sz val="11"/>
        <rFont val="Calibri"/>
        <family val="2"/>
      </rPr>
      <t xml:space="preserve"> </t>
    </r>
  </si>
  <si>
    <t xml:space="preserve">Automatically Enrolled via Data Sharing, ESA Participation, etc </t>
  </si>
  <si>
    <t xml:space="preserve">Self Certified as Categorically Eligible </t>
  </si>
  <si>
    <t xml:space="preserve">Self Certified as Income Eligible  </t>
  </si>
  <si>
    <t>Method</t>
  </si>
  <si>
    <t>2017 CARE Penetration</t>
  </si>
  <si>
    <t>Estimated Eligible Participants</t>
  </si>
  <si>
    <t>Participants</t>
  </si>
  <si>
    <t>Penetration Rate</t>
  </si>
  <si>
    <t>Total Enrolled</t>
  </si>
  <si>
    <t>Appliances</t>
  </si>
  <si>
    <t>Customer Enrollment</t>
  </si>
  <si>
    <t>Domestic Hot Water</t>
  </si>
  <si>
    <t>Enclosure</t>
  </si>
  <si>
    <t>HVAC</t>
  </si>
  <si>
    <t>In-Home Education</t>
  </si>
  <si>
    <t>Lighting</t>
  </si>
  <si>
    <t>Maintenance</t>
  </si>
  <si>
    <t>Miscellaneous</t>
  </si>
  <si>
    <r>
      <t xml:space="preserve">Southern California Edison - PY 2017 Energy Savings Assistance Program Annual Report
ESAP Table 1
ESAP Overall Program Expenses </t>
    </r>
    <r>
      <rPr>
        <b/>
        <sz val="10"/>
        <color rgb="FFFF0000"/>
        <rFont val="Arial"/>
        <family val="2"/>
      </rPr>
      <t xml:space="preserve">  </t>
    </r>
    <r>
      <rPr>
        <b/>
        <sz val="12"/>
        <rFont val="Arial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</t>
    </r>
  </si>
  <si>
    <r>
      <t>2017 Authorized Budget</t>
    </r>
    <r>
      <rPr>
        <b/>
        <vertAlign val="superscript"/>
        <sz val="10"/>
        <rFont val="Arial"/>
        <family val="2"/>
      </rPr>
      <t>1,2</t>
    </r>
  </si>
  <si>
    <t>2017 Annual Expenses</t>
  </si>
  <si>
    <t xml:space="preserve">% of Budget Spent </t>
  </si>
  <si>
    <t>ESA Program:</t>
  </si>
  <si>
    <t>Electric</t>
  </si>
  <si>
    <t>Gas</t>
  </si>
  <si>
    <t>Total</t>
  </si>
  <si>
    <t>Energy Efficiency</t>
  </si>
  <si>
    <t>.</t>
  </si>
  <si>
    <t xml:space="preserve">HVAC </t>
  </si>
  <si>
    <t xml:space="preserve">Miscellaneous </t>
  </si>
  <si>
    <t>In Home Education</t>
  </si>
  <si>
    <t>Pilot</t>
  </si>
  <si>
    <t>Energy Efficiency TOTAL</t>
  </si>
  <si>
    <t>Training Center</t>
  </si>
  <si>
    <t>Inspections</t>
  </si>
  <si>
    <t>Marketing and Outreach</t>
  </si>
  <si>
    <t>Statewide Marketing Education and Outreach</t>
  </si>
  <si>
    <t>Measurement and Evaluation  Studies</t>
  </si>
  <si>
    <t>Regulatory Compliance</t>
  </si>
  <si>
    <t>General Administration</t>
  </si>
  <si>
    <t>CPUC Energy Division</t>
  </si>
  <si>
    <t>TOTAL PROGRAM COSTS</t>
  </si>
  <si>
    <t>Funded Outside of ESA Program Budget</t>
  </si>
  <si>
    <t>Indirect Costs</t>
  </si>
  <si>
    <t>NGAT Costs</t>
  </si>
  <si>
    <t xml:space="preserve">[2] Please indicate whether authorized budget includes shifted funds from previous year and/or program cycle, and/or 2009-2016 program years.  (Yes or No )  If yes, please specify amount, date fund-shifting activity occurred, date of fund-shifting request and related approval is applicable. </t>
  </si>
  <si>
    <r>
      <t xml:space="preserve">Southern California Edision - PY 2017 Energy Savings Assistance Program Annual Report
</t>
    </r>
    <r>
      <rPr>
        <b/>
        <sz val="12"/>
        <color theme="1"/>
        <rFont val="Arial"/>
        <family val="2"/>
      </rPr>
      <t xml:space="preserve"> </t>
    </r>
    <r>
      <rPr>
        <b/>
        <sz val="12"/>
        <rFont val="Arial"/>
        <family val="2"/>
      </rPr>
      <t xml:space="preserve">ESAP Table 1A
Expenses Funded from 2009-2016 Unspent Program Funds
                                                                                                                                                                                                                                 </t>
    </r>
  </si>
  <si>
    <t xml:space="preserve"> - Central AC and other AC related measures- Wx 13</t>
  </si>
  <si>
    <t xml:space="preserve"> - Power Strip Tier II</t>
  </si>
  <si>
    <t xml:space="preserve"> - HE Clothes Washer</t>
  </si>
  <si>
    <t>Multi-Family Common Area Measures</t>
  </si>
  <si>
    <t>Leveraging - CSD</t>
  </si>
  <si>
    <t>TOTAL UNSPENT PROGRAM COSTS[1]</t>
  </si>
  <si>
    <t>[1] D.16-11-022 specifically directed funding for new initiatives to come from unspent 2009-2016 ESA Program funds.</t>
  </si>
  <si>
    <t>Southern California Edison - PY 2017 Energy Savings Assistance Program Annual Report</t>
  </si>
  <si>
    <t>ESAP Table 2</t>
  </si>
  <si>
    <t>ESAP Expenses and Energy Savings by Measures Installed</t>
  </si>
  <si>
    <t>ESA Program (Summary)Total</t>
  </si>
  <si>
    <t>ESA Program (First Touch Homes Treated)</t>
  </si>
  <si>
    <t>ESA Program (Re-Treated Homes/Go Backs)</t>
  </si>
  <si>
    <t>ESA Program (Aliso Canyon - SCG &amp; SCE) [6]</t>
  </si>
  <si>
    <t>Year-To-Date Completed &amp; Expensed Installation</t>
  </si>
  <si>
    <t>Measures</t>
  </si>
  <si>
    <t>Units</t>
  </si>
  <si>
    <t>Quantity Installed</t>
  </si>
  <si>
    <t>kWh [4] (Annual)</t>
  </si>
  <si>
    <t>kW [4] (Annual)</t>
  </si>
  <si>
    <t>Therms [4] (Annual)</t>
  </si>
  <si>
    <t xml:space="preserve">Expenses ($) </t>
  </si>
  <si>
    <t>% of Expenditure</t>
  </si>
  <si>
    <t xml:space="preserve"> (K+S)</t>
  </si>
  <si>
    <t>(L+T)</t>
  </si>
  <si>
    <t>(M+U)</t>
  </si>
  <si>
    <t>(N+V)</t>
  </si>
  <si>
    <t>(O+W)</t>
  </si>
  <si>
    <t>High Efficiency Clothes Washer</t>
  </si>
  <si>
    <t>Each</t>
  </si>
  <si>
    <t xml:space="preserve">Refrigerators </t>
  </si>
  <si>
    <t>Microwaves [5]</t>
  </si>
  <si>
    <t>Water Heater Blanket</t>
  </si>
  <si>
    <t>Home</t>
  </si>
  <si>
    <t>Low Flow Shower Head</t>
  </si>
  <si>
    <t>Water Heater Pipe Insulation</t>
  </si>
  <si>
    <t>Faucet Aerator</t>
  </si>
  <si>
    <t>Water Heater Repair/Replacement</t>
  </si>
  <si>
    <t>Thermostatic Shower Valve</t>
  </si>
  <si>
    <t>New - Combined Showerhead/(TSV)</t>
  </si>
  <si>
    <t>New - Heat Pump Water Heater</t>
  </si>
  <si>
    <t>New - Tub Diverter/ Tub Spout</t>
  </si>
  <si>
    <t>New - Thermostat-controlled Shower Valve</t>
  </si>
  <si>
    <t>Air Sealing / Envelope [1]</t>
  </si>
  <si>
    <t xml:space="preserve">Attic Insulation </t>
  </si>
  <si>
    <t>FAU Standing Pilot Conversion</t>
  </si>
  <si>
    <t>Furnace Repair/Replacement</t>
  </si>
  <si>
    <t>Room A/C Replacement</t>
  </si>
  <si>
    <t>Central A/C replacement</t>
  </si>
  <si>
    <t>Heat Pump Replacement</t>
  </si>
  <si>
    <t>Evaporative Cooler (Installation)</t>
  </si>
  <si>
    <t>Duct Testing and Sealing</t>
  </si>
  <si>
    <t>New - Energy Efficient Fan Control</t>
  </si>
  <si>
    <t>New - Prescriptive Duct Sealing</t>
  </si>
  <si>
    <t>New - A/C Time Delay</t>
  </si>
  <si>
    <t>Furnace Clean and Tune</t>
  </si>
  <si>
    <t>Central A/C Tune up</t>
  </si>
  <si>
    <t xml:space="preserve">Lighting </t>
  </si>
  <si>
    <t>Compact Fluorescent Lights (CFL)</t>
  </si>
  <si>
    <t>Interior Hard wired CFL fixtures</t>
  </si>
  <si>
    <t>Exterior Hard wired CFL fixtures</t>
  </si>
  <si>
    <t>Torchiere</t>
  </si>
  <si>
    <t>Torchiere - LED</t>
  </si>
  <si>
    <t>Occupancy Sensor</t>
  </si>
  <si>
    <t>LED Night Lights</t>
  </si>
  <si>
    <t>New - LED Diffuse Bulb (60W Replacement)</t>
  </si>
  <si>
    <t>New - LED Reflector Bulb</t>
  </si>
  <si>
    <t>New - LED Reflector Downlight Retrofit Kits</t>
  </si>
  <si>
    <t>New - LED A-Lamps</t>
  </si>
  <si>
    <t>Pool Pumps</t>
  </si>
  <si>
    <t>Smart Power Strips - Tier 1</t>
  </si>
  <si>
    <t>New - Smart Power Strips - Tier 2</t>
  </si>
  <si>
    <t>Pilots</t>
  </si>
  <si>
    <t>Outreach &amp; Assessment</t>
  </si>
  <si>
    <t>Total Savings/Expenditures</t>
  </si>
  <si>
    <t>Total Households Weatherized [2]</t>
  </si>
  <si>
    <t xml:space="preserve">Households Treated </t>
  </si>
  <si>
    <t>Total (K+S)</t>
  </si>
  <si>
    <t>First Touches</t>
  </si>
  <si>
    <t>Re-treated Homes/Go-Backs</t>
  </si>
  <si>
    <t>Aliso Canyon</t>
  </si>
  <si>
    <t xml:space="preserve"> - Single Family Households Treated</t>
  </si>
  <si>
    <t xml:space="preserve"> - Multi-family Households Treated</t>
  </si>
  <si>
    <t xml:space="preserve"> - Mobile Homes Treated</t>
  </si>
  <si>
    <t>Total Number of Households Treated</t>
  </si>
  <si>
    <t># Eligible Households to be Treated for PY [3]</t>
  </si>
  <si>
    <t>% of Households Treated</t>
  </si>
  <si>
    <t xml:space="preserve"> - Master-Meter Households Treated</t>
  </si>
  <si>
    <t>[1]  Envelope and Air Sealing Measures may include outlet cover plate gaskets, attic access weatherization, weatherstripping - door, caulking and</t>
  </si>
  <si>
    <t xml:space="preserve">      minor home repairs.  Minor home repairs predominantly are door jamb repair / replacement, door repair, and window putty.</t>
  </si>
  <si>
    <t>[2]  Weatherization may consist of attic insulation, attic access weatherization, weatherstripping - door, caulking, &amp; minor home repairs</t>
  </si>
  <si>
    <t>[3]  Based on OP 79 of D.16-11-022.</t>
  </si>
  <si>
    <t>[4]  All savings are calculated based on the following sources:</t>
  </si>
  <si>
    <t>Evergreen Economics  “Impact Evaluation of the 2011 CA Low Income Energy Efficiency Program, Final Report.”  August 30, 2013</t>
  </si>
  <si>
    <t>[5] Microwave savings are from ECONorthWest Studies received in December of 2011</t>
  </si>
  <si>
    <t xml:space="preserve">[6] Data for Aliso Canyon includes "First Touches and Re-Treatments".  </t>
  </si>
  <si>
    <t xml:space="preserve">Results for this table were not provided as SCE has not yet begun CSD leveraging efforts for the ESA Program. </t>
  </si>
  <si>
    <t>ESA Program - CSD Leveraging</t>
  </si>
  <si>
    <t>Expenses ($)</t>
  </si>
  <si>
    <t>New - Combined Showerhead/TSV</t>
  </si>
  <si>
    <t>Caulking</t>
  </si>
  <si>
    <t>Evaporative Cooler (Replacement)</t>
  </si>
  <si>
    <t>New - High Efficiency Forced Air Unit (HE FAU)</t>
  </si>
  <si>
    <t>`</t>
  </si>
  <si>
    <t xml:space="preserve"> </t>
  </si>
  <si>
    <t>CSD MF Buildings Treated</t>
  </si>
  <si>
    <t xml:space="preserve"> - Multifamily</t>
  </si>
  <si>
    <t>[2]  Weatherization may consist of attic insulation, attic access weatherization, weatherstripping - door, caulking, &amp; minor home repairs.</t>
  </si>
  <si>
    <t>[5] Microwave savings are from ECONorthWest Studies received in December of 2011.</t>
  </si>
  <si>
    <r>
      <rPr>
        <b/>
        <sz val="12"/>
        <color rgb="FFFF0000"/>
        <rFont val="Arial"/>
        <family val="2"/>
      </rPr>
      <t xml:space="preserve"> </t>
    </r>
    <r>
      <rPr>
        <b/>
        <sz val="12"/>
        <rFont val="Arial"/>
        <family val="2"/>
      </rPr>
      <t>ESAP Table 2B</t>
    </r>
    <r>
      <rPr>
        <b/>
        <sz val="10"/>
        <rFont val="Arial"/>
        <family val="2"/>
      </rPr>
      <t xml:space="preserve"> </t>
    </r>
  </si>
  <si>
    <t xml:space="preserve">Results for this table were not provided as SCE has not yet begun installing measures in multifamily building common areas. </t>
  </si>
  <si>
    <t>ESA Program - Multifamily Common Area [8]</t>
  </si>
  <si>
    <t>Ancillary Services</t>
  </si>
  <si>
    <t>Commissioning [7]</t>
  </si>
  <si>
    <t>Audit</t>
  </si>
  <si>
    <t>Administration [6]</t>
  </si>
  <si>
    <t>Total Multifamily Buildings Weatherized [2]</t>
  </si>
  <si>
    <t>Multifamily Buildings Treated</t>
  </si>
  <si>
    <t>[6] Per D.16-11-022 at p.210, the CPUC imposes a cap of 10% of ESA Program funds for administrative activities and a ceiling of 20% for direct implementation non-incentive costs.</t>
  </si>
  <si>
    <t>[7] Refers to optimizing the installation of the measure installed such as retrofitting pipes, etc.</t>
  </si>
  <si>
    <t>[8] Applicable to Deed-Restricted, government and non-profit owned multi-family buildings described in D.16-11-022 where 65% of tenants are income eligible based on CPUC  income requirements of at or below 200% of the Federal Poverty Guidelines.</t>
  </si>
  <si>
    <t>Note: The applicable MF common area measures will need to be reflected in the appropriate subsections above.</t>
  </si>
  <si>
    <t xml:space="preserve">Southern California Edison - PY 2017  Energy Savings Assistance Program Annual Report
ESAP Table 3
Program Cost Effectiveness                                                                                                                                                                                                            </t>
  </si>
  <si>
    <t>Ratio of Benefits Over Costs</t>
  </si>
  <si>
    <t>Net Benefits  $ (million)</t>
  </si>
  <si>
    <t>Program
Year</t>
  </si>
  <si>
    <t>ESACET</t>
  </si>
  <si>
    <t>Resource
TRC</t>
  </si>
  <si>
    <t>Notes:</t>
  </si>
  <si>
    <t>- All program measures "resource and non-resource measures" are included in the ESACET.  Only measures considered "resource measures" are included in the Resource TRC.</t>
  </si>
  <si>
    <t xml:space="preserve">- The ESACET includes energy and non-energy benefits and all program costs including measure, installation, and administrative costs.  </t>
  </si>
  <si>
    <t>- The Resource TRC includes energy benefits and program measure and installation costs.</t>
  </si>
  <si>
    <t>- Ordering Paragraph 34 of D.14-08-030 adopts the 2013 ESA Impact Evaluation. The results from that study were used in this Annual Report.</t>
  </si>
  <si>
    <t>- Ordering Paragraph 43 of D.14-08-030 directs the application of the two new cost effectiveness tests, ESACET and Resource TRC.</t>
  </si>
  <si>
    <r>
      <t>2017 Energy Savings</t>
    </r>
    <r>
      <rPr>
        <b/>
        <vertAlign val="superscript"/>
        <sz val="11"/>
        <rFont val="Arial"/>
        <family val="2"/>
      </rPr>
      <t>5</t>
    </r>
  </si>
  <si>
    <t>Customer</t>
  </si>
  <si>
    <t>Housing Type</t>
  </si>
  <si>
    <t># Homes Treated</t>
  </si>
  <si>
    <t>(mWh)</t>
  </si>
  <si>
    <t>MW</t>
  </si>
  <si>
    <t>(mTherm)</t>
  </si>
  <si>
    <t>2017
Expenses</t>
  </si>
  <si>
    <t>Gas and Electric Customers</t>
  </si>
  <si>
    <t>Owners - Total</t>
  </si>
  <si>
    <t xml:space="preserve">Single Family </t>
  </si>
  <si>
    <t>Multi Family</t>
  </si>
  <si>
    <t xml:space="preserve">Mobile Homes </t>
  </si>
  <si>
    <t>Renters - Total</t>
  </si>
  <si>
    <t>Single Family</t>
  </si>
  <si>
    <t>Mobile Homes</t>
  </si>
  <si>
    <t>Electric Customers (only)</t>
  </si>
  <si>
    <t>Gas Customers (only)</t>
  </si>
  <si>
    <t>Gas and Electric Total</t>
  </si>
  <si>
    <t>Multifamly Common Area Bldgs - Total</t>
  </si>
  <si>
    <t>Totals:</t>
  </si>
  <si>
    <t xml:space="preserve">Penetration History </t>
  </si>
  <si>
    <t>Year</t>
  </si>
  <si>
    <r>
      <t>Homes Treated</t>
    </r>
    <r>
      <rPr>
        <b/>
        <vertAlign val="superscript"/>
        <sz val="11"/>
        <rFont val="Arial"/>
        <family val="2"/>
      </rPr>
      <t>2</t>
    </r>
  </si>
  <si>
    <t>Ineligible &amp; Unwilling³</t>
  </si>
  <si>
    <r>
      <t>Estimated Eligible in Current Year</t>
    </r>
    <r>
      <rPr>
        <vertAlign val="superscript"/>
        <sz val="11"/>
        <rFont val="Arial"/>
        <family val="2"/>
      </rPr>
      <t>4</t>
    </r>
  </si>
  <si>
    <t xml:space="preserve"> Current Year Penetration Rate for Homes Treated</t>
  </si>
  <si>
    <t>Total Homes Treated since 2002</t>
  </si>
  <si>
    <r>
      <rPr>
        <vertAlign val="superscript"/>
        <sz val="10"/>
        <rFont val="Arial"/>
        <family val="2"/>
      </rPr>
      <t>1</t>
    </r>
    <r>
      <rPr>
        <sz val="10"/>
        <rFont val="Arial"/>
        <family val="2"/>
      </rPr>
      <t xml:space="preserve">  Summary data which includes ESA Program, CSD Leveraging, and MF efforts.</t>
    </r>
  </si>
  <si>
    <t>² Homes treated since 2002 are reported to track progress toward meeting the 2020 Programmatic Initiative. It includes first touches, and CSD leveraging authorized in D.16-11-022 and D.17-12-009.  It does not include go-backs/retreatments. </t>
  </si>
  <si>
    <t>³ Ineligible &amp; Unwilling defined in ESA Table 8.</t>
  </si>
  <si>
    <r>
      <rPr>
        <vertAlign val="superscript"/>
        <sz val="11"/>
        <rFont val="Arial"/>
        <family val="2"/>
      </rPr>
      <t>4</t>
    </r>
    <r>
      <rPr>
        <sz val="11"/>
        <rFont val="Arial"/>
        <family val="2"/>
      </rPr>
      <t> For years prior to 2017, this value is based on Attachment F of D.12-08-044, D.14-08-030.  For 2017, this value is based on the calculation of remaining eligible households as described in Table VIII-1, Row 6, of SCE's Conforming Advice Letter filed April 3, 2017, and as ordered in Ordering Paragraph 80 of D.17-12-009.</t>
    </r>
  </si>
  <si>
    <t>Utility in Shared Service Territory</t>
  </si>
  <si>
    <t>Eligible Households in Shared Service Territory</t>
  </si>
  <si>
    <t>Eligible households treated by both utilities in shared service territory</t>
  </si>
  <si>
    <t>PG&amp;E</t>
  </si>
  <si>
    <t>SDG&amp;E</t>
  </si>
  <si>
    <t>SoCalGas</t>
  </si>
  <si>
    <r>
      <t xml:space="preserve">Southern California Edison - PY 2017 Energy Savings Assistance Program Annual Report
ESAP Table 5 </t>
    </r>
    <r>
      <rPr>
        <b/>
        <sz val="12"/>
        <rFont val="Arial"/>
        <family val="2"/>
      </rPr>
      <t xml:space="preserve">
ESAP Direct Purchases &amp; Installation Contractors [1]</t>
    </r>
  </si>
  <si>
    <t>Contractor</t>
  </si>
  <si>
    <t>County</t>
  </si>
  <si>
    <t>Contractor Type
(Check one or more if applicable)</t>
  </si>
  <si>
    <t>2017 Annual 
Expenditures</t>
  </si>
  <si>
    <t>Private</t>
  </si>
  <si>
    <t>CBO</t>
  </si>
  <si>
    <t>WMDVBE</t>
  </si>
  <si>
    <t>LIHEAP</t>
  </si>
  <si>
    <r>
      <t xml:space="preserve">American Electric Supply, Inc. </t>
    </r>
    <r>
      <rPr>
        <vertAlign val="superscript"/>
        <sz val="11"/>
        <rFont val="Arial"/>
        <family val="2"/>
      </rPr>
      <t>[2]</t>
    </r>
  </si>
  <si>
    <t>All</t>
  </si>
  <si>
    <t>x</t>
  </si>
  <si>
    <t>American Insulation, Inc.</t>
  </si>
  <si>
    <t>Assert, Inc.</t>
  </si>
  <si>
    <r>
      <t xml:space="preserve">Autocell Electronics, Inc. </t>
    </r>
    <r>
      <rPr>
        <vertAlign val="superscript"/>
        <sz val="11"/>
        <rFont val="Arial"/>
        <family val="2"/>
      </rPr>
      <t>[2]</t>
    </r>
  </si>
  <si>
    <t>Community Action Partnership 
of San Bernardino County</t>
  </si>
  <si>
    <t>9,11</t>
  </si>
  <si>
    <t>Community Action of Ventura County</t>
  </si>
  <si>
    <r>
      <t xml:space="preserve">Energy Efficiency Resources, Inc. </t>
    </r>
    <r>
      <rPr>
        <vertAlign val="superscript"/>
        <sz val="11"/>
        <rFont val="Arial"/>
        <family val="2"/>
      </rPr>
      <t>[2]</t>
    </r>
  </si>
  <si>
    <r>
      <t xml:space="preserve">Energy Save </t>
    </r>
    <r>
      <rPr>
        <vertAlign val="superscript"/>
        <sz val="11"/>
        <rFont val="Arial"/>
        <family val="2"/>
      </rPr>
      <t>[3]</t>
    </r>
  </si>
  <si>
    <t>4,6,7,8,11</t>
  </si>
  <si>
    <t>Environmental Assessment Services
&amp; Education of California</t>
  </si>
  <si>
    <t>6,7,11</t>
  </si>
  <si>
    <t>FCI Management Consultants</t>
  </si>
  <si>
    <r>
      <t xml:space="preserve">Ferguson Enterprises </t>
    </r>
    <r>
      <rPr>
        <vertAlign val="superscript"/>
        <sz val="11"/>
        <rFont val="Arial"/>
        <family val="2"/>
      </rPr>
      <t>[2]</t>
    </r>
  </si>
  <si>
    <r>
      <t xml:space="preserve">Gary's Pool Supplies </t>
    </r>
    <r>
      <rPr>
        <vertAlign val="superscript"/>
        <sz val="11"/>
        <rFont val="Arial"/>
        <family val="2"/>
      </rPr>
      <t>[2]</t>
    </r>
  </si>
  <si>
    <t>Home Energy Assistance Living, Inc.</t>
  </si>
  <si>
    <t>4, 6</t>
  </si>
  <si>
    <t>Inter City Energy Systems, Inc.</t>
  </si>
  <si>
    <t>Inyo Mono Advocates for 
Community Action</t>
  </si>
  <si>
    <t>1,5</t>
  </si>
  <si>
    <t>John Harrison Contracting, Inc.</t>
  </si>
  <si>
    <t>7,8</t>
  </si>
  <si>
    <t>Long Beach Community Services 
Development Corp.</t>
  </si>
  <si>
    <t>Maravilla Foundation</t>
  </si>
  <si>
    <t>2,4,6,10,11</t>
  </si>
  <si>
    <t>Pacific Asian Consortium in Employment</t>
  </si>
  <si>
    <t>4,9,11</t>
  </si>
  <si>
    <t>Peace Officers for Green Environment</t>
  </si>
  <si>
    <t>6,7,8</t>
  </si>
  <si>
    <t>Proteus, Inc.</t>
  </si>
  <si>
    <t>1,2,3,4,5,8,9,10,11</t>
  </si>
  <si>
    <t>Quality Conservation Services, Inc.</t>
  </si>
  <si>
    <t>4,8</t>
  </si>
  <si>
    <t>Reliable Energy Management, Inc.</t>
  </si>
  <si>
    <r>
      <t xml:space="preserve">Richard Heath and Associates, Inc. </t>
    </r>
    <r>
      <rPr>
        <vertAlign val="superscript"/>
        <sz val="11"/>
        <rFont val="Arial"/>
        <family val="2"/>
      </rPr>
      <t>[3]</t>
    </r>
  </si>
  <si>
    <t>Saving Energy Consulting Services, Inc.</t>
  </si>
  <si>
    <t>6,7</t>
  </si>
  <si>
    <r>
      <t xml:space="preserve">SEARS Commercial </t>
    </r>
    <r>
      <rPr>
        <vertAlign val="superscript"/>
        <sz val="11"/>
        <rFont val="Arial"/>
        <family val="2"/>
      </rPr>
      <t>[2]</t>
    </r>
  </si>
  <si>
    <t>Silicon Valley Foundation</t>
  </si>
  <si>
    <t>Synergy Companies</t>
  </si>
  <si>
    <t>Tri-State Home Improvements, Inc.</t>
  </si>
  <si>
    <t>4,7,8</t>
  </si>
  <si>
    <t>Veterans in Community Services, Inc.</t>
  </si>
  <si>
    <t>Village Solutions Foundation</t>
  </si>
  <si>
    <t>4,6</t>
  </si>
  <si>
    <t>Total Contractor Expenditures</t>
  </si>
  <si>
    <t>[1]  Summary data which includes ESA Program, CSD Leveraging, and MF efforts.</t>
  </si>
  <si>
    <t xml:space="preserve">    1 Inyo</t>
  </si>
  <si>
    <t>6 Orange</t>
  </si>
  <si>
    <t>11 Ventura</t>
  </si>
  <si>
    <t xml:space="preserve">    2 Kern</t>
  </si>
  <si>
    <t>7 Riverside</t>
  </si>
  <si>
    <t>12 Fresno</t>
  </si>
  <si>
    <t xml:space="preserve">    3 Kings</t>
  </si>
  <si>
    <t>8 San Bernardino</t>
  </si>
  <si>
    <t>13 Service clients from within the organization</t>
  </si>
  <si>
    <t xml:space="preserve">    4 Los Angeles</t>
  </si>
  <si>
    <t>9 Santa Barbara</t>
  </si>
  <si>
    <t>14 Service SCG customers only</t>
  </si>
  <si>
    <t xml:space="preserve">    5 Mono</t>
  </si>
  <si>
    <t>10 Tulare</t>
  </si>
  <si>
    <r>
      <t>[2]</t>
    </r>
    <r>
      <rPr>
        <sz val="11"/>
        <rFont val="Arial"/>
        <family val="2"/>
      </rPr>
      <t xml:space="preserve"> Appliance Supplier</t>
    </r>
  </si>
  <si>
    <r>
      <t>[3]</t>
    </r>
    <r>
      <rPr>
        <sz val="11"/>
        <rFont val="Arial"/>
        <family val="2"/>
      </rPr>
      <t xml:space="preserve"> Inspections</t>
    </r>
  </si>
  <si>
    <t>Southern California Edison - PY 2017 Energy Savings Assistance Program Annual Report
ESAP Table 6
ESAP Installation Cost of Program Installation Contractors [1]</t>
  </si>
  <si>
    <t>Unit of Measure</t>
  </si>
  <si>
    <t xml:space="preserve">CBO/WMDVBE </t>
  </si>
  <si>
    <t xml:space="preserve">Non-CBO/WMDVBE </t>
  </si>
  <si>
    <t>2017 Program Total</t>
  </si>
  <si>
    <t>Installations</t>
  </si>
  <si>
    <t>Dwellings</t>
  </si>
  <si>
    <t>Costs</t>
  </si>
  <si>
    <t>Units Installed</t>
  </si>
  <si>
    <t xml:space="preserve">Households </t>
  </si>
  <si>
    <t>Cost/ Unit</t>
  </si>
  <si>
    <t>Cost/ 
Household</t>
  </si>
  <si>
    <t>$</t>
  </si>
  <si>
    <t>Refrigerators</t>
  </si>
  <si>
    <t>Microwaves</t>
  </si>
  <si>
    <t>Air Sealing / Envelope</t>
  </si>
  <si>
    <t>Attic Insulation</t>
  </si>
  <si>
    <t>FAU Standing Pilot Light Conversion</t>
  </si>
  <si>
    <t>Central A/C Replacement</t>
  </si>
  <si>
    <t>Evaporative Coolers (Replacement)</t>
  </si>
  <si>
    <t>Evaporative Coolers (Installation)</t>
  </si>
  <si>
    <t>Central A/C Tune-up</t>
  </si>
  <si>
    <t>Evaporative Cooler Maintenance</t>
  </si>
  <si>
    <t>Compact Fluorescent Lights (CFLs)</t>
  </si>
  <si>
    <t>Smart Power Strips</t>
  </si>
  <si>
    <t xml:space="preserve">Commissioning </t>
  </si>
  <si>
    <t xml:space="preserve">Administration </t>
  </si>
  <si>
    <t>[1]  Summary data which includes ESA Program, CSD Leveraging, and MF Common Area efforts.</t>
  </si>
  <si>
    <r>
      <t>Southern California Edison Company -  PY 2017 Energy Savings Assistance Program Annual Report
ESAP Table 7</t>
    </r>
    <r>
      <rPr>
        <b/>
        <sz val="12"/>
        <rFont val="Arial"/>
        <family val="2"/>
      </rPr>
      <t xml:space="preserve">
Expenditures Recorded by Cost Element [1]</t>
    </r>
  </si>
  <si>
    <t>Labor</t>
  </si>
  <si>
    <t>Non-Labor</t>
  </si>
  <si>
    <t xml:space="preserve">Domestic Hot Water </t>
  </si>
  <si>
    <t xml:space="preserve">Enclosure </t>
  </si>
  <si>
    <t>Note:  This table should be consistent with costs reflected on ESA Table 6.</t>
  </si>
  <si>
    <r>
      <t>Southern California Edison Company - PY 2017 Energy Savings Assistance Program Annual Report
ESAP Table 8</t>
    </r>
    <r>
      <rPr>
        <b/>
        <sz val="10"/>
        <color rgb="FFFF0000"/>
        <rFont val="Arial"/>
        <family val="2"/>
      </rPr>
      <t xml:space="preserve"> </t>
    </r>
    <r>
      <rPr>
        <b/>
        <sz val="12"/>
        <rFont val="Arial"/>
        <family val="2"/>
      </rPr>
      <t xml:space="preserve">
ESAP Homes Unwilling / Unable to Participate                                                                                                                                                                                                                                     </t>
    </r>
  </si>
  <si>
    <t>Reason Provided</t>
  </si>
  <si>
    <t>Customer Unwilling/Declined Program Measures</t>
  </si>
  <si>
    <t>Customer Unavailable -Scheduling Conflicts</t>
  </si>
  <si>
    <t>Hazardous Environment (unsafe/unclean)</t>
  </si>
  <si>
    <t>Landlord Refused to Authorize Participation</t>
  </si>
  <si>
    <t>Household Income Exceeds Allowable Limits</t>
  </si>
  <si>
    <t>Unable to Provide Required Documentation</t>
  </si>
  <si>
    <t>Other Infeasible/ Ineligible</t>
  </si>
  <si>
    <t>Inyo</t>
  </si>
  <si>
    <t>Kern</t>
  </si>
  <si>
    <t>Kings</t>
  </si>
  <si>
    <t>Los Angeles</t>
  </si>
  <si>
    <t>Mono</t>
  </si>
  <si>
    <t>Orange</t>
  </si>
  <si>
    <t>Riverside</t>
  </si>
  <si>
    <t>San Bernardino</t>
  </si>
  <si>
    <t>Santa Barbara</t>
  </si>
  <si>
    <t>Tulare</t>
  </si>
  <si>
    <t>Ventura</t>
  </si>
  <si>
    <t>ESAP Coordinated Treatment (SCE and SCG only)</t>
  </si>
  <si>
    <t>Reason Why Household did not Receive Additional Measures from one Utility or Partnering Agency [1]</t>
  </si>
  <si>
    <r>
      <t># of Households Received Measures from one Utility, but not other Utility or Partnering Agency</t>
    </r>
    <r>
      <rPr>
        <b/>
        <vertAlign val="superscript"/>
        <sz val="10"/>
        <rFont val="Arial"/>
        <family val="2"/>
      </rPr>
      <t>[1]</t>
    </r>
  </si>
  <si>
    <t># of Customer Unwilling/Declined Program Measures</t>
  </si>
  <si>
    <t># of Customer Unavailable -Scheduling Conflicts</t>
  </si>
  <si>
    <t># of Hazardous Environment (unsafe/unclean)</t>
  </si>
  <si>
    <t># of Landlord Refused to Authorize Participation</t>
  </si>
  <si>
    <r>
      <t># of Other Infeasible/ Ineligible</t>
    </r>
    <r>
      <rPr>
        <b/>
        <vertAlign val="superscript"/>
        <sz val="10"/>
        <rFont val="Arial"/>
        <family val="2"/>
      </rPr>
      <t>[2]</t>
    </r>
  </si>
  <si>
    <t>[1] Excludes households for which a joint premise could not be found due to address normalization limitations between SCE and SCG.</t>
  </si>
  <si>
    <t xml:space="preserve">[2] Includes households for which a joint premise was found, but either 1) no SCE lead exists, 2) a lead exists but a reason preventing enrollment could not be found, 3) a lead exists and was enrolled, but no measures were provided. </t>
  </si>
  <si>
    <t>Southern California Edison - PY 2017 Energy Savings Assistance Program Annual Report
ESAP Table 9
Life Cycle Bill Savings by Measure [1][3]</t>
  </si>
  <si>
    <t>Measure Description</t>
  </si>
  <si>
    <t>2017
Number 
Installed</t>
  </si>
  <si>
    <t>Per Measure 
Electric 
Impact  
(kWh)</t>
  </si>
  <si>
    <t>Per 
Measure 
Gas Impact 
(Therms)</t>
  </si>
  <si>
    <t>Effective 
Useful 
Life 
(EUL)</t>
  </si>
  <si>
    <t xml:space="preserve">2017
Total 
Measure 
Life Cycle 
Bill Savings </t>
  </si>
  <si>
    <t>Microwaves [2]</t>
  </si>
  <si>
    <t>Total Homes Served By the Program</t>
  </si>
  <si>
    <t>Life Cycle Bill Savings Per Home</t>
  </si>
  <si>
    <t>[1]  Summary data which includes ESA Program, CSD Leveraging, and MF commona area efforts.</t>
  </si>
  <si>
    <t>[2]  For microwaves, the savings estimate comes from a separate analysis completed by Evergreen Economics.  A reasonable estimate for the usage of the microwave, which would be shown as negative kWh, is not available at this time; however, we expect this to be addressed in the next impact evaluation.</t>
  </si>
  <si>
    <t xml:space="preserve">[3] Ordering Paragraph 34 of D.14-08-030 adopts the 2013 ESA Impact Evaluation. The results from that study were used in this Annual Report. </t>
  </si>
  <si>
    <r>
      <t xml:space="preserve">Southern California Edison - PY 2017 Energy Savings Assistance Program Annual Report
ESAP Table 10 </t>
    </r>
    <r>
      <rPr>
        <b/>
        <sz val="12"/>
        <rFont val="Arial"/>
        <family val="2"/>
      </rPr>
      <t xml:space="preserve">
Energy Rate Used for Bill Savings Calculations [1][2]</t>
    </r>
  </si>
  <si>
    <t>$/kWh</t>
  </si>
  <si>
    <t>$/Therm</t>
  </si>
  <si>
    <t>[2] For 2017, the average cost per kWh and therm paid by ESA participants is shown.  Cost is escalated 3% annually for remaining years.</t>
  </si>
  <si>
    <r>
      <t xml:space="preserve">Southern California Edison Company -  PY 2017 Energy Savings Assistance Program Annual Report
ESAP Table 11 </t>
    </r>
    <r>
      <rPr>
        <b/>
        <sz val="12"/>
        <rFont val="Arial"/>
        <family val="2"/>
      </rPr>
      <t xml:space="preserve">
Bill Savings Calculations by Program Year [1]</t>
    </r>
  </si>
  <si>
    <t>Program Year</t>
  </si>
  <si>
    <t>Program Costs</t>
  </si>
  <si>
    <t>Program Lifecycle Bill Savings</t>
  </si>
  <si>
    <t>Program Bill Savings/ Cost Ratio</t>
  </si>
  <si>
    <t>Per Home Average Lifecycle Bill Savings</t>
  </si>
  <si>
    <r>
      <t>Southern California Edison - PY 2017 Energy Savings Assistance Program Annual Report
ESAP Table 12
Fund Shifting</t>
    </r>
    <r>
      <rPr>
        <b/>
        <vertAlign val="superscript"/>
        <sz val="12"/>
        <rFont val="Arial"/>
        <family val="2"/>
      </rPr>
      <t>1</t>
    </r>
    <r>
      <rPr>
        <b/>
        <sz val="12"/>
        <rFont val="Arial"/>
        <family val="2"/>
      </rPr>
      <t xml:space="preserve"> </t>
    </r>
  </si>
  <si>
    <t>FUND SHIFT AMOUNT</t>
  </si>
  <si>
    <r>
      <t>Budget</t>
    </r>
    <r>
      <rPr>
        <b/>
        <vertAlign val="superscript"/>
        <sz val="9"/>
        <rFont val="Arial"/>
        <family val="2"/>
      </rPr>
      <t xml:space="preserve"> </t>
    </r>
    <r>
      <rPr>
        <b/>
        <vertAlign val="superscript"/>
        <sz val="11"/>
        <rFont val="Arial"/>
        <family val="2"/>
      </rPr>
      <t>1</t>
    </r>
  </si>
  <si>
    <t>Expenditures</t>
  </si>
  <si>
    <t>(Shift) or Carried Forward
(Budget - Expenditures = Variance)</t>
  </si>
  <si>
    <t>Among Categories within Program Year 1-3</t>
  </si>
  <si>
    <t>Carry Forward from 2016</t>
  </si>
  <si>
    <t>Carry Back from 2018</t>
  </si>
  <si>
    <r>
      <t>Date</t>
    </r>
    <r>
      <rPr>
        <vertAlign val="superscript"/>
        <sz val="9"/>
        <rFont val="Arial"/>
        <family val="2"/>
      </rPr>
      <t xml:space="preserve"> </t>
    </r>
    <r>
      <rPr>
        <vertAlign val="superscript"/>
        <sz val="11"/>
        <rFont val="Arial"/>
        <family val="2"/>
      </rPr>
      <t>5</t>
    </r>
  </si>
  <si>
    <t>Program Year 2017</t>
  </si>
  <si>
    <t>Total Authorized</t>
  </si>
  <si>
    <r>
      <t>Total Expenditures</t>
    </r>
    <r>
      <rPr>
        <b/>
        <vertAlign val="superscript"/>
        <sz val="9"/>
        <rFont val="Arial"/>
        <family val="2"/>
      </rPr>
      <t>7</t>
    </r>
  </si>
  <si>
    <t>Variance</t>
  </si>
  <si>
    <t>(1) Shift of Current Year Authorized</t>
  </si>
  <si>
    <t xml:space="preserve">(2) Shift of Carry Forward </t>
  </si>
  <si>
    <t>(3) Shift of Carry Back</t>
  </si>
  <si>
    <r>
      <t>Total Shifted  Gas/ Electric</t>
    </r>
    <r>
      <rPr>
        <b/>
        <vertAlign val="superscript"/>
        <sz val="11"/>
        <rFont val="Arial"/>
        <family val="2"/>
      </rPr>
      <t xml:space="preserve"> 4 </t>
    </r>
  </si>
  <si>
    <t>% of Authorized Total</t>
  </si>
  <si>
    <t>Fund Shifting Source
1. Current Year Authorized
2. Carried Forward
3. Carried Back</t>
  </si>
  <si>
    <t>To/From Year</t>
  </si>
  <si>
    <t>Fund Shift Description</t>
  </si>
  <si>
    <t>Authorization</t>
  </si>
  <si>
    <t xml:space="preserve">Total </t>
  </si>
  <si>
    <t>ex. $x,xxx</t>
  </si>
  <si>
    <t>ex.  $x,xxx</t>
  </si>
  <si>
    <t>($x,xxx)</t>
  </si>
  <si>
    <t>x%</t>
  </si>
  <si>
    <t>G-xxxx, D.xx- xx-xxx</t>
  </si>
  <si>
    <t xml:space="preserve">     Appliance</t>
  </si>
  <si>
    <t>1.
2. 
3.</t>
  </si>
  <si>
    <t>1.
2.
3.</t>
  </si>
  <si>
    <t xml:space="preserve">     Domestic Hot Water</t>
  </si>
  <si>
    <t xml:space="preserve">     Enclosure</t>
  </si>
  <si>
    <t xml:space="preserve">     HVAC</t>
  </si>
  <si>
    <t xml:space="preserve">     Maintenance</t>
  </si>
  <si>
    <t xml:space="preserve">     Lighting</t>
  </si>
  <si>
    <r>
      <t xml:space="preserve">In Home Education </t>
    </r>
    <r>
      <rPr>
        <vertAlign val="superscript"/>
        <sz val="11"/>
        <rFont val="Arial"/>
        <family val="2"/>
      </rPr>
      <t>3,4</t>
    </r>
  </si>
  <si>
    <r>
      <t xml:space="preserve">Pilot </t>
    </r>
    <r>
      <rPr>
        <vertAlign val="superscript"/>
        <sz val="11"/>
        <rFont val="Arial"/>
        <family val="2"/>
      </rPr>
      <t>3</t>
    </r>
  </si>
  <si>
    <r>
      <t xml:space="preserve">Fund Shifting Offset </t>
    </r>
    <r>
      <rPr>
        <vertAlign val="superscript"/>
        <sz val="9"/>
        <rFont val="Arial"/>
        <family val="2"/>
      </rPr>
      <t>2</t>
    </r>
  </si>
  <si>
    <t>1.
2. .
3.</t>
  </si>
  <si>
    <r>
      <t>Statewide ME&amp;O</t>
    </r>
    <r>
      <rPr>
        <vertAlign val="superscript"/>
        <sz val="11"/>
        <rFont val="Arial"/>
        <family val="2"/>
      </rPr>
      <t xml:space="preserve"> 3</t>
    </r>
  </si>
  <si>
    <r>
      <t>M&amp;E Studies</t>
    </r>
    <r>
      <rPr>
        <vertAlign val="superscript"/>
        <sz val="11"/>
        <rFont val="Arial"/>
        <family val="2"/>
      </rPr>
      <t xml:space="preserve"> 3</t>
    </r>
  </si>
  <si>
    <r>
      <t xml:space="preserve">Regulatory Compliance </t>
    </r>
    <r>
      <rPr>
        <vertAlign val="superscript"/>
        <sz val="11"/>
        <rFont val="Arial"/>
        <family val="2"/>
      </rPr>
      <t>3</t>
    </r>
  </si>
  <si>
    <r>
      <t xml:space="preserve">General Administration  </t>
    </r>
    <r>
      <rPr>
        <vertAlign val="superscript"/>
        <sz val="11"/>
        <rFont val="Arial"/>
        <family val="2"/>
      </rPr>
      <t>3</t>
    </r>
  </si>
  <si>
    <r>
      <t xml:space="preserve">CPUC Energy Division  </t>
    </r>
    <r>
      <rPr>
        <vertAlign val="superscript"/>
        <sz val="11"/>
        <rFont val="Arial"/>
        <family val="2"/>
      </rPr>
      <t>3</t>
    </r>
  </si>
  <si>
    <t>TOTAL PROGRAM COSTS [*]</t>
  </si>
  <si>
    <t>TOTAL PROGRAM INCLUDING CARRY FORWARD / CARRY BACK</t>
  </si>
  <si>
    <t xml:space="preserve">Note:  Numbers reported in standard accounting format, with negative amounts displayed in parentheses ($xxx). </t>
  </si>
  <si>
    <t xml:space="preserve">[*] - The overspent in this table will be covered by the underspent budget in ESA Table 1A </t>
  </si>
  <si>
    <t>Southern California Edison Company -  PY 2017 Energy Savings Assistance Program Annual Report</t>
  </si>
  <si>
    <r>
      <t>ESAP Table 13</t>
    </r>
    <r>
      <rPr>
        <b/>
        <sz val="10"/>
        <color rgb="FFFF0000"/>
        <rFont val="Arial"/>
        <family val="2"/>
      </rPr>
      <t xml:space="preserve"> </t>
    </r>
  </si>
  <si>
    <t>Categorical and Other Enrollment [1]</t>
  </si>
  <si>
    <t>Type of Enrollment</t>
  </si>
  <si>
    <t>Number of Homes Treated</t>
  </si>
  <si>
    <t>Women, Infants, and Children Program (WIC)</t>
  </si>
  <si>
    <t>Supplemental Security Income (SSI)</t>
  </si>
  <si>
    <t>CalFresh/Supplemental Nutrition Assistance Program - Food Stamps</t>
  </si>
  <si>
    <t>CalWORKs/Temporary Assistance for Needy Families (TANF)</t>
  </si>
  <si>
    <t>Tribal TANF</t>
  </si>
  <si>
    <t xml:space="preserve">Medicaid/Medi-Cal for Families </t>
  </si>
  <si>
    <t>Healthy Families A&amp;B</t>
  </si>
  <si>
    <t>National School Lunch Program (NSLP) - Free Lunch</t>
  </si>
  <si>
    <t>Low-income Home Energy Assistance Program (LIHEAP)</t>
  </si>
  <si>
    <t>Bureau of Indian Affairs General Assistance</t>
  </si>
  <si>
    <t>Head Start Income Eligible - (Tribal Only)</t>
  </si>
  <si>
    <t>Targeted Self Certification</t>
  </si>
  <si>
    <t>Other - Categorical</t>
  </si>
  <si>
    <t>Standard Enrollment</t>
  </si>
  <si>
    <t>[1]  Summary data which includes ESA Program and CSD Leveraging efforts.</t>
  </si>
  <si>
    <t>Note: does not include MF common area efforts.</t>
  </si>
  <si>
    <r>
      <rPr>
        <b/>
        <sz val="14"/>
        <rFont val="Arial"/>
        <family val="2"/>
      </rPr>
      <t>Southern California Edison Company - PY 2017 Energy Savings Assistance Program Annual Report</t>
    </r>
    <r>
      <rPr>
        <b/>
        <sz val="12"/>
        <rFont val="Arial"/>
        <family val="2"/>
      </rPr>
      <t xml:space="preserve">
</t>
    </r>
    <r>
      <rPr>
        <b/>
        <sz val="14"/>
        <rFont val="Arial"/>
        <family val="2"/>
      </rPr>
      <t xml:space="preserve"> ESAP Table 14 </t>
    </r>
    <r>
      <rPr>
        <b/>
        <sz val="14"/>
        <rFont val="Arial"/>
        <family val="2"/>
      </rPr>
      <t xml:space="preserve">
Leveraging &amp; Integration [6]</t>
    </r>
  </si>
  <si>
    <t>Coordination Type [1]</t>
  </si>
  <si>
    <t>Partner</t>
  </si>
  <si>
    <t>Brief Description of Effort</t>
  </si>
  <si>
    <t>Relationship outside the IOU?</t>
  </si>
  <si>
    <t>MOU Present?</t>
  </si>
  <si>
    <t>Amount of Dollars Saved [2]</t>
  </si>
  <si>
    <t>Amount of Energy Savings [3]</t>
  </si>
  <si>
    <t>Other Measureable Benefits [3]</t>
  </si>
  <si>
    <t>Enrollments Resulting from Leveraging Effort [4]</t>
  </si>
  <si>
    <t>Methodology [5]</t>
  </si>
  <si>
    <t>Meets all Criteria</t>
  </si>
  <si>
    <t>If not,  Explain</t>
  </si>
  <si>
    <t>Leveraging, Program Coordination, Datasharing</t>
  </si>
  <si>
    <t>Grid Alternatives (Single-family Affordable Solar Homes (SASH ) program administrator)</t>
  </si>
  <si>
    <t>G.A. shares with SCE low income leads of homes on which they intend to install solar panels.  SCE ensures those homes have been or will be enrolled in ESA.</t>
  </si>
  <si>
    <t xml:space="preserve"> Y </t>
  </si>
  <si>
    <t xml:space="preserve"> N </t>
  </si>
  <si>
    <t>Y</t>
  </si>
  <si>
    <t>Leveraging, Datasharing</t>
  </si>
  <si>
    <t>Other IOU ESA Programs (SCG, PG&amp;E, SWG, Datasharing)</t>
  </si>
  <si>
    <t>IOUs share lists of homes served in joint territories.</t>
  </si>
  <si>
    <t>Interdepartmental Integration, Program Coordination</t>
  </si>
  <si>
    <t>Shared Marketing Materials &amp; Resources</t>
  </si>
  <si>
    <t>Welcome Kit: 351,320 postcards mailed to new and transferring CARE and non-CARE customers. Leads customers to Web page where financial assistance programs (e.g.: ESA) are featured.</t>
  </si>
  <si>
    <t xml:space="preserve"> N/A </t>
  </si>
  <si>
    <t>N</t>
  </si>
  <si>
    <t>Generates awareness.  Customers are then free to enroll in programs via multiple existing enrollment channels.  Unable to track uniquely.</t>
  </si>
  <si>
    <t>~274,000 welcome emails to new and transferring CARE and non-CARE customers.  Leads customers to Web page where financial assistance programs (e.g.: ESA) are featured.</t>
  </si>
  <si>
    <t>Bill Onsert:  Article on resources to help reduce your bill provided to ~4.1 million customers, and included ESA.</t>
  </si>
  <si>
    <t>Program Coordination</t>
  </si>
  <si>
    <t>Joint Contractor Across Programs</t>
  </si>
  <si>
    <t>SCE used existing CMHP (Mobile Home program) contractor to also complete ESA applications and assessments for Mobile Homes.</t>
  </si>
  <si>
    <t>This combination likely enhanced perceived value of both programs to potential participants when being asked to participate.</t>
  </si>
  <si>
    <t>[1] Leveraging, Interdepartmental integration, Program Coordination, Data Sharing, ME&amp;O, etc.</t>
  </si>
  <si>
    <t xml:space="preserve">[2] Leveraging and Integration efforts are measurable and quantifiable in terms of dollars saved by the IOU (Shared/contributed/donated resources, shared marketing materials, shared information technology, shared programmatic infrastructure, among others are just some examples of cost and/or resource savings to the IOU). </t>
  </si>
  <si>
    <t>[3] Annual Energy savings/benefits for measures installation in 2017. Leveraging efforts are measurable and quantifiable in terms of home energy benefits/ savings to the eligible households.</t>
  </si>
  <si>
    <t>[4] Enrollment increases. Leveraging efforts are measurable and quantifiable in terms of program enrollment increases and/or customers served.</t>
  </si>
  <si>
    <t>[6]  Summary data which includes ESA Program, CSD Leveraging, and MF common area efforts.</t>
  </si>
  <si>
    <t>Fields not applicable to specific efforts are marked "N/A"</t>
  </si>
  <si>
    <t xml:space="preserve">ESAP Table 15 </t>
  </si>
  <si>
    <t>Lighting [4]</t>
  </si>
  <si>
    <t>ESA Program CFL Tracking Table</t>
  </si>
  <si>
    <t>Instructions:  Please identify the CFL bulbs used within your ESA program and fill in the remaining columns for each</t>
  </si>
  <si>
    <t>Bulb Name / Identification</t>
  </si>
  <si>
    <t>Bulb Description (wattage, lumens)</t>
  </si>
  <si>
    <t>Bulb Cost (material)</t>
  </si>
  <si>
    <t xml:space="preserve">Admin Cost (overhead, contractor fee, marketing, etc.) </t>
  </si>
  <si>
    <t>Total Bulb Cost (material + admin)  [1]</t>
  </si>
  <si>
    <r>
      <t xml:space="preserve">AB 1109 Compliant? </t>
    </r>
    <r>
      <rPr>
        <b/>
        <sz val="10"/>
        <rFont val="Arial"/>
        <family val="2"/>
      </rPr>
      <t>[2]</t>
    </r>
  </si>
  <si>
    <t>13 Watt - CFL</t>
  </si>
  <si>
    <t>Yes</t>
  </si>
  <si>
    <t>14 Watt - CFL</t>
  </si>
  <si>
    <t>18 Watt - CFL</t>
  </si>
  <si>
    <t>19 Watt - CFL</t>
  </si>
  <si>
    <t>23 Watt - CFL</t>
  </si>
  <si>
    <t>Number of Homes Treated in ESA Program</t>
  </si>
  <si>
    <t>Number of Homes Provided CFLs</t>
  </si>
  <si>
    <t>Avg. # of CFL bulbs given per home</t>
  </si>
  <si>
    <r>
      <t xml:space="preserve">Est. total energy savings from installed CFLs </t>
    </r>
    <r>
      <rPr>
        <b/>
        <sz val="10"/>
        <rFont val="Arial"/>
        <family val="2"/>
      </rPr>
      <t>[3]</t>
    </r>
  </si>
  <si>
    <t>[1] Bulb cost and admin cost were combined effective 2013.</t>
  </si>
  <si>
    <t xml:space="preserve">[2]  Compliant in regards to: 1) Do bulbs meet or exceed CEC energy efficiency standards for general purpose lighting?  </t>
  </si>
  <si>
    <t xml:space="preserve">      Do all models comply with Europe's RoHS standards on toxicity?   </t>
  </si>
  <si>
    <t>[3] Ordering Paragraph 34 of D.14-08-030 adopts the 2013 ESA Impact Evaluation. The results from that study were used in this Annual Report.</t>
  </si>
  <si>
    <t>[4]  Summary data which includes ESA Program, CSD Leveraging, and MF efforts.</t>
  </si>
  <si>
    <t>Note: This Table should be used for 2017 and not applicable with 2018 activity pursuant to D.16-11-022 directive.</t>
  </si>
  <si>
    <t>ESAP Table 16</t>
  </si>
  <si>
    <t xml:space="preserve">"Add Back" Measures </t>
  </si>
  <si>
    <t>Measure [1][2]</t>
  </si>
  <si>
    <t>Climate Zone</t>
  </si>
  <si>
    <t>Resouce TRC</t>
  </si>
  <si>
    <t>Budget Impact of "Add Back"</t>
  </si>
  <si>
    <t>Lifecycle Bill Savings Impact</t>
  </si>
  <si>
    <t>Central AC - Multi Family</t>
  </si>
  <si>
    <t>Central AC - Single Family</t>
  </si>
  <si>
    <t>AC - Maintenance - Single Family</t>
  </si>
  <si>
    <t>Enclosure - Mobile Home</t>
  </si>
  <si>
    <t>Enclosure - Multi Family</t>
  </si>
  <si>
    <t>Enclosure - Single Family</t>
  </si>
  <si>
    <t>Central Heat Pump - Multi Family</t>
  </si>
  <si>
    <t>Central Heat Pump - Single Family</t>
  </si>
  <si>
    <t>Room AC - Mobile Home</t>
  </si>
  <si>
    <t>Room AC - Multi Family</t>
  </si>
  <si>
    <t>Room AC - Single Family</t>
  </si>
  <si>
    <t>[1] Based on Appendix J.1 and J.2 in D.12-08-044 and D.14-08-030.</t>
  </si>
  <si>
    <t>[2]  Summary data which includes ESA Program, CSD Leveraging, and MF Common Area efforts.</t>
  </si>
  <si>
    <t>Expenditures for Pilots and Studies</t>
  </si>
  <si>
    <t>Authorized 2017 Funding</t>
  </si>
  <si>
    <t>2017 Expenses</t>
  </si>
  <si>
    <t>% of Budget Expensed</t>
  </si>
  <si>
    <t>Programmable Controllable Thermostat</t>
  </si>
  <si>
    <t>NA</t>
  </si>
  <si>
    <t>Total Pilots</t>
  </si>
  <si>
    <t>Studies</t>
  </si>
  <si>
    <t>Non Energy Benefits (NEB) Study</t>
  </si>
  <si>
    <t>Rapid Feedback Research and Analysis</t>
  </si>
  <si>
    <t>Low Income Needs Assessment Study</t>
  </si>
  <si>
    <t>Load Impact Evaluation Study</t>
  </si>
  <si>
    <t>2017 Potential and Goals Study</t>
  </si>
  <si>
    <t xml:space="preserve">Total Studies </t>
  </si>
  <si>
    <t>Southern California Edison Company - PY 2017 Energy Savings Assistance Program Annual Report</t>
  </si>
  <si>
    <r>
      <t>Miscellaneous (2nd Refrigerators, Education Only, A/C Cycling, etc.)</t>
    </r>
    <r>
      <rPr>
        <sz val="12"/>
        <rFont val="Times New Roman"/>
        <family val="1"/>
      </rPr>
      <t xml:space="preserve"> </t>
    </r>
  </si>
  <si>
    <t xml:space="preserve">SCE is not yet providing second refrigerators as part of the ESA Program. </t>
  </si>
  <si>
    <t>Received Refrigerator</t>
  </si>
  <si>
    <t>Not eligible for Refrigerator due to Less than Six Occupants</t>
  </si>
  <si>
    <t>Second Refrigerators</t>
  </si>
  <si>
    <t>Households that Only Received Education</t>
  </si>
  <si>
    <t xml:space="preserve">SCE is not yet tracking My Account enrollments as a result of ESA Program assessments. </t>
  </si>
  <si>
    <t xml:space="preserve">SCE is not yet tracking ESA customer elections into DR programs. </t>
  </si>
  <si>
    <t>Households for My Energy/My Account Platform</t>
  </si>
  <si>
    <t>Households that Received  ESA Program Measures and Elect to:</t>
  </si>
  <si>
    <t>Opt-Out</t>
  </si>
  <si>
    <t>Already Enrolled</t>
  </si>
  <si>
    <t>Opt-In</t>
  </si>
  <si>
    <t>Opt-In to a New Program (DR or alternative tariff)</t>
  </si>
  <si>
    <t>Households Received A/C Cycling Controls when A/C Installed</t>
  </si>
  <si>
    <t># Installed</t>
  </si>
  <si>
    <t>A/C Cycling controls</t>
  </si>
  <si>
    <r>
      <rPr>
        <b/>
        <sz val="12"/>
        <color theme="1"/>
        <rFont val="Arial"/>
        <family val="2"/>
      </rPr>
      <t xml:space="preserve"> </t>
    </r>
    <r>
      <rPr>
        <b/>
        <sz val="12"/>
        <rFont val="Arial"/>
        <family val="2"/>
      </rPr>
      <t>ESAP Table 17</t>
    </r>
    <r>
      <rPr>
        <b/>
        <sz val="12"/>
        <color rgb="FFFF0000"/>
        <rFont val="Arial"/>
        <family val="2"/>
      </rPr>
      <t xml:space="preserve"> </t>
    </r>
  </si>
  <si>
    <t xml:space="preserve">SCE is not yet providing A/C cycling controls concurrently with A/C installation. </t>
  </si>
  <si>
    <r>
      <t>Southern California Edison - PY 2017  Energy Savings Assistance Program Annual Report
ESAP Table 4</t>
    </r>
    <r>
      <rPr>
        <b/>
        <sz val="12"/>
        <rFont val="Arial"/>
        <family val="2"/>
      </rPr>
      <t xml:space="preserve">
Detail by Housing Type and Source</t>
    </r>
    <r>
      <rPr>
        <b/>
        <vertAlign val="superscript"/>
        <sz val="12"/>
        <rFont val="Arial"/>
        <family val="2"/>
      </rPr>
      <t xml:space="preserve">1 </t>
    </r>
    <r>
      <rPr>
        <b/>
        <sz val="12"/>
        <rFont val="Arial"/>
        <family val="2"/>
      </rPr>
      <t xml:space="preserve">                                                                                                                                                                                                           </t>
    </r>
  </si>
  <si>
    <t xml:space="preserve">ESAP Table 2A </t>
  </si>
  <si>
    <r>
      <rPr>
        <b/>
        <sz val="12"/>
        <color theme="1"/>
        <rFont val="Arial"/>
        <family val="2"/>
      </rPr>
      <t xml:space="preserve"> ES</t>
    </r>
    <r>
      <rPr>
        <b/>
        <sz val="12"/>
        <rFont val="Arial"/>
        <family val="2"/>
      </rPr>
      <t xml:space="preserve">AP Table 18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</si>
</sst>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7">
    <numFmt numFmtId="6" formatCode="&quot;$&quot;#,##0_);[Red]\(&quot;$&quot;#,##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"/>
    <numFmt numFmtId="165" formatCode="#,##0.00;[Red]#,##0.00"/>
    <numFmt numFmtId="166" formatCode="_(* #,##0_);_(* \(#,##0\);_(* &quot;-&quot;??_);_(@_)"/>
    <numFmt numFmtId="167" formatCode="_(&quot;$&quot;* #,##0_);_(&quot;$&quot;* \(#,##0\);_(&quot;$&quot;* &quot;-&quot;??_);_(@_)"/>
    <numFmt numFmtId="168" formatCode="0.000"/>
    <numFmt numFmtId="169" formatCode="yymmmmdd"/>
    <numFmt numFmtId="170" formatCode="#,##0.00&quot; $&quot;;\-#,##0.00&quot; $&quot;"/>
    <numFmt numFmtId="171" formatCode=";;;"/>
    <numFmt numFmtId="172" formatCode="dd/mm/yy"/>
    <numFmt numFmtId="173" formatCode="0.0%"/>
    <numFmt numFmtId="174" formatCode="_(* #,##0.0_);_(* \(#,##0.0\);_(* &quot;-&quot;??_);_(@_)"/>
    <numFmt numFmtId="175" formatCode="General_)"/>
    <numFmt numFmtId="176" formatCode="[$-409]mmmm\ d\,\ yyyy;@"/>
    <numFmt numFmtId="177" formatCode="_-* #,##0.00\ _D_M_-;\-* #,##0.00\ _D_M_-;_-* &quot;-&quot;??\ _D_M_-;_-@_-"/>
    <numFmt numFmtId="178" formatCode="_-* #,##0.00\ &quot;DM&quot;_-;\-* #,##0.00\ &quot;DM&quot;_-;_-* &quot;-&quot;??\ &quot;DM&quot;_-;_-@_-"/>
    <numFmt numFmtId="179" formatCode="_(* #,##0.000_);_(* \(#,##0.000\);_(* &quot;-&quot;??_);_(@_)"/>
    <numFmt numFmtId="180" formatCode="_(* #,##0.0000_);_(* \(#,##0.0000\);_(* &quot;-&quot;??_);_(@_)"/>
    <numFmt numFmtId="181" formatCode="_([$$-409]* #,##0_);_([$$-409]* \(#,##0\);_([$$-409]* &quot;-&quot;??_);_(@_)"/>
    <numFmt numFmtId="182" formatCode="0.0"/>
    <numFmt numFmtId="183" formatCode="[$-10409]#,##0"/>
    <numFmt numFmtId="184" formatCode="[$-10409]#,##0;\-#,##0"/>
  </numFmts>
  <fonts count="162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sz val="8"/>
      <name val="Arial"/>
      <family val="2"/>
    </font>
    <font>
      <sz val="11"/>
      <name val="Arial"/>
      <family val="2"/>
    </font>
    <font>
      <sz val="12"/>
      <name val="Arial"/>
      <family val="2"/>
    </font>
    <font>
      <sz val="9"/>
      <name val="Times New Roman"/>
      <family val="1"/>
    </font>
    <font>
      <sz val="12"/>
      <name val="Times New Roman"/>
      <family val="1"/>
    </font>
    <font>
      <vertAlign val="superscript"/>
      <sz val="11"/>
      <name val="Arial"/>
      <family val="2"/>
    </font>
    <font>
      <b/>
      <sz val="12"/>
      <name val="Arial"/>
      <family val="2"/>
    </font>
    <font>
      <sz val="10"/>
      <color indexed="8"/>
      <name val="MS Sans Serif"/>
      <family val="2"/>
    </font>
    <font>
      <sz val="10"/>
      <color indexed="8"/>
      <name val="Arial"/>
      <family val="2"/>
    </font>
    <font>
      <b/>
      <u/>
      <sz val="11"/>
      <color indexed="37"/>
      <name val="Arial"/>
      <family val="2"/>
    </font>
    <font>
      <b/>
      <sz val="18"/>
      <name val="Arial"/>
      <family val="2"/>
    </font>
    <font>
      <sz val="10"/>
      <color indexed="12"/>
      <name val="Arial"/>
      <family val="2"/>
    </font>
    <font>
      <sz val="7"/>
      <name val="Small Fonts"/>
      <family val="2"/>
    </font>
    <font>
      <sz val="10"/>
      <name val="Tahoma"/>
      <family val="2"/>
    </font>
    <font>
      <sz val="8"/>
      <color indexed="12"/>
      <name val="Arial"/>
      <family val="2"/>
    </font>
    <font>
      <b/>
      <sz val="11"/>
      <name val="Arial"/>
      <family val="2"/>
    </font>
    <font>
      <b/>
      <vertAlign val="superscript"/>
      <sz val="11"/>
      <name val="Arial"/>
      <family val="2"/>
    </font>
    <font>
      <i/>
      <sz val="11"/>
      <name val="Arial"/>
      <family val="2"/>
    </font>
    <font>
      <b/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b/>
      <sz val="14"/>
      <name val="Arial"/>
      <family val="2"/>
    </font>
    <font>
      <b/>
      <sz val="10"/>
      <color indexed="8"/>
      <name val="Arial"/>
      <family val="2"/>
    </font>
    <font>
      <sz val="10"/>
      <name val="Arial"/>
      <family val="2"/>
    </font>
    <font>
      <sz val="10"/>
      <name val="Helv"/>
      <charset val="204"/>
    </font>
    <font>
      <b/>
      <sz val="10"/>
      <color indexed="39"/>
      <name val="Arial"/>
      <family val="2"/>
    </font>
    <font>
      <b/>
      <sz val="11"/>
      <color indexed="9"/>
      <name val="Arial"/>
      <family val="2"/>
    </font>
    <font>
      <b/>
      <i/>
      <sz val="11"/>
      <color indexed="9"/>
      <name val="Arial"/>
      <family val="2"/>
    </font>
    <font>
      <b/>
      <sz val="9"/>
      <name val="Arial"/>
      <family val="2"/>
    </font>
    <font>
      <b/>
      <sz val="8"/>
      <name val="Arial"/>
      <family val="2"/>
    </font>
    <font>
      <b/>
      <sz val="12"/>
      <color indexed="8"/>
      <name val="Arial"/>
      <family val="2"/>
    </font>
    <font>
      <i/>
      <sz val="8"/>
      <color indexed="8"/>
      <name val="Arial"/>
      <family val="2"/>
    </font>
    <font>
      <sz val="10"/>
      <color indexed="56"/>
      <name val="Arial"/>
      <family val="2"/>
    </font>
    <font>
      <sz val="9"/>
      <name val="Arial"/>
      <family val="2"/>
    </font>
    <font>
      <sz val="10"/>
      <color indexed="39"/>
      <name val="Arial"/>
      <family val="2"/>
    </font>
    <font>
      <sz val="12"/>
      <color indexed="9"/>
      <name val="Arial"/>
      <family val="2"/>
    </font>
    <font>
      <i/>
      <sz val="12"/>
      <color indexed="9"/>
      <name val="Arial"/>
      <family val="2"/>
    </font>
    <font>
      <sz val="8"/>
      <color indexed="8"/>
      <name val="Arial"/>
      <family val="2"/>
    </font>
    <font>
      <sz val="11"/>
      <color indexed="9"/>
      <name val="Arial"/>
      <family val="2"/>
    </font>
    <font>
      <i/>
      <sz val="11"/>
      <color indexed="9"/>
      <name val="Arial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1"/>
      <color indexed="18"/>
      <name val="Arial Narrow"/>
      <family val="2"/>
    </font>
    <font>
      <sz val="10"/>
      <color indexed="10"/>
      <name val="Arial"/>
      <family val="2"/>
    </font>
    <font>
      <sz val="9"/>
      <color indexed="20"/>
      <name val="Arial"/>
      <family val="2"/>
    </font>
    <font>
      <sz val="9"/>
      <color indexed="8"/>
      <name val="Arial"/>
      <family val="2"/>
    </font>
    <font>
      <b/>
      <sz val="9"/>
      <color indexed="8"/>
      <name val="Arial"/>
      <family val="2"/>
    </font>
    <font>
      <sz val="9"/>
      <name val="Arial"/>
      <family val="2"/>
    </font>
    <font>
      <sz val="10"/>
      <name val="Arial"/>
      <family val="2"/>
    </font>
    <font>
      <b/>
      <sz val="12"/>
      <color indexed="8"/>
      <name val="Arial"/>
      <family val="2"/>
    </font>
    <font>
      <b/>
      <sz val="8"/>
      <color indexed="8"/>
      <name val="Arial"/>
      <family val="2"/>
    </font>
    <font>
      <b/>
      <sz val="9"/>
      <name val="Arial"/>
      <family val="2"/>
    </font>
    <font>
      <sz val="11"/>
      <color theme="1"/>
      <name val="Calibri"/>
      <family val="2"/>
      <scheme val="minor"/>
    </font>
    <font>
      <b/>
      <vertAlign val="superscript"/>
      <sz val="10"/>
      <name val="Arial"/>
      <family val="2"/>
    </font>
    <font>
      <vertAlign val="superscript"/>
      <sz val="10"/>
      <name val="Arial"/>
      <family val="2"/>
    </font>
    <font>
      <sz val="12"/>
      <name val="Calibri"/>
      <family val="2"/>
    </font>
    <font>
      <b/>
      <sz val="12"/>
      <name val="Calibri"/>
      <family val="2"/>
    </font>
    <font>
      <b/>
      <sz val="11"/>
      <name val="Calibri"/>
      <family val="2"/>
    </font>
    <font>
      <sz val="10"/>
      <name val="Calibri"/>
      <family val="2"/>
    </font>
    <font>
      <b/>
      <sz val="10"/>
      <name val="Calibri"/>
      <family val="2"/>
    </font>
    <font>
      <b/>
      <sz val="12"/>
      <color theme="1"/>
      <name val="Arial"/>
      <family val="2"/>
    </font>
    <font>
      <b/>
      <vertAlign val="superscript"/>
      <sz val="9"/>
      <name val="Arial"/>
      <family val="2"/>
    </font>
    <font>
      <i/>
      <sz val="9"/>
      <name val="Arial"/>
      <family val="2"/>
    </font>
    <font>
      <vertAlign val="superscript"/>
      <sz val="9"/>
      <name val="Arial"/>
      <family val="2"/>
    </font>
    <font>
      <b/>
      <sz val="11"/>
      <color indexed="8"/>
      <name val="Calibri"/>
      <family val="2"/>
    </font>
    <font>
      <b/>
      <sz val="18"/>
      <color indexed="62"/>
      <name val="Cambria"/>
      <family val="2"/>
    </font>
    <font>
      <sz val="10"/>
      <name val="Arial"/>
      <family val="2"/>
    </font>
    <font>
      <sz val="11"/>
      <name val="Interstate-LightCondensed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sz val="11"/>
      <color indexed="10"/>
      <name val="Arial"/>
      <family val="2"/>
    </font>
    <font>
      <sz val="7"/>
      <name val="Arial"/>
      <family val="2"/>
    </font>
    <font>
      <b/>
      <sz val="11"/>
      <color indexed="18"/>
      <name val="Arial"/>
      <family val="2"/>
    </font>
    <font>
      <b/>
      <i/>
      <sz val="11"/>
      <color indexed="18"/>
      <name val="Arial"/>
      <family val="2"/>
    </font>
    <font>
      <sz val="12"/>
      <color indexed="18"/>
      <name val="MS Sans Serif"/>
      <family val="2"/>
    </font>
    <font>
      <sz val="12"/>
      <color indexed="9"/>
      <name val="MS Sans Serif"/>
      <family val="2"/>
    </font>
    <font>
      <b/>
      <sz val="11"/>
      <color indexed="9"/>
      <name val="Arial Narrow"/>
      <family val="2"/>
    </font>
    <font>
      <sz val="11"/>
      <color indexed="18"/>
      <name val="Arial"/>
      <family val="2"/>
    </font>
    <font>
      <sz val="10"/>
      <color indexed="18"/>
      <name val="Arial"/>
      <family val="2"/>
    </font>
    <font>
      <sz val="10"/>
      <color indexed="9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sz val="11"/>
      <color indexed="56"/>
      <name val="Arial"/>
      <family val="2"/>
    </font>
    <font>
      <i/>
      <sz val="11"/>
      <color indexed="56"/>
      <name val="Arial"/>
      <family val="2"/>
    </font>
    <font>
      <sz val="18"/>
      <color indexed="18"/>
      <name val="Arial"/>
      <family val="2"/>
    </font>
    <font>
      <u/>
      <sz val="10"/>
      <color indexed="12"/>
      <name val="Arial"/>
      <family val="2"/>
    </font>
    <font>
      <sz val="10"/>
      <color theme="1"/>
      <name val="Arial"/>
      <family val="2"/>
    </font>
    <font>
      <b/>
      <sz val="11"/>
      <color indexed="62"/>
      <name val="Calibri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16"/>
      <name val="Calibri"/>
      <family val="2"/>
    </font>
    <font>
      <b/>
      <sz val="11"/>
      <color indexed="53"/>
      <name val="Calibri"/>
      <family val="2"/>
    </font>
    <font>
      <i/>
      <sz val="10"/>
      <color indexed="23"/>
      <name val="Arial"/>
      <family val="2"/>
    </font>
    <font>
      <sz val="11"/>
      <color indexed="48"/>
      <name val="Calibri"/>
      <family val="2"/>
    </font>
    <font>
      <sz val="11"/>
      <color indexed="53"/>
      <name val="Calibri"/>
      <family val="2"/>
    </font>
    <font>
      <sz val="19"/>
      <color indexed="48"/>
      <name val="Arial"/>
      <family val="2"/>
    </font>
    <font>
      <sz val="10"/>
      <name val="Arial"/>
      <family val="2"/>
    </font>
    <font>
      <sz val="10"/>
      <name val="Calibri"/>
      <family val="2"/>
      <scheme val="minor"/>
    </font>
    <font>
      <sz val="10"/>
      <color rgb="FFFF0000"/>
      <name val="Arial"/>
      <family val="2"/>
    </font>
    <font>
      <b/>
      <sz val="14"/>
      <color rgb="FF0070C0"/>
      <name val="Calibri"/>
      <family val="2"/>
    </font>
    <font>
      <sz val="10"/>
      <color theme="0"/>
      <name val="Arial"/>
      <family val="2"/>
    </font>
    <font>
      <sz val="16"/>
      <name val="Arial"/>
      <family val="2"/>
    </font>
    <font>
      <b/>
      <vertAlign val="superscript"/>
      <sz val="11"/>
      <name val="Calibri"/>
      <family val="2"/>
    </font>
    <font>
      <strike/>
      <sz val="11"/>
      <name val="Arial"/>
      <family val="2"/>
    </font>
    <font>
      <b/>
      <strike/>
      <sz val="11"/>
      <name val="Arial"/>
      <family val="2"/>
    </font>
    <font>
      <b/>
      <sz val="16"/>
      <name val="Arial"/>
      <family val="2"/>
    </font>
    <font>
      <b/>
      <sz val="14"/>
      <name val="Calibri"/>
      <family val="2"/>
    </font>
    <font>
      <strike/>
      <sz val="10"/>
      <name val="Arial"/>
      <family val="2"/>
    </font>
    <font>
      <b/>
      <vertAlign val="superscript"/>
      <sz val="12"/>
      <name val="Arial"/>
      <family val="2"/>
    </font>
    <font>
      <sz val="11"/>
      <name val="Calibri"/>
      <family val="2"/>
      <scheme val="minor"/>
    </font>
    <font>
      <b/>
      <sz val="12"/>
      <color rgb="FFFF0000"/>
      <name val="Arial"/>
      <family val="2"/>
    </font>
    <font>
      <b/>
      <sz val="10"/>
      <color rgb="FFFF0000"/>
      <name val="Arial"/>
      <family val="2"/>
    </font>
    <font>
      <sz val="11"/>
      <color theme="1"/>
      <name val="Arial"/>
      <family val="2"/>
    </font>
    <font>
      <sz val="11"/>
      <color rgb="FF000000"/>
      <name val="Arial"/>
      <family val="2"/>
    </font>
    <font>
      <sz val="11"/>
      <color rgb="FFFF0000"/>
      <name val="Arial"/>
      <family val="2"/>
    </font>
    <font>
      <sz val="11"/>
      <color rgb="FF000000"/>
      <name val="Calibri"/>
      <family val="2"/>
      <scheme val="minor"/>
    </font>
    <font>
      <sz val="10"/>
      <color rgb="FF000000"/>
      <name val="Arial"/>
      <family val="2"/>
    </font>
    <font>
      <b/>
      <sz val="10"/>
      <color theme="1"/>
      <name val="Arial"/>
      <family val="2"/>
    </font>
    <font>
      <sz val="9"/>
      <color theme="1"/>
      <name val="Arial"/>
      <family val="2"/>
    </font>
  </fonts>
  <fills count="112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4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31"/>
        <bgColor indexed="43"/>
      </patternFill>
    </fill>
    <fill>
      <patternFill patternType="solid">
        <fgColor indexed="44"/>
        <bgColor indexed="43"/>
      </patternFill>
    </fill>
    <fill>
      <patternFill patternType="solid">
        <fgColor indexed="21"/>
        <bgColor indexed="64"/>
      </patternFill>
    </fill>
    <fill>
      <patternFill patternType="solid">
        <fgColor indexed="37"/>
      </patternFill>
    </fill>
    <fill>
      <patternFill patternType="solid">
        <fgColor indexed="30"/>
        <bgColor indexed="30"/>
      </patternFill>
    </fill>
    <fill>
      <patternFill patternType="solid">
        <fgColor indexed="22"/>
        <bgColor indexed="40"/>
      </patternFill>
    </fill>
    <fill>
      <patternFill patternType="solid">
        <fgColor indexed="55"/>
        <bgColor indexed="64"/>
      </patternFill>
    </fill>
    <fill>
      <patternFill patternType="solid">
        <fgColor indexed="50"/>
      </patternFill>
    </fill>
    <fill>
      <patternFill patternType="lightUp">
        <fgColor indexed="48"/>
        <bgColor indexed="22"/>
      </patternFill>
    </fill>
    <fill>
      <patternFill patternType="solid">
        <fgColor indexed="54"/>
        <bgColor indexed="64"/>
      </patternFill>
    </fill>
    <fill>
      <patternFill patternType="solid">
        <fgColor indexed="40"/>
      </patternFill>
    </fill>
    <fill>
      <patternFill patternType="solid">
        <fgColor indexed="9"/>
        <bgColor indexed="64"/>
      </patternFill>
    </fill>
    <fill>
      <patternFill patternType="solid">
        <fgColor indexed="31"/>
        <bgColor indexed="54"/>
      </patternFill>
    </fill>
    <fill>
      <patternFill patternType="solid">
        <fgColor indexed="40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35"/>
        <bgColor indexed="64"/>
      </patternFill>
    </fill>
    <fill>
      <patternFill patternType="solid">
        <fgColor indexed="41"/>
      </patternFill>
    </fill>
    <fill>
      <patternFill patternType="solid">
        <fgColor indexed="10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30"/>
        <bgColor indexed="40"/>
      </patternFill>
    </fill>
    <fill>
      <patternFill patternType="solid">
        <fgColor indexed="1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2CDDC"/>
        <bgColor indexed="64"/>
      </patternFill>
    </fill>
    <fill>
      <patternFill patternType="solid">
        <fgColor rgb="FFB6DDE8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44"/>
        <bgColor indexed="44"/>
      </patternFill>
    </fill>
    <fill>
      <patternFill patternType="solid">
        <fgColor indexed="54"/>
        <bgColor indexed="54"/>
      </patternFill>
    </fill>
    <fill>
      <patternFill patternType="solid">
        <fgColor indexed="24"/>
        <bgColor indexed="24"/>
      </patternFill>
    </fill>
    <fill>
      <patternFill patternType="solid">
        <fgColor indexed="15"/>
        <bgColor indexed="15"/>
      </patternFill>
    </fill>
    <fill>
      <patternFill patternType="solid">
        <fgColor indexed="45"/>
        <bgColor indexed="45"/>
      </patternFill>
    </fill>
    <fill>
      <patternFill patternType="solid">
        <fgColor indexed="55"/>
        <bgColor indexed="55"/>
      </patternFill>
    </fill>
    <fill>
      <patternFill patternType="solid">
        <fgColor indexed="41"/>
        <bgColor indexed="41"/>
      </patternFill>
    </fill>
    <fill>
      <patternFill patternType="solid">
        <fgColor indexed="40"/>
        <bgColor indexed="40"/>
      </patternFill>
    </fill>
    <fill>
      <patternFill patternType="solid">
        <fgColor indexed="22"/>
        <bgColor indexed="22"/>
      </patternFill>
    </fill>
    <fill>
      <patternFill patternType="solid">
        <fgColor indexed="26"/>
        <bgColor indexed="26"/>
      </patternFill>
    </fill>
    <fill>
      <patternFill patternType="solid">
        <fgColor indexed="47"/>
        <bgColor indexed="47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57"/>
      </patternFill>
    </fill>
    <fill>
      <patternFill patternType="solid">
        <fgColor indexed="9"/>
      </patternFill>
    </fill>
    <fill>
      <patternFill patternType="solid">
        <fgColor indexed="47"/>
        <bgColor indexed="64"/>
      </patternFill>
    </fill>
    <fill>
      <patternFill patternType="lightUp">
        <fgColor indexed="54"/>
        <bgColor indexed="41"/>
      </patternFill>
    </fill>
    <fill>
      <patternFill patternType="solid">
        <fgColor indexed="5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8"/>
        <bgColor indexed="48"/>
      </patternFill>
    </fill>
    <fill>
      <patternFill patternType="solid">
        <fgColor indexed="25"/>
        <bgColor indexed="25"/>
      </patternFill>
    </fill>
    <fill>
      <patternFill patternType="solid">
        <fgColor indexed="23"/>
        <bgColor indexed="23"/>
      </patternFill>
    </fill>
    <fill>
      <patternFill patternType="solid">
        <fgColor indexed="49"/>
        <bgColor indexed="49"/>
      </patternFill>
    </fill>
    <fill>
      <patternFill patternType="solid">
        <fgColor indexed="52"/>
        <bgColor indexed="52"/>
      </patternFill>
    </fill>
    <fill>
      <patternFill patternType="solid">
        <fgColor indexed="9"/>
        <bgColor indexed="9"/>
      </patternFill>
    </fill>
    <fill>
      <patternFill patternType="solid">
        <fgColor indexed="42"/>
        <bgColor indexed="42"/>
      </patternFill>
    </fill>
    <fill>
      <patternFill patternType="lightUp">
        <fgColor indexed="48"/>
        <bgColor indexed="41"/>
      </patternFill>
    </fill>
    <fill>
      <patternFill patternType="solid">
        <fgColor indexed="15"/>
      </patternFill>
    </fill>
  </fills>
  <borders count="122">
    <border>
      <left/>
      <right/>
      <top/>
      <bottom/>
      <diagonal/>
    </border>
    <border>
      <left style="double">
        <color indexed="64"/>
      </left>
      <right/>
      <top/>
      <bottom style="hair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30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22"/>
      </bottom>
      <diagonal/>
    </border>
    <border>
      <left/>
      <right/>
      <top style="medium">
        <color indexed="22"/>
      </top>
      <bottom style="medium">
        <color indexed="22"/>
      </bottom>
      <diagonal/>
    </border>
    <border>
      <left style="thin">
        <color indexed="51"/>
      </left>
      <right style="thin">
        <color indexed="51"/>
      </right>
      <top/>
      <bottom/>
      <diagonal/>
    </border>
    <border>
      <left/>
      <right/>
      <top style="double">
        <color indexed="0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/>
      <bottom style="thick">
        <color indexed="6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44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ck">
        <color indexed="48"/>
      </bottom>
      <diagonal/>
    </border>
    <border>
      <left/>
      <right/>
      <top/>
      <bottom style="medium">
        <color indexed="24"/>
      </bottom>
      <diagonal/>
    </border>
    <border>
      <left/>
      <right/>
      <top/>
      <bottom style="double">
        <color indexed="53"/>
      </bottom>
      <diagonal/>
    </border>
    <border>
      <left style="thin">
        <color indexed="41"/>
      </left>
      <right style="thin">
        <color indexed="48"/>
      </right>
      <top style="medium">
        <color indexed="41"/>
      </top>
      <bottom style="thin">
        <color indexed="48"/>
      </bottom>
      <diagonal/>
    </border>
    <border>
      <left/>
      <right/>
      <top style="thin">
        <color indexed="48"/>
      </top>
      <bottom style="double">
        <color indexed="48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/>
      <bottom style="thin">
        <color indexed="64"/>
      </bottom>
      <diagonal/>
    </border>
    <border>
      <left/>
      <right style="thick">
        <color indexed="64"/>
      </right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medium">
        <color indexed="64"/>
      </bottom>
      <diagonal/>
    </border>
  </borders>
  <cellStyleXfs count="47403">
    <xf numFmtId="0" fontId="0" fillId="0" borderId="0"/>
    <xf numFmtId="0" fontId="34" fillId="2" borderId="0" applyNumberFormat="0" applyBorder="0" applyAlignment="0" applyProtection="0"/>
    <xf numFmtId="0" fontId="34" fillId="3" borderId="0" applyNumberFormat="0" applyBorder="0" applyAlignment="0" applyProtection="0"/>
    <xf numFmtId="0" fontId="34" fillId="4" borderId="0" applyNumberFormat="0" applyBorder="0" applyAlignment="0" applyProtection="0"/>
    <xf numFmtId="0" fontId="34" fillId="5" borderId="0" applyNumberFormat="0" applyBorder="0" applyAlignment="0" applyProtection="0"/>
    <xf numFmtId="0" fontId="34" fillId="6" borderId="0" applyNumberFormat="0" applyBorder="0" applyAlignment="0" applyProtection="0"/>
    <xf numFmtId="0" fontId="34" fillId="7" borderId="0" applyNumberFormat="0" applyBorder="0" applyAlignment="0" applyProtection="0"/>
    <xf numFmtId="0" fontId="34" fillId="8" borderId="0" applyNumberFormat="0" applyBorder="0" applyAlignment="0" applyProtection="0"/>
    <xf numFmtId="0" fontId="34" fillId="9" borderId="0" applyNumberFormat="0" applyBorder="0" applyAlignment="0" applyProtection="0"/>
    <xf numFmtId="0" fontId="34" fillId="10" borderId="0" applyNumberFormat="0" applyBorder="0" applyAlignment="0" applyProtection="0"/>
    <xf numFmtId="0" fontId="34" fillId="5" borderId="0" applyNumberFormat="0" applyBorder="0" applyAlignment="0" applyProtection="0"/>
    <xf numFmtId="0" fontId="34" fillId="8" borderId="0" applyNumberFormat="0" applyBorder="0" applyAlignment="0" applyProtection="0"/>
    <xf numFmtId="0" fontId="34" fillId="11" borderId="0" applyNumberFormat="0" applyBorder="0" applyAlignment="0" applyProtection="0"/>
    <xf numFmtId="0" fontId="35" fillId="12" borderId="0" applyNumberFormat="0" applyBorder="0" applyAlignment="0" applyProtection="0"/>
    <xf numFmtId="0" fontId="35" fillId="9" borderId="0" applyNumberFormat="0" applyBorder="0" applyAlignment="0" applyProtection="0"/>
    <xf numFmtId="0" fontId="35" fillId="10" borderId="0" applyNumberFormat="0" applyBorder="0" applyAlignment="0" applyProtection="0"/>
    <xf numFmtId="0" fontId="35" fillId="13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35" fillId="18" borderId="0" applyNumberFormat="0" applyBorder="0" applyAlignment="0" applyProtection="0"/>
    <xf numFmtId="0" fontId="35" fillId="13" borderId="0" applyNumberFormat="0" applyBorder="0" applyAlignment="0" applyProtection="0"/>
    <xf numFmtId="0" fontId="35" fillId="14" borderId="0" applyNumberFormat="0" applyBorder="0" applyAlignment="0" applyProtection="0"/>
    <xf numFmtId="0" fontId="35" fillId="19" borderId="0" applyNumberFormat="0" applyBorder="0" applyAlignment="0" applyProtection="0"/>
    <xf numFmtId="169" fontId="22" fillId="20" borderId="1">
      <alignment horizontal="center" vertical="center"/>
    </xf>
    <xf numFmtId="169" fontId="22" fillId="20" borderId="1">
      <alignment horizontal="center" vertical="center"/>
    </xf>
    <xf numFmtId="169" fontId="22" fillId="20" borderId="1">
      <alignment horizontal="center" vertical="center"/>
    </xf>
    <xf numFmtId="0" fontId="36" fillId="3" borderId="0" applyNumberFormat="0" applyBorder="0" applyAlignment="0" applyProtection="0"/>
    <xf numFmtId="0" fontId="37" fillId="21" borderId="2" applyNumberFormat="0" applyAlignment="0" applyProtection="0"/>
    <xf numFmtId="0" fontId="38" fillId="22" borderId="3" applyNumberFormat="0" applyAlignment="0" applyProtection="0"/>
    <xf numFmtId="43" fontId="11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3" fontId="11" fillId="0" borderId="0" applyFont="0" applyFill="0" applyBorder="0" applyAlignment="0" applyProtection="0"/>
    <xf numFmtId="3" fontId="50" fillId="0" borderId="0" applyFont="0" applyFill="0" applyBorder="0" applyAlignment="0" applyProtection="0"/>
    <xf numFmtId="3" fontId="14" fillId="0" borderId="0" applyFont="0" applyFill="0" applyBorder="0" applyAlignment="0" applyProtection="0"/>
    <xf numFmtId="3" fontId="14" fillId="0" borderId="0" applyFont="0" applyFill="0" applyBorder="0" applyAlignment="0" applyProtection="0"/>
    <xf numFmtId="3" fontId="50" fillId="0" borderId="0" applyFont="0" applyFill="0" applyBorder="0" applyAlignment="0" applyProtection="0"/>
    <xf numFmtId="3" fontId="14" fillId="0" borderId="0" applyFont="0" applyFill="0" applyBorder="0" applyAlignment="0" applyProtection="0"/>
    <xf numFmtId="3" fontId="14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50" fillId="0" borderId="0" applyFont="0" applyFill="0" applyBorder="0" applyAlignment="0" applyProtection="0"/>
    <xf numFmtId="44" fontId="50" fillId="0" borderId="0" applyFont="0" applyFill="0" applyBorder="0" applyAlignment="0" applyProtection="0"/>
    <xf numFmtId="44" fontId="14" fillId="0" borderId="0" applyFont="0" applyFill="0" applyBorder="0" applyAlignment="0" applyProtection="0"/>
    <xf numFmtId="0" fontId="11" fillId="0" borderId="0" applyFont="0" applyFill="0" applyBorder="0" applyAlignment="0" applyProtection="0"/>
    <xf numFmtId="0" fontId="50" fillId="0" borderId="0" applyFont="0" applyFill="0" applyBorder="0" applyAlignment="0" applyProtection="0"/>
    <xf numFmtId="0" fontId="14" fillId="0" borderId="0" applyFont="0" applyFill="0" applyBorder="0" applyAlignment="0" applyProtection="0"/>
    <xf numFmtId="0" fontId="14" fillId="0" borderId="0" applyFont="0" applyFill="0" applyBorder="0" applyAlignment="0" applyProtection="0"/>
    <xf numFmtId="0" fontId="50" fillId="0" borderId="0" applyFont="0" applyFill="0" applyBorder="0" applyAlignment="0" applyProtection="0"/>
    <xf numFmtId="0" fontId="14" fillId="0" borderId="0" applyFont="0" applyFill="0" applyBorder="0" applyAlignment="0" applyProtection="0"/>
    <xf numFmtId="0" fontId="14" fillId="0" borderId="0" applyFont="0" applyFill="0" applyBorder="0" applyAlignment="0" applyProtection="0"/>
    <xf numFmtId="14" fontId="11" fillId="0" borderId="0" applyFont="0" applyFill="0" applyBorder="0" applyAlignment="0" applyProtection="0"/>
    <xf numFmtId="14" fontId="50" fillId="0" borderId="0" applyFont="0" applyFill="0" applyBorder="0" applyAlignment="0" applyProtection="0"/>
    <xf numFmtId="14" fontId="14" fillId="0" borderId="0" applyFont="0" applyFill="0" applyBorder="0" applyAlignment="0" applyProtection="0"/>
    <xf numFmtId="14" fontId="14" fillId="0" borderId="0" applyFont="0" applyFill="0" applyBorder="0" applyAlignment="0" applyProtection="0"/>
    <xf numFmtId="14" fontId="50" fillId="0" borderId="0" applyFont="0" applyFill="0" applyBorder="0" applyAlignment="0" applyProtection="0"/>
    <xf numFmtId="14" fontId="14" fillId="0" borderId="0" applyFont="0" applyFill="0" applyBorder="0" applyAlignment="0" applyProtection="0"/>
    <xf numFmtId="14" fontId="14" fillId="0" borderId="0" applyFont="0" applyFill="0" applyBorder="0" applyAlignment="0" applyProtection="0"/>
    <xf numFmtId="0" fontId="39" fillId="0" borderId="0" applyNumberFormat="0" applyFill="0" applyBorder="0" applyAlignment="0" applyProtection="0"/>
    <xf numFmtId="2" fontId="11" fillId="0" borderId="0" applyFont="0" applyFill="0" applyBorder="0" applyAlignment="0" applyProtection="0"/>
    <xf numFmtId="2" fontId="50" fillId="0" borderId="0" applyFont="0" applyFill="0" applyBorder="0" applyAlignment="0" applyProtection="0"/>
    <xf numFmtId="2" fontId="14" fillId="0" borderId="0" applyFont="0" applyFill="0" applyBorder="0" applyAlignment="0" applyProtection="0"/>
    <xf numFmtId="2" fontId="14" fillId="0" borderId="0" applyFont="0" applyFill="0" applyBorder="0" applyAlignment="0" applyProtection="0"/>
    <xf numFmtId="2" fontId="50" fillId="0" borderId="0" applyFont="0" applyFill="0" applyBorder="0" applyAlignment="0" applyProtection="0"/>
    <xf numFmtId="2" fontId="14" fillId="0" borderId="0" applyFont="0" applyFill="0" applyBorder="0" applyAlignment="0" applyProtection="0"/>
    <xf numFmtId="2" fontId="14" fillId="0" borderId="0" applyFont="0" applyFill="0" applyBorder="0" applyAlignment="0" applyProtection="0"/>
    <xf numFmtId="0" fontId="40" fillId="4" borderId="0" applyNumberFormat="0" applyBorder="0" applyAlignment="0" applyProtection="0"/>
    <xf numFmtId="38" fontId="15" fillId="23" borderId="0" applyNumberFormat="0" applyBorder="0" applyAlignment="0" applyProtection="0"/>
    <xf numFmtId="38" fontId="12" fillId="23" borderId="0" applyNumberFormat="0" applyBorder="0" applyAlignment="0" applyProtection="0"/>
    <xf numFmtId="38" fontId="12" fillId="23" borderId="0" applyNumberFormat="0" applyBorder="0" applyAlignment="0" applyProtection="0"/>
    <xf numFmtId="0" fontId="24" fillId="0" borderId="0" applyNumberFormat="0" applyFill="0" applyBorder="0" applyAlignment="0" applyProtection="0"/>
    <xf numFmtId="0" fontId="13" fillId="0" borderId="4" applyNumberFormat="0" applyAlignment="0" applyProtection="0">
      <alignment horizontal="left" vertical="center"/>
    </xf>
    <xf numFmtId="0" fontId="13" fillId="0" borderId="5">
      <alignment horizontal="left" vertical="center"/>
    </xf>
    <xf numFmtId="0" fontId="25" fillId="0" borderId="0" applyNumberFormat="0" applyFont="0" applyFill="0" applyBorder="0" applyProtection="0"/>
    <xf numFmtId="0" fontId="25" fillId="0" borderId="0" applyNumberFormat="0" applyFont="0" applyFill="0" applyBorder="0" applyProtection="0"/>
    <xf numFmtId="0" fontId="21" fillId="0" borderId="0" applyNumberFormat="0" applyFont="0" applyFill="0" applyBorder="0" applyProtection="0"/>
    <xf numFmtId="0" fontId="13" fillId="0" borderId="0" applyNumberFormat="0" applyFont="0" applyFill="0" applyBorder="0" applyProtection="0"/>
    <xf numFmtId="0" fontId="13" fillId="0" borderId="0" applyNumberFormat="0" applyFont="0" applyFill="0" applyBorder="0" applyProtection="0"/>
    <xf numFmtId="0" fontId="13" fillId="0" borderId="0" applyNumberFormat="0" applyFont="0" applyFill="0" applyBorder="0" applyProtection="0"/>
    <xf numFmtId="0" fontId="41" fillId="0" borderId="6" applyNumberFormat="0" applyFill="0" applyAlignment="0" applyProtection="0"/>
    <xf numFmtId="0" fontId="41" fillId="0" borderId="0" applyNumberFormat="0" applyFill="0" applyBorder="0" applyAlignment="0" applyProtection="0"/>
    <xf numFmtId="170" fontId="11" fillId="0" borderId="0">
      <protection locked="0"/>
    </xf>
    <xf numFmtId="170" fontId="50" fillId="0" borderId="0">
      <protection locked="0"/>
    </xf>
    <xf numFmtId="170" fontId="14" fillId="0" borderId="0">
      <protection locked="0"/>
    </xf>
    <xf numFmtId="170" fontId="14" fillId="0" borderId="0">
      <protection locked="0"/>
    </xf>
    <xf numFmtId="170" fontId="50" fillId="0" borderId="0">
      <protection locked="0"/>
    </xf>
    <xf numFmtId="170" fontId="14" fillId="0" borderId="0">
      <protection locked="0"/>
    </xf>
    <xf numFmtId="170" fontId="14" fillId="0" borderId="0">
      <protection locked="0"/>
    </xf>
    <xf numFmtId="170" fontId="14" fillId="0" borderId="0">
      <protection locked="0"/>
    </xf>
    <xf numFmtId="170" fontId="11" fillId="0" borderId="0">
      <protection locked="0"/>
    </xf>
    <xf numFmtId="170" fontId="50" fillId="0" borderId="0">
      <protection locked="0"/>
    </xf>
    <xf numFmtId="170" fontId="14" fillId="0" borderId="0">
      <protection locked="0"/>
    </xf>
    <xf numFmtId="170" fontId="14" fillId="0" borderId="0">
      <protection locked="0"/>
    </xf>
    <xf numFmtId="170" fontId="50" fillId="0" borderId="0">
      <protection locked="0"/>
    </xf>
    <xf numFmtId="170" fontId="14" fillId="0" borderId="0">
      <protection locked="0"/>
    </xf>
    <xf numFmtId="170" fontId="14" fillId="0" borderId="0">
      <protection locked="0"/>
    </xf>
    <xf numFmtId="170" fontId="14" fillId="0" borderId="0">
      <protection locked="0"/>
    </xf>
    <xf numFmtId="171" fontId="14" fillId="0" borderId="0" applyFont="0" applyFill="0" applyBorder="0" applyAlignment="0" applyProtection="0">
      <alignment horizontal="center"/>
    </xf>
    <xf numFmtId="0" fontId="26" fillId="0" borderId="7" applyNumberFormat="0" applyFill="0" applyAlignment="0" applyProtection="0"/>
    <xf numFmtId="0" fontId="42" fillId="7" borderId="2" applyNumberFormat="0" applyAlignment="0" applyProtection="0"/>
    <xf numFmtId="10" fontId="15" fillId="24" borderId="8" applyNumberFormat="0" applyBorder="0" applyAlignment="0" applyProtection="0"/>
    <xf numFmtId="10" fontId="12" fillId="24" borderId="8" applyNumberFormat="0" applyBorder="0" applyAlignment="0" applyProtection="0"/>
    <xf numFmtId="10" fontId="12" fillId="24" borderId="8" applyNumberFormat="0" applyBorder="0" applyAlignment="0" applyProtection="0"/>
    <xf numFmtId="0" fontId="43" fillId="0" borderId="9" applyNumberFormat="0" applyFill="0" applyAlignment="0" applyProtection="0"/>
    <xf numFmtId="0" fontId="44" fillId="25" borderId="0" applyNumberFormat="0" applyBorder="0" applyAlignment="0" applyProtection="0"/>
    <xf numFmtId="37" fontId="27" fillId="0" borderId="0"/>
    <xf numFmtId="37" fontId="27" fillId="0" borderId="0"/>
    <xf numFmtId="37" fontId="27" fillId="0" borderId="0"/>
    <xf numFmtId="172" fontId="17" fillId="0" borderId="0"/>
    <xf numFmtId="172" fontId="17" fillId="0" borderId="0"/>
    <xf numFmtId="172" fontId="17" fillId="0" borderId="0"/>
    <xf numFmtId="0" fontId="79" fillId="0" borderId="0"/>
    <xf numFmtId="0" fontId="60" fillId="0" borderId="0"/>
    <xf numFmtId="0" fontId="14" fillId="0" borderId="0"/>
    <xf numFmtId="0" fontId="14" fillId="0" borderId="0"/>
    <xf numFmtId="0" fontId="72" fillId="0" borderId="0"/>
    <xf numFmtId="0" fontId="72" fillId="0" borderId="0"/>
    <xf numFmtId="0" fontId="72" fillId="0" borderId="0"/>
    <xf numFmtId="0" fontId="14" fillId="0" borderId="0"/>
    <xf numFmtId="0" fontId="74" fillId="0" borderId="0"/>
    <xf numFmtId="0" fontId="74" fillId="0" borderId="0"/>
    <xf numFmtId="0" fontId="74" fillId="0" borderId="0"/>
    <xf numFmtId="0" fontId="19" fillId="0" borderId="0"/>
    <xf numFmtId="0" fontId="11" fillId="26" borderId="10" applyNumberFormat="0" applyFont="0" applyAlignment="0" applyProtection="0"/>
    <xf numFmtId="0" fontId="50" fillId="26" borderId="10" applyNumberFormat="0" applyFont="0" applyAlignment="0" applyProtection="0"/>
    <xf numFmtId="0" fontId="45" fillId="21" borderId="11" applyNumberFormat="0" applyAlignment="0" applyProtection="0"/>
    <xf numFmtId="9" fontId="11" fillId="0" borderId="0" applyFont="0" applyFill="0" applyBorder="0" applyAlignment="0" applyProtection="0"/>
    <xf numFmtId="10" fontId="11" fillId="0" borderId="0" applyFont="0" applyFill="0" applyBorder="0" applyAlignment="0" applyProtection="0"/>
    <xf numFmtId="10" fontId="50" fillId="0" borderId="0" applyFont="0" applyFill="0" applyBorder="0" applyAlignment="0" applyProtection="0"/>
    <xf numFmtId="10" fontId="14" fillId="0" borderId="0" applyFont="0" applyFill="0" applyBorder="0" applyAlignment="0" applyProtection="0"/>
    <xf numFmtId="10" fontId="14" fillId="0" borderId="0" applyFont="0" applyFill="0" applyBorder="0" applyAlignment="0" applyProtection="0"/>
    <xf numFmtId="10" fontId="50" fillId="0" borderId="0" applyFont="0" applyFill="0" applyBorder="0" applyAlignment="0" applyProtection="0"/>
    <xf numFmtId="10" fontId="14" fillId="0" borderId="0" applyFont="0" applyFill="0" applyBorder="0" applyAlignment="0" applyProtection="0"/>
    <xf numFmtId="10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4" fontId="23" fillId="27" borderId="11" applyNumberFormat="0" applyProtection="0">
      <alignment vertical="center"/>
    </xf>
    <xf numFmtId="4" fontId="23" fillId="27" borderId="11" applyNumberFormat="0" applyProtection="0">
      <alignment vertical="center"/>
    </xf>
    <xf numFmtId="4" fontId="73" fillId="28" borderId="8" applyNumberFormat="0" applyProtection="0">
      <alignment horizontal="right" vertical="center" wrapText="1"/>
    </xf>
    <xf numFmtId="4" fontId="23" fillId="27" borderId="11" applyNumberFormat="0" applyProtection="0">
      <alignment vertical="center"/>
    </xf>
    <xf numFmtId="4" fontId="77" fillId="29" borderId="8" applyNumberFormat="0" applyProtection="0">
      <alignment horizontal="right" vertical="center" wrapText="1"/>
    </xf>
    <xf numFmtId="4" fontId="73" fillId="28" borderId="8" applyNumberFormat="0" applyProtection="0">
      <alignment horizontal="right" vertical="center" wrapText="1"/>
    </xf>
    <xf numFmtId="4" fontId="52" fillId="27" borderId="12" applyNumberFormat="0" applyProtection="0">
      <alignment vertical="center"/>
    </xf>
    <xf numFmtId="4" fontId="53" fillId="30" borderId="13">
      <alignment vertical="center"/>
    </xf>
    <xf numFmtId="4" fontId="54" fillId="30" borderId="13">
      <alignment vertical="center"/>
    </xf>
    <xf numFmtId="4" fontId="53" fillId="31" borderId="13">
      <alignment vertical="center"/>
    </xf>
    <xf numFmtId="4" fontId="54" fillId="31" borderId="13">
      <alignment vertical="center"/>
    </xf>
    <xf numFmtId="4" fontId="23" fillId="27" borderId="11" applyNumberFormat="0" applyProtection="0">
      <alignment horizontal="left" vertical="center" indent="1"/>
    </xf>
    <xf numFmtId="4" fontId="23" fillId="27" borderId="11" applyNumberFormat="0" applyProtection="0">
      <alignment horizontal="left" vertical="center" indent="1"/>
    </xf>
    <xf numFmtId="4" fontId="73" fillId="28" borderId="8" applyNumberFormat="0" applyProtection="0">
      <alignment horizontal="left" vertical="center" indent="1"/>
    </xf>
    <xf numFmtId="4" fontId="23" fillId="27" borderId="11" applyNumberFormat="0" applyProtection="0">
      <alignment horizontal="left" vertical="center" indent="1"/>
    </xf>
    <xf numFmtId="4" fontId="77" fillId="29" borderId="8" applyNumberFormat="0" applyProtection="0">
      <alignment horizontal="left" vertical="center" indent="1"/>
    </xf>
    <xf numFmtId="4" fontId="73" fillId="28" borderId="8" applyNumberFormat="0" applyProtection="0">
      <alignment horizontal="left" vertical="center" indent="1"/>
    </xf>
    <xf numFmtId="0" fontId="49" fillId="27" borderId="12" applyNumberFormat="0" applyProtection="0">
      <alignment horizontal="left" vertical="top" indent="1"/>
    </xf>
    <xf numFmtId="4" fontId="55" fillId="32" borderId="8" applyNumberFormat="0" applyProtection="0">
      <alignment horizontal="left" vertical="center"/>
    </xf>
    <xf numFmtId="4" fontId="55" fillId="33" borderId="8" applyNumberFormat="0" applyProtection="0">
      <alignment horizontal="center" vertical="center"/>
    </xf>
    <xf numFmtId="4" fontId="56" fillId="34" borderId="8" applyNumberFormat="0">
      <alignment horizontal="right" vertical="center"/>
    </xf>
    <xf numFmtId="4" fontId="23" fillId="3" borderId="12" applyNumberFormat="0" applyProtection="0">
      <alignment horizontal="right" vertical="center"/>
    </xf>
    <xf numFmtId="4" fontId="23" fillId="3" borderId="12" applyNumberFormat="0" applyProtection="0">
      <alignment horizontal="right" vertical="center"/>
    </xf>
    <xf numFmtId="4" fontId="23" fillId="9" borderId="12" applyNumberFormat="0" applyProtection="0">
      <alignment horizontal="right" vertical="center"/>
    </xf>
    <xf numFmtId="4" fontId="23" fillId="9" borderId="12" applyNumberFormat="0" applyProtection="0">
      <alignment horizontal="right" vertical="center"/>
    </xf>
    <xf numFmtId="4" fontId="23" fillId="17" borderId="12" applyNumberFormat="0" applyProtection="0">
      <alignment horizontal="right" vertical="center"/>
    </xf>
    <xf numFmtId="4" fontId="23" fillId="17" borderId="12" applyNumberFormat="0" applyProtection="0">
      <alignment horizontal="right" vertical="center"/>
    </xf>
    <xf numFmtId="4" fontId="23" fillId="11" borderId="12" applyNumberFormat="0" applyProtection="0">
      <alignment horizontal="right" vertical="center"/>
    </xf>
    <xf numFmtId="4" fontId="23" fillId="11" borderId="12" applyNumberFormat="0" applyProtection="0">
      <alignment horizontal="right" vertical="center"/>
    </xf>
    <xf numFmtId="4" fontId="23" fillId="15" borderId="12" applyNumberFormat="0" applyProtection="0">
      <alignment horizontal="right" vertical="center"/>
    </xf>
    <xf numFmtId="4" fontId="23" fillId="15" borderId="12" applyNumberFormat="0" applyProtection="0">
      <alignment horizontal="right" vertical="center"/>
    </xf>
    <xf numFmtId="4" fontId="23" fillId="19" borderId="12" applyNumberFormat="0" applyProtection="0">
      <alignment horizontal="right" vertical="center"/>
    </xf>
    <xf numFmtId="4" fontId="23" fillId="19" borderId="12" applyNumberFormat="0" applyProtection="0">
      <alignment horizontal="right" vertical="center"/>
    </xf>
    <xf numFmtId="4" fontId="23" fillId="18" borderId="12" applyNumberFormat="0" applyProtection="0">
      <alignment horizontal="right" vertical="center"/>
    </xf>
    <xf numFmtId="4" fontId="23" fillId="18" borderId="12" applyNumberFormat="0" applyProtection="0">
      <alignment horizontal="right" vertical="center"/>
    </xf>
    <xf numFmtId="4" fontId="23" fillId="35" borderId="12" applyNumberFormat="0" applyProtection="0">
      <alignment horizontal="right" vertical="center"/>
    </xf>
    <xf numFmtId="4" fontId="23" fillId="35" borderId="12" applyNumberFormat="0" applyProtection="0">
      <alignment horizontal="right" vertical="center"/>
    </xf>
    <xf numFmtId="4" fontId="23" fillId="10" borderId="12" applyNumberFormat="0" applyProtection="0">
      <alignment horizontal="right" vertical="center"/>
    </xf>
    <xf numFmtId="4" fontId="23" fillId="10" borderId="12" applyNumberFormat="0" applyProtection="0">
      <alignment horizontal="right" vertical="center"/>
    </xf>
    <xf numFmtId="4" fontId="49" fillId="0" borderId="8" applyNumberFormat="0" applyProtection="0">
      <alignment horizontal="left" vertical="center" indent="1"/>
    </xf>
    <xf numFmtId="4" fontId="49" fillId="36" borderId="8" applyNumberFormat="0" applyProtection="0">
      <alignment horizontal="left" vertical="center" indent="1"/>
    </xf>
    <xf numFmtId="4" fontId="23" fillId="0" borderId="8" applyNumberFormat="0" applyProtection="0">
      <alignment horizontal="left" vertical="center" indent="1"/>
    </xf>
    <xf numFmtId="4" fontId="23" fillId="0" borderId="8" applyNumberFormat="0" applyProtection="0">
      <alignment horizontal="left" vertical="center" indent="1"/>
    </xf>
    <xf numFmtId="4" fontId="23" fillId="21" borderId="8" applyNumberFormat="0" applyProtection="0">
      <alignment horizontal="left" vertical="center" indent="1"/>
    </xf>
    <xf numFmtId="4" fontId="23" fillId="0" borderId="8" applyNumberFormat="0" applyProtection="0">
      <alignment horizontal="left" vertical="center" indent="1"/>
    </xf>
    <xf numFmtId="4" fontId="57" fillId="37" borderId="0" applyNumberFormat="0" applyProtection="0">
      <alignment horizontal="left" vertical="center" indent="1"/>
    </xf>
    <xf numFmtId="4" fontId="57" fillId="37" borderId="0" applyNumberFormat="0" applyProtection="0">
      <alignment horizontal="left" vertical="center" indent="1"/>
    </xf>
    <xf numFmtId="4" fontId="76" fillId="37" borderId="0" applyNumberFormat="0" applyProtection="0">
      <alignment horizontal="left" vertical="center" indent="1"/>
    </xf>
    <xf numFmtId="4" fontId="57" fillId="37" borderId="0" applyNumberFormat="0" applyProtection="0">
      <alignment horizontal="left" vertical="center" indent="1"/>
    </xf>
    <xf numFmtId="4" fontId="58" fillId="21" borderId="12" applyNumberFormat="0" applyProtection="0">
      <alignment horizontal="center" vertical="center"/>
    </xf>
    <xf numFmtId="4" fontId="23" fillId="38" borderId="12" applyNumberFormat="0" applyProtection="0">
      <alignment horizontal="right" vertical="center"/>
    </xf>
    <xf numFmtId="4" fontId="59" fillId="39" borderId="14">
      <alignment horizontal="left" vertical="center" indent="1"/>
    </xf>
    <xf numFmtId="4" fontId="55" fillId="0" borderId="0" applyNumberFormat="0" applyProtection="0">
      <alignment horizontal="left" vertical="center" indent="1"/>
    </xf>
    <xf numFmtId="4" fontId="55" fillId="0" borderId="0" applyNumberFormat="0" applyProtection="0">
      <alignment horizontal="left" vertical="center" indent="1"/>
    </xf>
    <xf numFmtId="4" fontId="55" fillId="0" borderId="0" applyNumberFormat="0" applyProtection="0">
      <alignment horizontal="left" vertical="center" indent="1"/>
    </xf>
    <xf numFmtId="4" fontId="74" fillId="0" borderId="0" applyNumberFormat="0" applyProtection="0">
      <alignment horizontal="left" vertical="center" indent="1"/>
    </xf>
    <xf numFmtId="4" fontId="55" fillId="0" borderId="0" applyNumberFormat="0" applyProtection="0">
      <alignment horizontal="left" vertical="center" indent="1"/>
    </xf>
    <xf numFmtId="4" fontId="55" fillId="0" borderId="0" applyNumberFormat="0" applyProtection="0">
      <alignment horizontal="left" vertical="center" indent="1"/>
    </xf>
    <xf numFmtId="4" fontId="55" fillId="0" borderId="0" applyNumberFormat="0" applyProtection="0">
      <alignment horizontal="left" vertical="center" indent="1"/>
    </xf>
    <xf numFmtId="4" fontId="55" fillId="0" borderId="0" applyNumberFormat="0" applyProtection="0">
      <alignment horizontal="left" vertical="center" indent="1"/>
    </xf>
    <xf numFmtId="4" fontId="78" fillId="0" borderId="0" applyNumberFormat="0" applyProtection="0">
      <alignment horizontal="left" vertical="center" indent="1"/>
    </xf>
    <xf numFmtId="4" fontId="55" fillId="0" borderId="0" applyNumberFormat="0" applyProtection="0">
      <alignment horizontal="left" vertical="center" indent="1"/>
    </xf>
    <xf numFmtId="0" fontId="55" fillId="40" borderId="8" applyNumberFormat="0" applyProtection="0">
      <alignment horizontal="left" vertical="center" indent="2"/>
    </xf>
    <xf numFmtId="0" fontId="55" fillId="40" borderId="8" applyNumberFormat="0" applyProtection="0">
      <alignment horizontal="left" vertical="center" indent="2"/>
    </xf>
    <xf numFmtId="0" fontId="55" fillId="40" borderId="8" applyNumberFormat="0" applyProtection="0">
      <alignment horizontal="left" vertical="center" indent="2"/>
    </xf>
    <xf numFmtId="0" fontId="74" fillId="0" borderId="8" applyNumberFormat="0" applyProtection="0">
      <alignment horizontal="left" vertical="center" indent="2"/>
    </xf>
    <xf numFmtId="0" fontId="55" fillId="40" borderId="8" applyNumberFormat="0" applyProtection="0">
      <alignment horizontal="left" vertical="center" indent="2"/>
    </xf>
    <xf numFmtId="0" fontId="50" fillId="37" borderId="12" applyNumberFormat="0" applyProtection="0">
      <alignment horizontal="left" vertical="top" indent="1"/>
    </xf>
    <xf numFmtId="0" fontId="14" fillId="37" borderId="12" applyNumberFormat="0" applyProtection="0">
      <alignment horizontal="left" vertical="top" indent="1"/>
    </xf>
    <xf numFmtId="0" fontId="14" fillId="37" borderId="12" applyNumberFormat="0" applyProtection="0">
      <alignment horizontal="left" vertical="top" indent="1"/>
    </xf>
    <xf numFmtId="0" fontId="14" fillId="37" borderId="12" applyNumberFormat="0" applyProtection="0">
      <alignment horizontal="left" vertical="top" indent="1"/>
    </xf>
    <xf numFmtId="0" fontId="14" fillId="37" borderId="12" applyNumberFormat="0" applyProtection="0">
      <alignment horizontal="left" vertical="top" indent="1"/>
    </xf>
    <xf numFmtId="0" fontId="14" fillId="37" borderId="12" applyNumberFormat="0" applyProtection="0">
      <alignment horizontal="left" vertical="top" indent="1"/>
    </xf>
    <xf numFmtId="0" fontId="75" fillId="37" borderId="12" applyNumberFormat="0" applyProtection="0">
      <alignment horizontal="left" vertical="top" indent="1"/>
    </xf>
    <xf numFmtId="0" fontId="60" fillId="0" borderId="8" applyNumberFormat="0" applyProtection="0">
      <alignment horizontal="left" vertical="center" indent="2"/>
    </xf>
    <xf numFmtId="0" fontId="60" fillId="0" borderId="8" applyNumberFormat="0" applyProtection="0">
      <alignment horizontal="left" vertical="center" indent="2"/>
    </xf>
    <xf numFmtId="0" fontId="74" fillId="0" borderId="8" applyNumberFormat="0" applyProtection="0">
      <alignment horizontal="left" vertical="center" indent="2"/>
    </xf>
    <xf numFmtId="0" fontId="60" fillId="0" borderId="8" applyNumberFormat="0" applyProtection="0">
      <alignment horizontal="left" vertical="center" indent="2"/>
    </xf>
    <xf numFmtId="0" fontId="50" fillId="41" borderId="12" applyNumberFormat="0" applyProtection="0">
      <alignment horizontal="left" vertical="top" indent="1"/>
    </xf>
    <xf numFmtId="0" fontId="14" fillId="41" borderId="12" applyNumberFormat="0" applyProtection="0">
      <alignment horizontal="left" vertical="top" indent="1"/>
    </xf>
    <xf numFmtId="0" fontId="14" fillId="41" borderId="12" applyNumberFormat="0" applyProtection="0">
      <alignment horizontal="left" vertical="top" indent="1"/>
    </xf>
    <xf numFmtId="0" fontId="14" fillId="41" borderId="12" applyNumberFormat="0" applyProtection="0">
      <alignment horizontal="left" vertical="top" indent="1"/>
    </xf>
    <xf numFmtId="0" fontId="14" fillId="41" borderId="12" applyNumberFormat="0" applyProtection="0">
      <alignment horizontal="left" vertical="top" indent="1"/>
    </xf>
    <xf numFmtId="0" fontId="14" fillId="41" borderId="12" applyNumberFormat="0" applyProtection="0">
      <alignment horizontal="left" vertical="top" indent="1"/>
    </xf>
    <xf numFmtId="0" fontId="75" fillId="41" borderId="12" applyNumberFormat="0" applyProtection="0">
      <alignment horizontal="left" vertical="top" indent="1"/>
    </xf>
    <xf numFmtId="0" fontId="60" fillId="0" borderId="8" applyNumberFormat="0" applyProtection="0">
      <alignment horizontal="left" vertical="center" indent="2"/>
    </xf>
    <xf numFmtId="0" fontId="60" fillId="0" borderId="8" applyNumberFormat="0" applyProtection="0">
      <alignment horizontal="left" vertical="center" indent="2"/>
    </xf>
    <xf numFmtId="0" fontId="74" fillId="0" borderId="8" applyNumberFormat="0" applyProtection="0">
      <alignment horizontal="left" vertical="center" indent="2"/>
    </xf>
    <xf numFmtId="0" fontId="60" fillId="0" borderId="8" applyNumberFormat="0" applyProtection="0">
      <alignment horizontal="left" vertical="center" indent="2"/>
    </xf>
    <xf numFmtId="0" fontId="50" fillId="20" borderId="12" applyNumberFormat="0" applyProtection="0">
      <alignment horizontal="left" vertical="top" indent="1"/>
    </xf>
    <xf numFmtId="0" fontId="14" fillId="20" borderId="12" applyNumberFormat="0" applyProtection="0">
      <alignment horizontal="left" vertical="top" indent="1"/>
    </xf>
    <xf numFmtId="0" fontId="14" fillId="20" borderId="12" applyNumberFormat="0" applyProtection="0">
      <alignment horizontal="left" vertical="top" indent="1"/>
    </xf>
    <xf numFmtId="0" fontId="14" fillId="20" borderId="12" applyNumberFormat="0" applyProtection="0">
      <alignment horizontal="left" vertical="top" indent="1"/>
    </xf>
    <xf numFmtId="0" fontId="14" fillId="20" borderId="12" applyNumberFormat="0" applyProtection="0">
      <alignment horizontal="left" vertical="top" indent="1"/>
    </xf>
    <xf numFmtId="0" fontId="14" fillId="20" borderId="12" applyNumberFormat="0" applyProtection="0">
      <alignment horizontal="left" vertical="top" indent="1"/>
    </xf>
    <xf numFmtId="0" fontId="75" fillId="20" borderId="12" applyNumberFormat="0" applyProtection="0">
      <alignment horizontal="left" vertical="top" indent="1"/>
    </xf>
    <xf numFmtId="0" fontId="60" fillId="0" borderId="8" applyNumberFormat="0" applyProtection="0">
      <alignment horizontal="left" vertical="center" indent="2"/>
    </xf>
    <xf numFmtId="0" fontId="60" fillId="0" borderId="8" applyNumberFormat="0" applyProtection="0">
      <alignment horizontal="left" vertical="center" indent="2"/>
    </xf>
    <xf numFmtId="0" fontId="74" fillId="0" borderId="8" applyNumberFormat="0" applyProtection="0">
      <alignment horizontal="left" vertical="center" indent="2"/>
    </xf>
    <xf numFmtId="0" fontId="60" fillId="0" borderId="8" applyNumberFormat="0" applyProtection="0">
      <alignment horizontal="left" vertical="center" indent="2"/>
    </xf>
    <xf numFmtId="0" fontId="50" fillId="42" borderId="12" applyNumberFormat="0" applyProtection="0">
      <alignment horizontal="left" vertical="top" indent="1"/>
    </xf>
    <xf numFmtId="0" fontId="14" fillId="42" borderId="12" applyNumberFormat="0" applyProtection="0">
      <alignment horizontal="left" vertical="top" indent="1"/>
    </xf>
    <xf numFmtId="0" fontId="14" fillId="42" borderId="12" applyNumberFormat="0" applyProtection="0">
      <alignment horizontal="left" vertical="top" indent="1"/>
    </xf>
    <xf numFmtId="0" fontId="14" fillId="42" borderId="12" applyNumberFormat="0" applyProtection="0">
      <alignment horizontal="left" vertical="top" indent="1"/>
    </xf>
    <xf numFmtId="0" fontId="14" fillId="42" borderId="12" applyNumberFormat="0" applyProtection="0">
      <alignment horizontal="left" vertical="top" indent="1"/>
    </xf>
    <xf numFmtId="0" fontId="14" fillId="42" borderId="12" applyNumberFormat="0" applyProtection="0">
      <alignment horizontal="left" vertical="top" indent="1"/>
    </xf>
    <xf numFmtId="0" fontId="75" fillId="42" borderId="12" applyNumberFormat="0" applyProtection="0">
      <alignment horizontal="left" vertical="top" indent="1"/>
    </xf>
    <xf numFmtId="4" fontId="23" fillId="24" borderId="12" applyNumberFormat="0" applyProtection="0">
      <alignment vertical="center"/>
    </xf>
    <xf numFmtId="4" fontId="23" fillId="24" borderId="12" applyNumberFormat="0" applyProtection="0">
      <alignment vertical="center"/>
    </xf>
    <xf numFmtId="4" fontId="61" fillId="24" borderId="12" applyNumberFormat="0" applyProtection="0">
      <alignment vertical="center"/>
    </xf>
    <xf numFmtId="4" fontId="62" fillId="30" borderId="14">
      <alignment vertical="center"/>
    </xf>
    <xf numFmtId="4" fontId="63" fillId="30" borderId="14">
      <alignment vertical="center"/>
    </xf>
    <xf numFmtId="4" fontId="62" fillId="31" borderId="14">
      <alignment vertical="center"/>
    </xf>
    <xf numFmtId="4" fontId="63" fillId="31" borderId="14">
      <alignment vertical="center"/>
    </xf>
    <xf numFmtId="4" fontId="64" fillId="0" borderId="0" applyNumberFormat="0" applyProtection="0">
      <alignment horizontal="left" vertical="center" indent="1"/>
    </xf>
    <xf numFmtId="0" fontId="23" fillId="24" borderId="12" applyNumberFormat="0" applyProtection="0">
      <alignment horizontal="left" vertical="top" indent="1"/>
    </xf>
    <xf numFmtId="0" fontId="23" fillId="24" borderId="12" applyNumberFormat="0" applyProtection="0">
      <alignment horizontal="left" vertical="top" indent="1"/>
    </xf>
    <xf numFmtId="0" fontId="56" fillId="34" borderId="8" applyNumberFormat="0">
      <alignment horizontal="left" vertical="center"/>
    </xf>
    <xf numFmtId="4" fontId="12" fillId="0" borderId="8" applyNumberFormat="0" applyProtection="0">
      <alignment horizontal="left" vertical="center" indent="1"/>
    </xf>
    <xf numFmtId="4" fontId="23" fillId="43" borderId="11" applyNumberFormat="0" applyProtection="0">
      <alignment horizontal="right" vertical="center"/>
    </xf>
    <xf numFmtId="4" fontId="23" fillId="43" borderId="11" applyNumberFormat="0" applyProtection="0">
      <alignment horizontal="right" vertical="center"/>
    </xf>
    <xf numFmtId="4" fontId="72" fillId="0" borderId="8" applyNumberFormat="0" applyProtection="0">
      <alignment horizontal="right" vertical="center" wrapText="1"/>
    </xf>
    <xf numFmtId="4" fontId="23" fillId="43" borderId="11" applyNumberFormat="0" applyProtection="0">
      <alignment horizontal="right" vertical="center"/>
    </xf>
    <xf numFmtId="4" fontId="72" fillId="0" borderId="8" applyNumberFormat="0" applyProtection="0">
      <alignment horizontal="right" vertical="center" wrapText="1"/>
    </xf>
    <xf numFmtId="4" fontId="61" fillId="44" borderId="12" applyNumberFormat="0" applyProtection="0">
      <alignment horizontal="right" vertical="center"/>
    </xf>
    <xf numFmtId="4" fontId="65" fillId="30" borderId="14">
      <alignment vertical="center"/>
    </xf>
    <xf numFmtId="4" fontId="66" fillId="30" borderId="14">
      <alignment vertical="center"/>
    </xf>
    <xf numFmtId="4" fontId="65" fillId="31" borderId="14">
      <alignment vertical="center"/>
    </xf>
    <xf numFmtId="4" fontId="66" fillId="45" borderId="14">
      <alignment vertical="center"/>
    </xf>
    <xf numFmtId="0" fontId="50" fillId="46" borderId="11" applyNumberFormat="0" applyProtection="0">
      <alignment horizontal="left" vertical="center" indent="1"/>
    </xf>
    <xf numFmtId="0" fontId="14" fillId="46" borderId="11" applyNumberFormat="0" applyProtection="0">
      <alignment horizontal="left" vertical="center" indent="1"/>
    </xf>
    <xf numFmtId="4" fontId="72" fillId="0" borderId="8" applyNumberFormat="0" applyProtection="0">
      <alignment horizontal="left" vertical="center" indent="1"/>
    </xf>
    <xf numFmtId="0" fontId="14" fillId="46" borderId="11" applyNumberFormat="0" applyProtection="0">
      <alignment horizontal="left" vertical="center" indent="1"/>
    </xf>
    <xf numFmtId="0" fontId="14" fillId="46" borderId="11" applyNumberFormat="0" applyProtection="0">
      <alignment horizontal="left" vertical="center" indent="1"/>
    </xf>
    <xf numFmtId="0" fontId="14" fillId="46" borderId="11" applyNumberFormat="0" applyProtection="0">
      <alignment horizontal="left" vertical="center" indent="1"/>
    </xf>
    <xf numFmtId="4" fontId="72" fillId="0" borderId="8" applyNumberFormat="0" applyProtection="0">
      <alignment horizontal="left" vertical="center" indent="1"/>
    </xf>
    <xf numFmtId="0" fontId="55" fillId="47" borderId="8" applyNumberFormat="0" applyProtection="0">
      <alignment horizontal="center" vertical="top" wrapText="1"/>
    </xf>
    <xf numFmtId="0" fontId="55" fillId="33" borderId="8" applyNumberFormat="0" applyProtection="0">
      <alignment horizontal="center" vertical="center" wrapText="1"/>
    </xf>
    <xf numFmtId="4" fontId="67" fillId="39" borderId="15">
      <alignment vertical="center"/>
    </xf>
    <xf numFmtId="4" fontId="68" fillId="39" borderId="15">
      <alignment vertical="center"/>
    </xf>
    <xf numFmtId="4" fontId="53" fillId="30" borderId="15">
      <alignment vertical="center"/>
    </xf>
    <xf numFmtId="4" fontId="54" fillId="30" borderId="15">
      <alignment vertical="center"/>
    </xf>
    <xf numFmtId="4" fontId="53" fillId="31" borderId="14">
      <alignment vertical="center"/>
    </xf>
    <xf numFmtId="4" fontId="54" fillId="31" borderId="14">
      <alignment vertical="center"/>
    </xf>
    <xf numFmtId="4" fontId="69" fillId="24" borderId="15">
      <alignment horizontal="left" vertical="center" indent="1"/>
    </xf>
    <xf numFmtId="4" fontId="48" fillId="0" borderId="0" applyNumberFormat="0" applyProtection="0">
      <alignment vertical="center"/>
    </xf>
    <xf numFmtId="4" fontId="70" fillId="0" borderId="12" applyNumberFormat="0" applyProtection="0">
      <alignment horizontal="right" vertical="center"/>
    </xf>
    <xf numFmtId="4" fontId="70" fillId="44" borderId="12" applyNumberFormat="0" applyProtection="0">
      <alignment horizontal="right" vertical="center"/>
    </xf>
    <xf numFmtId="0" fontId="71" fillId="39" borderId="16">
      <protection locked="0"/>
    </xf>
    <xf numFmtId="0" fontId="71" fillId="48" borderId="0"/>
    <xf numFmtId="0" fontId="51" fillId="0" borderId="0"/>
    <xf numFmtId="0" fontId="28" fillId="0" borderId="0" applyNumberFormat="0" applyFont="0" applyFill="0" applyBorder="0" applyAlignment="0" applyProtection="0"/>
    <xf numFmtId="0" fontId="28" fillId="0" borderId="0" applyNumberFormat="0" applyFont="0" applyFill="0" applyBorder="0" applyAlignment="0" applyProtection="0"/>
    <xf numFmtId="0" fontId="46" fillId="0" borderId="0" applyNumberFormat="0" applyFill="0" applyBorder="0" applyAlignment="0" applyProtection="0"/>
    <xf numFmtId="0" fontId="11" fillId="0" borderId="17" applyNumberFormat="0" applyFill="0" applyBorder="0" applyAlignment="0" applyProtection="0"/>
    <xf numFmtId="0" fontId="50" fillId="0" borderId="17" applyNumberFormat="0" applyFill="0" applyBorder="0" applyAlignment="0" applyProtection="0"/>
    <xf numFmtId="0" fontId="14" fillId="0" borderId="17" applyNumberFormat="0" applyFill="0" applyBorder="0" applyAlignment="0" applyProtection="0"/>
    <xf numFmtId="0" fontId="14" fillId="0" borderId="17" applyNumberFormat="0" applyFill="0" applyBorder="0" applyAlignment="0" applyProtection="0"/>
    <xf numFmtId="0" fontId="50" fillId="0" borderId="17" applyNumberFormat="0" applyFill="0" applyBorder="0" applyAlignment="0" applyProtection="0"/>
    <xf numFmtId="0" fontId="14" fillId="0" borderId="17" applyNumberFormat="0" applyFill="0" applyBorder="0" applyAlignment="0" applyProtection="0"/>
    <xf numFmtId="37" fontId="15" fillId="27" borderId="0" applyNumberFormat="0" applyBorder="0" applyAlignment="0" applyProtection="0"/>
    <xf numFmtId="37" fontId="12" fillId="27" borderId="0" applyNumberFormat="0" applyBorder="0" applyAlignment="0" applyProtection="0"/>
    <xf numFmtId="37" fontId="12" fillId="27" borderId="0" applyNumberFormat="0" applyBorder="0" applyAlignment="0" applyProtection="0"/>
    <xf numFmtId="37" fontId="12" fillId="0" borderId="0"/>
    <xf numFmtId="37" fontId="12" fillId="0" borderId="0"/>
    <xf numFmtId="37" fontId="12" fillId="0" borderId="0"/>
    <xf numFmtId="37" fontId="12" fillId="0" borderId="0"/>
    <xf numFmtId="3" fontId="29" fillId="0" borderId="7" applyProtection="0"/>
    <xf numFmtId="0" fontId="47" fillId="0" borderId="0" applyNumberFormat="0" applyFill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0" fontId="34" fillId="54" borderId="0" applyNumberFormat="0" applyBorder="0" applyAlignment="0" applyProtection="0"/>
    <xf numFmtId="0" fontId="34" fillId="55" borderId="0" applyNumberFormat="0" applyBorder="0" applyAlignment="0" applyProtection="0"/>
    <xf numFmtId="0" fontId="35" fillId="56" borderId="0" applyNumberFormat="0" applyBorder="0" applyAlignment="0" applyProtection="0"/>
    <xf numFmtId="0" fontId="34" fillId="57" borderId="0" applyNumberFormat="0" applyBorder="0" applyAlignment="0" applyProtection="0"/>
    <xf numFmtId="0" fontId="34" fillId="58" borderId="0" applyNumberFormat="0" applyBorder="0" applyAlignment="0" applyProtection="0"/>
    <xf numFmtId="0" fontId="35" fillId="59" borderId="0" applyNumberFormat="0" applyBorder="0" applyAlignment="0" applyProtection="0"/>
    <xf numFmtId="0" fontId="34" fillId="60" borderId="0" applyNumberFormat="0" applyBorder="0" applyAlignment="0" applyProtection="0"/>
    <xf numFmtId="0" fontId="34" fillId="61" borderId="0" applyNumberFormat="0" applyBorder="0" applyAlignment="0" applyProtection="0"/>
    <xf numFmtId="0" fontId="35" fillId="62" borderId="0" applyNumberFormat="0" applyBorder="0" applyAlignment="0" applyProtection="0"/>
    <xf numFmtId="0" fontId="34" fillId="61" borderId="0" applyNumberFormat="0" applyBorder="0" applyAlignment="0" applyProtection="0"/>
    <xf numFmtId="0" fontId="34" fillId="62" borderId="0" applyNumberFormat="0" applyBorder="0" applyAlignment="0" applyProtection="0"/>
    <xf numFmtId="0" fontId="35" fillId="62" borderId="0" applyNumberFormat="0" applyBorder="0" applyAlignment="0" applyProtection="0"/>
    <xf numFmtId="0" fontId="34" fillId="54" borderId="0" applyNumberFormat="0" applyBorder="0" applyAlignment="0" applyProtection="0"/>
    <xf numFmtId="0" fontId="34" fillId="55" borderId="0" applyNumberFormat="0" applyBorder="0" applyAlignment="0" applyProtection="0"/>
    <xf numFmtId="0" fontId="35" fillId="55" borderId="0" applyNumberFormat="0" applyBorder="0" applyAlignment="0" applyProtection="0"/>
    <xf numFmtId="0" fontId="34" fillId="63" borderId="0" applyNumberFormat="0" applyBorder="0" applyAlignment="0" applyProtection="0"/>
    <xf numFmtId="0" fontId="34" fillId="58" borderId="0" applyNumberFormat="0" applyBorder="0" applyAlignment="0" applyProtection="0"/>
    <xf numFmtId="0" fontId="35" fillId="64" borderId="0" applyNumberFormat="0" applyBorder="0" applyAlignment="0" applyProtection="0"/>
    <xf numFmtId="0" fontId="91" fillId="65" borderId="0" applyNumberFormat="0" applyBorder="0" applyAlignment="0" applyProtection="0"/>
    <xf numFmtId="0" fontId="91" fillId="66" borderId="0" applyNumberFormat="0" applyBorder="0" applyAlignment="0" applyProtection="0"/>
    <xf numFmtId="0" fontId="91" fillId="67" borderId="0" applyNumberFormat="0" applyBorder="0" applyAlignment="0" applyProtection="0"/>
    <xf numFmtId="0" fontId="11" fillId="68" borderId="8" applyNumberFormat="0">
      <protection locked="0"/>
    </xf>
    <xf numFmtId="0" fontId="92" fillId="0" borderId="0" applyNumberFormat="0" applyFill="0" applyBorder="0" applyAlignment="0" applyProtection="0"/>
    <xf numFmtId="41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3" fontId="11" fillId="0" borderId="0" applyFont="0" applyFill="0" applyBorder="0" applyAlignment="0" applyProtection="0"/>
    <xf numFmtId="3" fontId="11" fillId="0" borderId="0" applyFont="0" applyFill="0" applyBorder="0" applyAlignment="0" applyProtection="0"/>
    <xf numFmtId="3" fontId="11" fillId="0" borderId="0" applyFont="0" applyFill="0" applyBorder="0" applyAlignment="0" applyProtection="0"/>
    <xf numFmtId="3" fontId="11" fillId="0" borderId="0" applyFont="0" applyFill="0" applyBorder="0" applyAlignment="0" applyProtection="0"/>
    <xf numFmtId="3" fontId="11" fillId="0" borderId="0" applyFont="0" applyFill="0" applyBorder="0" applyAlignment="0" applyProtection="0"/>
    <xf numFmtId="3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0" fontId="11" fillId="0" borderId="0" applyFont="0" applyFill="0" applyBorder="0" applyAlignment="0" applyProtection="0"/>
    <xf numFmtId="0" fontId="11" fillId="0" borderId="0" applyFont="0" applyFill="0" applyBorder="0" applyAlignment="0" applyProtection="0"/>
    <xf numFmtId="0" fontId="11" fillId="0" borderId="0" applyFont="0" applyFill="0" applyBorder="0" applyAlignment="0" applyProtection="0"/>
    <xf numFmtId="0" fontId="11" fillId="0" borderId="0" applyFont="0" applyFill="0" applyBorder="0" applyAlignment="0" applyProtection="0"/>
    <xf numFmtId="0" fontId="11" fillId="0" borderId="0" applyFont="0" applyFill="0" applyBorder="0" applyAlignment="0" applyProtection="0"/>
    <xf numFmtId="0" fontId="11" fillId="0" borderId="0" applyFont="0" applyFill="0" applyBorder="0" applyAlignment="0" applyProtection="0"/>
    <xf numFmtId="14" fontId="11" fillId="0" borderId="0" applyFont="0" applyFill="0" applyBorder="0" applyAlignment="0" applyProtection="0"/>
    <xf numFmtId="14" fontId="11" fillId="0" borderId="0" applyFont="0" applyFill="0" applyBorder="0" applyAlignment="0" applyProtection="0"/>
    <xf numFmtId="14" fontId="11" fillId="0" borderId="0" applyFont="0" applyFill="0" applyBorder="0" applyAlignment="0" applyProtection="0"/>
    <xf numFmtId="14" fontId="11" fillId="0" borderId="0" applyFont="0" applyFill="0" applyBorder="0" applyAlignment="0" applyProtection="0"/>
    <xf numFmtId="14" fontId="11" fillId="0" borderId="0" applyFont="0" applyFill="0" applyBorder="0" applyAlignment="0" applyProtection="0"/>
    <xf numFmtId="14" fontId="11" fillId="0" borderId="0" applyFont="0" applyFill="0" applyBorder="0" applyAlignment="0" applyProtection="0"/>
    <xf numFmtId="2" fontId="11" fillId="0" borderId="0" applyFont="0" applyFill="0" applyBorder="0" applyAlignment="0" applyProtection="0"/>
    <xf numFmtId="2" fontId="11" fillId="0" borderId="0" applyFont="0" applyFill="0" applyBorder="0" applyAlignment="0" applyProtection="0"/>
    <xf numFmtId="2" fontId="11" fillId="0" borderId="0" applyFont="0" applyFill="0" applyBorder="0" applyAlignment="0" applyProtection="0"/>
    <xf numFmtId="2" fontId="11" fillId="0" borderId="0" applyFont="0" applyFill="0" applyBorder="0" applyAlignment="0" applyProtection="0"/>
    <xf numFmtId="2" fontId="11" fillId="0" borderId="0" applyFont="0" applyFill="0" applyBorder="0" applyAlignment="0" applyProtection="0"/>
    <xf numFmtId="2" fontId="11" fillId="0" borderId="0" applyFont="0" applyFill="0" applyBorder="0" applyAlignment="0" applyProtection="0"/>
    <xf numFmtId="170" fontId="11" fillId="0" borderId="0">
      <protection locked="0"/>
    </xf>
    <xf numFmtId="170" fontId="11" fillId="0" borderId="0">
      <protection locked="0"/>
    </xf>
    <xf numFmtId="170" fontId="11" fillId="0" borderId="0">
      <protection locked="0"/>
    </xf>
    <xf numFmtId="170" fontId="11" fillId="0" borderId="0">
      <protection locked="0"/>
    </xf>
    <xf numFmtId="170" fontId="11" fillId="0" borderId="0">
      <protection locked="0"/>
    </xf>
    <xf numFmtId="170" fontId="11" fillId="0" borderId="0">
      <protection locked="0"/>
    </xf>
    <xf numFmtId="170" fontId="11" fillId="0" borderId="0">
      <protection locked="0"/>
    </xf>
    <xf numFmtId="170" fontId="11" fillId="0" borderId="0">
      <protection locked="0"/>
    </xf>
    <xf numFmtId="170" fontId="11" fillId="0" borderId="0">
      <protection locked="0"/>
    </xf>
    <xf numFmtId="170" fontId="11" fillId="0" borderId="0">
      <protection locked="0"/>
    </xf>
    <xf numFmtId="170" fontId="11" fillId="0" borderId="0">
      <protection locked="0"/>
    </xf>
    <xf numFmtId="170" fontId="11" fillId="0" borderId="0">
      <protection locked="0"/>
    </xf>
    <xf numFmtId="171" fontId="11" fillId="0" borderId="0" applyFont="0" applyFill="0" applyBorder="0" applyAlignment="0" applyProtection="0">
      <alignment horizontal="center"/>
    </xf>
    <xf numFmtId="0" fontId="10" fillId="0" borderId="0"/>
    <xf numFmtId="0" fontId="11" fillId="0" borderId="0"/>
    <xf numFmtId="0" fontId="11" fillId="0" borderId="0"/>
    <xf numFmtId="0" fontId="11" fillId="0" borderId="0"/>
    <xf numFmtId="0" fontId="60" fillId="0" borderId="0"/>
    <xf numFmtId="0" fontId="60" fillId="0" borderId="0"/>
    <xf numFmtId="0" fontId="60" fillId="0" borderId="0"/>
    <xf numFmtId="0" fontId="11" fillId="26" borderId="10" applyNumberFormat="0" applyFont="0" applyAlignment="0" applyProtection="0"/>
    <xf numFmtId="10" fontId="11" fillId="0" borderId="0" applyFont="0" applyFill="0" applyBorder="0" applyAlignment="0" applyProtection="0"/>
    <xf numFmtId="10" fontId="11" fillId="0" borderId="0" applyFont="0" applyFill="0" applyBorder="0" applyAlignment="0" applyProtection="0"/>
    <xf numFmtId="10" fontId="11" fillId="0" borderId="0" applyFont="0" applyFill="0" applyBorder="0" applyAlignment="0" applyProtection="0"/>
    <xf numFmtId="10" fontId="11" fillId="0" borderId="0" applyFont="0" applyFill="0" applyBorder="0" applyAlignment="0" applyProtection="0"/>
    <xf numFmtId="10" fontId="11" fillId="0" borderId="0" applyFont="0" applyFill="0" applyBorder="0" applyAlignment="0" applyProtection="0"/>
    <xf numFmtId="1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4" fontId="57" fillId="37" borderId="0" applyNumberFormat="0" applyProtection="0">
      <alignment horizontal="left" vertical="center" indent="1"/>
    </xf>
    <xf numFmtId="4" fontId="60" fillId="0" borderId="0" applyNumberFormat="0" applyProtection="0">
      <alignment horizontal="left" vertical="center" indent="1"/>
    </xf>
    <xf numFmtId="4" fontId="55" fillId="0" borderId="0" applyNumberFormat="0" applyProtection="0">
      <alignment horizontal="left" vertical="center" indent="1"/>
    </xf>
    <xf numFmtId="0" fontId="60" fillId="0" borderId="8" applyNumberFormat="0" applyProtection="0">
      <alignment horizontal="left" vertical="center" indent="2"/>
    </xf>
    <xf numFmtId="0" fontId="11" fillId="37" borderId="12" applyNumberFormat="0" applyProtection="0">
      <alignment horizontal="left" vertical="top" indent="1"/>
    </xf>
    <xf numFmtId="0" fontId="11" fillId="37" borderId="12" applyNumberFormat="0" applyProtection="0">
      <alignment horizontal="left" vertical="top" indent="1"/>
    </xf>
    <xf numFmtId="0" fontId="11" fillId="37" borderId="12" applyNumberFormat="0" applyProtection="0">
      <alignment horizontal="left" vertical="top" indent="1"/>
    </xf>
    <xf numFmtId="0" fontId="11" fillId="37" borderId="12" applyNumberFormat="0" applyProtection="0">
      <alignment horizontal="left" vertical="top" indent="1"/>
    </xf>
    <xf numFmtId="0" fontId="11" fillId="37" borderId="12" applyNumberFormat="0" applyProtection="0">
      <alignment horizontal="left" vertical="top" indent="1"/>
    </xf>
    <xf numFmtId="0" fontId="11" fillId="37" borderId="12" applyNumberFormat="0" applyProtection="0">
      <alignment horizontal="left" vertical="top" indent="1"/>
    </xf>
    <xf numFmtId="0" fontId="11" fillId="37" borderId="12" applyNumberFormat="0" applyProtection="0">
      <alignment horizontal="left" vertical="top" indent="1"/>
    </xf>
    <xf numFmtId="0" fontId="60" fillId="0" borderId="8" applyNumberFormat="0" applyProtection="0">
      <alignment horizontal="left" vertical="center" indent="2"/>
    </xf>
    <xf numFmtId="0" fontId="11" fillId="41" borderId="12" applyNumberFormat="0" applyProtection="0">
      <alignment horizontal="left" vertical="top" indent="1"/>
    </xf>
    <xf numFmtId="0" fontId="11" fillId="41" borderId="12" applyNumberFormat="0" applyProtection="0">
      <alignment horizontal="left" vertical="top" indent="1"/>
    </xf>
    <xf numFmtId="0" fontId="11" fillId="41" borderId="12" applyNumberFormat="0" applyProtection="0">
      <alignment horizontal="left" vertical="top" indent="1"/>
    </xf>
    <xf numFmtId="0" fontId="11" fillId="41" borderId="12" applyNumberFormat="0" applyProtection="0">
      <alignment horizontal="left" vertical="top" indent="1"/>
    </xf>
    <xf numFmtId="0" fontId="11" fillId="41" borderId="12" applyNumberFormat="0" applyProtection="0">
      <alignment horizontal="left" vertical="top" indent="1"/>
    </xf>
    <xf numFmtId="0" fontId="11" fillId="41" borderId="12" applyNumberFormat="0" applyProtection="0">
      <alignment horizontal="left" vertical="top" indent="1"/>
    </xf>
    <xf numFmtId="0" fontId="11" fillId="41" borderId="12" applyNumberFormat="0" applyProtection="0">
      <alignment horizontal="left" vertical="top" indent="1"/>
    </xf>
    <xf numFmtId="0" fontId="60" fillId="0" borderId="8" applyNumberFormat="0" applyProtection="0">
      <alignment horizontal="left" vertical="center" indent="2"/>
    </xf>
    <xf numFmtId="0" fontId="11" fillId="20" borderId="12" applyNumberFormat="0" applyProtection="0">
      <alignment horizontal="left" vertical="top" indent="1"/>
    </xf>
    <xf numFmtId="0" fontId="11" fillId="20" borderId="12" applyNumberFormat="0" applyProtection="0">
      <alignment horizontal="left" vertical="top" indent="1"/>
    </xf>
    <xf numFmtId="0" fontId="11" fillId="20" borderId="12" applyNumberFormat="0" applyProtection="0">
      <alignment horizontal="left" vertical="top" indent="1"/>
    </xf>
    <xf numFmtId="0" fontId="11" fillId="20" borderId="12" applyNumberFormat="0" applyProtection="0">
      <alignment horizontal="left" vertical="top" indent="1"/>
    </xf>
    <xf numFmtId="0" fontId="11" fillId="20" borderId="12" applyNumberFormat="0" applyProtection="0">
      <alignment horizontal="left" vertical="top" indent="1"/>
    </xf>
    <xf numFmtId="0" fontId="11" fillId="20" borderId="12" applyNumberFormat="0" applyProtection="0">
      <alignment horizontal="left" vertical="top" indent="1"/>
    </xf>
    <xf numFmtId="0" fontId="11" fillId="20" borderId="12" applyNumberFormat="0" applyProtection="0">
      <alignment horizontal="left" vertical="top" indent="1"/>
    </xf>
    <xf numFmtId="0" fontId="60" fillId="0" borderId="8" applyNumberFormat="0" applyProtection="0">
      <alignment horizontal="left" vertical="center" indent="2"/>
    </xf>
    <xf numFmtId="0" fontId="11" fillId="42" borderId="12" applyNumberFormat="0" applyProtection="0">
      <alignment horizontal="left" vertical="top" indent="1"/>
    </xf>
    <xf numFmtId="0" fontId="11" fillId="42" borderId="12" applyNumberFormat="0" applyProtection="0">
      <alignment horizontal="left" vertical="top" indent="1"/>
    </xf>
    <xf numFmtId="0" fontId="11" fillId="42" borderId="12" applyNumberFormat="0" applyProtection="0">
      <alignment horizontal="left" vertical="top" indent="1"/>
    </xf>
    <xf numFmtId="0" fontId="11" fillId="42" borderId="12" applyNumberFormat="0" applyProtection="0">
      <alignment horizontal="left" vertical="top" indent="1"/>
    </xf>
    <xf numFmtId="0" fontId="11" fillId="42" borderId="12" applyNumberFormat="0" applyProtection="0">
      <alignment horizontal="left" vertical="top" indent="1"/>
    </xf>
    <xf numFmtId="0" fontId="11" fillId="42" borderId="12" applyNumberFormat="0" applyProtection="0">
      <alignment horizontal="left" vertical="top" indent="1"/>
    </xf>
    <xf numFmtId="0" fontId="11" fillId="42" borderId="12" applyNumberFormat="0" applyProtection="0">
      <alignment horizontal="left" vertical="top" indent="1"/>
    </xf>
    <xf numFmtId="0" fontId="11" fillId="46" borderId="11" applyNumberFormat="0" applyProtection="0">
      <alignment horizontal="left" vertical="center" indent="1"/>
    </xf>
    <xf numFmtId="0" fontId="11" fillId="46" borderId="11" applyNumberFormat="0" applyProtection="0">
      <alignment horizontal="left" vertical="center" indent="1"/>
    </xf>
    <xf numFmtId="0" fontId="11" fillId="46" borderId="11" applyNumberFormat="0" applyProtection="0">
      <alignment horizontal="left" vertical="center" indent="1"/>
    </xf>
    <xf numFmtId="0" fontId="11" fillId="46" borderId="11" applyNumberFormat="0" applyProtection="0">
      <alignment horizontal="left" vertical="center" indent="1"/>
    </xf>
    <xf numFmtId="0" fontId="11" fillId="46" borderId="11" applyNumberFormat="0" applyProtection="0">
      <alignment horizontal="left" vertical="center" indent="1"/>
    </xf>
    <xf numFmtId="0" fontId="11" fillId="0" borderId="17" applyNumberFormat="0" applyFill="0" applyBorder="0" applyAlignment="0" applyProtection="0"/>
    <xf numFmtId="0" fontId="11" fillId="0" borderId="17" applyNumberFormat="0" applyFill="0" applyBorder="0" applyAlignment="0" applyProtection="0"/>
    <xf numFmtId="0" fontId="11" fillId="0" borderId="17" applyNumberFormat="0" applyFill="0" applyBorder="0" applyAlignment="0" applyProtection="0"/>
    <xf numFmtId="0" fontId="11" fillId="0" borderId="17" applyNumberFormat="0" applyFill="0" applyBorder="0" applyAlignment="0" applyProtection="0"/>
    <xf numFmtId="0" fontId="11" fillId="0" borderId="17" applyNumberFormat="0" applyFill="0" applyBorder="0" applyAlignment="0" applyProtection="0"/>
    <xf numFmtId="0" fontId="94" fillId="0" borderId="0"/>
    <xf numFmtId="43" fontId="94" fillId="0" borderId="0" applyFont="0" applyFill="0" applyBorder="0" applyAlignment="0" applyProtection="0"/>
    <xf numFmtId="0" fontId="95" fillId="0" borderId="85" applyNumberFormat="0" applyFill="0" applyAlignment="0" applyProtection="0"/>
    <xf numFmtId="0" fontId="96" fillId="0" borderId="13" applyNumberFormat="0" applyFill="0" applyAlignment="0" applyProtection="0"/>
    <xf numFmtId="0" fontId="94" fillId="26" borderId="10" applyNumberFormat="0" applyFont="0" applyAlignment="0" applyProtection="0"/>
    <xf numFmtId="9" fontId="94" fillId="0" borderId="0" applyFont="0" applyFill="0" applyBorder="0" applyAlignment="0" applyProtection="0"/>
    <xf numFmtId="0" fontId="91" fillId="0" borderId="86" applyNumberFormat="0" applyFill="0" applyAlignment="0" applyProtection="0"/>
    <xf numFmtId="0" fontId="10" fillId="0" borderId="0"/>
    <xf numFmtId="175" fontId="98" fillId="0" borderId="0"/>
    <xf numFmtId="43" fontId="11" fillId="0" borderId="0" applyFont="0" applyFill="0" applyBorder="0" applyAlignment="0" applyProtection="0"/>
    <xf numFmtId="3" fontId="11" fillId="0" borderId="0" applyFont="0" applyFill="0" applyBorder="0" applyAlignment="0" applyProtection="0"/>
    <xf numFmtId="3" fontId="11" fillId="0" borderId="0" applyFont="0" applyFill="0" applyBorder="0" applyAlignment="0" applyProtection="0"/>
    <xf numFmtId="3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0" fontId="11" fillId="0" borderId="0" applyFont="0" applyFill="0" applyBorder="0" applyAlignment="0" applyProtection="0"/>
    <xf numFmtId="0" fontId="11" fillId="0" borderId="0" applyFont="0" applyFill="0" applyBorder="0" applyAlignment="0" applyProtection="0"/>
    <xf numFmtId="0" fontId="11" fillId="0" borderId="0" applyFont="0" applyFill="0" applyBorder="0" applyAlignment="0" applyProtection="0"/>
    <xf numFmtId="14" fontId="11" fillId="0" borderId="0" applyFont="0" applyFill="0" applyBorder="0" applyAlignment="0" applyProtection="0"/>
    <xf numFmtId="14" fontId="11" fillId="0" borderId="0" applyFont="0" applyFill="0" applyBorder="0" applyAlignment="0" applyProtection="0"/>
    <xf numFmtId="14" fontId="11" fillId="0" borderId="0" applyFont="0" applyFill="0" applyBorder="0" applyAlignment="0" applyProtection="0"/>
    <xf numFmtId="2" fontId="11" fillId="0" borderId="0" applyFont="0" applyFill="0" applyBorder="0" applyAlignment="0" applyProtection="0"/>
    <xf numFmtId="2" fontId="11" fillId="0" borderId="0" applyFont="0" applyFill="0" applyBorder="0" applyAlignment="0" applyProtection="0"/>
    <xf numFmtId="2" fontId="11" fillId="0" borderId="0" applyFont="0" applyFill="0" applyBorder="0" applyAlignment="0" applyProtection="0"/>
    <xf numFmtId="170" fontId="11" fillId="0" borderId="0">
      <protection locked="0"/>
    </xf>
    <xf numFmtId="170" fontId="11" fillId="0" borderId="0">
      <protection locked="0"/>
    </xf>
    <xf numFmtId="170" fontId="11" fillId="0" borderId="0">
      <protection locked="0"/>
    </xf>
    <xf numFmtId="170" fontId="11" fillId="0" borderId="0">
      <protection locked="0"/>
    </xf>
    <xf numFmtId="170" fontId="11" fillId="0" borderId="0">
      <protection locked="0"/>
    </xf>
    <xf numFmtId="170" fontId="11" fillId="0" borderId="0">
      <protection locked="0"/>
    </xf>
    <xf numFmtId="171" fontId="11" fillId="0" borderId="0" applyFont="0" applyFill="0" applyBorder="0" applyAlignment="0" applyProtection="0">
      <alignment horizontal="center"/>
    </xf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0" fontId="11" fillId="0" borderId="0" applyFont="0" applyFill="0" applyBorder="0" applyAlignment="0" applyProtection="0"/>
    <xf numFmtId="10" fontId="11" fillId="0" borderId="0" applyFont="0" applyFill="0" applyBorder="0" applyAlignment="0" applyProtection="0"/>
    <xf numFmtId="1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4" fontId="99" fillId="27" borderId="87" applyNumberFormat="0" applyProtection="0">
      <alignment vertical="center"/>
    </xf>
    <xf numFmtId="4" fontId="100" fillId="27" borderId="87" applyNumberFormat="0" applyProtection="0">
      <alignment vertical="center"/>
    </xf>
    <xf numFmtId="4" fontId="101" fillId="27" borderId="87" applyNumberFormat="0" applyProtection="0">
      <alignment horizontal="left" vertical="center" indent="1"/>
    </xf>
    <xf numFmtId="4" fontId="102" fillId="37" borderId="87" applyNumberFormat="0" applyProtection="0">
      <alignment horizontal="left" vertical="center" indent="1"/>
    </xf>
    <xf numFmtId="4" fontId="65" fillId="45" borderId="87" applyNumberFormat="0" applyProtection="0">
      <alignment vertical="center"/>
    </xf>
    <xf numFmtId="4" fontId="16" fillId="69" borderId="87" applyNumberFormat="0" applyProtection="0">
      <alignment vertical="center"/>
    </xf>
    <xf numFmtId="4" fontId="65" fillId="30" borderId="87" applyNumberFormat="0" applyProtection="0">
      <alignment vertical="center"/>
    </xf>
    <xf numFmtId="4" fontId="53" fillId="45" borderId="87" applyNumberFormat="0" applyProtection="0">
      <alignment vertical="center"/>
    </xf>
    <xf numFmtId="4" fontId="69" fillId="70" borderId="87" applyNumberFormat="0" applyProtection="0">
      <alignment horizontal="left" vertical="center" indent="1"/>
    </xf>
    <xf numFmtId="4" fontId="69" fillId="42" borderId="87" applyNumberFormat="0" applyProtection="0">
      <alignment horizontal="left" vertical="center" indent="1"/>
    </xf>
    <xf numFmtId="4" fontId="103" fillId="37" borderId="87" applyNumberFormat="0" applyProtection="0">
      <alignment horizontal="left" vertical="center" indent="1"/>
    </xf>
    <xf numFmtId="4" fontId="104" fillId="20" borderId="87" applyNumberFormat="0" applyProtection="0">
      <alignment vertical="center"/>
    </xf>
    <xf numFmtId="4" fontId="59" fillId="39" borderId="87" applyNumberFormat="0" applyProtection="0">
      <alignment horizontal="left" vertical="center" indent="1"/>
    </xf>
    <xf numFmtId="4" fontId="105" fillId="42" borderId="87" applyNumberFormat="0" applyProtection="0">
      <alignment horizontal="left" vertical="center" indent="1"/>
    </xf>
    <xf numFmtId="4" fontId="106" fillId="37" borderId="87" applyNumberFormat="0" applyProtection="0">
      <alignment horizontal="left" vertical="center" indent="1"/>
    </xf>
    <xf numFmtId="0" fontId="11" fillId="37" borderId="12" applyNumberFormat="0" applyProtection="0">
      <alignment horizontal="left" vertical="center" indent="1"/>
    </xf>
    <xf numFmtId="0" fontId="11" fillId="37" borderId="12" applyNumberFormat="0" applyProtection="0">
      <alignment horizontal="left" vertical="center" indent="1"/>
    </xf>
    <xf numFmtId="0" fontId="11" fillId="37" borderId="12" applyNumberFormat="0" applyProtection="0">
      <alignment horizontal="left" vertical="center" indent="1"/>
    </xf>
    <xf numFmtId="0" fontId="11" fillId="37" borderId="12" applyNumberFormat="0" applyProtection="0">
      <alignment horizontal="left" vertical="center" indent="1"/>
    </xf>
    <xf numFmtId="0" fontId="11" fillId="37" borderId="12" applyNumberFormat="0" applyProtection="0">
      <alignment horizontal="left" vertical="top" indent="1"/>
    </xf>
    <xf numFmtId="0" fontId="11" fillId="37" borderId="12" applyNumberFormat="0" applyProtection="0">
      <alignment horizontal="left" vertical="top" indent="1"/>
    </xf>
    <xf numFmtId="0" fontId="11" fillId="37" borderId="12" applyNumberFormat="0" applyProtection="0">
      <alignment horizontal="left" vertical="top" indent="1"/>
    </xf>
    <xf numFmtId="0" fontId="11" fillId="37" borderId="12" applyNumberFormat="0" applyProtection="0">
      <alignment horizontal="left" vertical="top" indent="1"/>
    </xf>
    <xf numFmtId="0" fontId="11" fillId="41" borderId="12" applyNumberFormat="0" applyProtection="0">
      <alignment horizontal="left" vertical="center" indent="1"/>
    </xf>
    <xf numFmtId="0" fontId="11" fillId="41" borderId="12" applyNumberFormat="0" applyProtection="0">
      <alignment horizontal="left" vertical="center" indent="1"/>
    </xf>
    <xf numFmtId="0" fontId="11" fillId="41" borderId="12" applyNumberFormat="0" applyProtection="0">
      <alignment horizontal="left" vertical="center" indent="1"/>
    </xf>
    <xf numFmtId="0" fontId="11" fillId="41" borderId="12" applyNumberFormat="0" applyProtection="0">
      <alignment horizontal="left" vertical="center" indent="1"/>
    </xf>
    <xf numFmtId="0" fontId="11" fillId="41" borderId="12" applyNumberFormat="0" applyProtection="0">
      <alignment horizontal="left" vertical="top" indent="1"/>
    </xf>
    <xf numFmtId="0" fontId="11" fillId="41" borderId="12" applyNumberFormat="0" applyProtection="0">
      <alignment horizontal="left" vertical="top" indent="1"/>
    </xf>
    <xf numFmtId="0" fontId="11" fillId="41" borderId="12" applyNumberFormat="0" applyProtection="0">
      <alignment horizontal="left" vertical="top" indent="1"/>
    </xf>
    <xf numFmtId="0" fontId="11" fillId="41" borderId="12" applyNumberFormat="0" applyProtection="0">
      <alignment horizontal="left" vertical="top" indent="1"/>
    </xf>
    <xf numFmtId="0" fontId="11" fillId="20" borderId="12" applyNumberFormat="0" applyProtection="0">
      <alignment horizontal="left" vertical="center" indent="1"/>
    </xf>
    <xf numFmtId="0" fontId="11" fillId="20" borderId="12" applyNumberFormat="0" applyProtection="0">
      <alignment horizontal="left" vertical="center" indent="1"/>
    </xf>
    <xf numFmtId="0" fontId="11" fillId="20" borderId="12" applyNumberFormat="0" applyProtection="0">
      <alignment horizontal="left" vertical="center" indent="1"/>
    </xf>
    <xf numFmtId="0" fontId="11" fillId="20" borderId="12" applyNumberFormat="0" applyProtection="0">
      <alignment horizontal="left" vertical="center" indent="1"/>
    </xf>
    <xf numFmtId="0" fontId="11" fillId="20" borderId="12" applyNumberFormat="0" applyProtection="0">
      <alignment horizontal="left" vertical="top" indent="1"/>
    </xf>
    <xf numFmtId="0" fontId="11" fillId="20" borderId="12" applyNumberFormat="0" applyProtection="0">
      <alignment horizontal="left" vertical="top" indent="1"/>
    </xf>
    <xf numFmtId="0" fontId="11" fillId="20" borderId="12" applyNumberFormat="0" applyProtection="0">
      <alignment horizontal="left" vertical="top" indent="1"/>
    </xf>
    <xf numFmtId="0" fontId="11" fillId="20" borderId="12" applyNumberFormat="0" applyProtection="0">
      <alignment horizontal="left" vertical="top" indent="1"/>
    </xf>
    <xf numFmtId="0" fontId="11" fillId="42" borderId="12" applyNumberFormat="0" applyProtection="0">
      <alignment horizontal="left" vertical="center" indent="1"/>
    </xf>
    <xf numFmtId="0" fontId="11" fillId="42" borderId="12" applyNumberFormat="0" applyProtection="0">
      <alignment horizontal="left" vertical="center" indent="1"/>
    </xf>
    <xf numFmtId="0" fontId="11" fillId="42" borderId="12" applyNumberFormat="0" applyProtection="0">
      <alignment horizontal="left" vertical="center" indent="1"/>
    </xf>
    <xf numFmtId="0" fontId="11" fillId="42" borderId="12" applyNumberFormat="0" applyProtection="0">
      <alignment horizontal="left" vertical="center" indent="1"/>
    </xf>
    <xf numFmtId="0" fontId="11" fillId="42" borderId="12" applyNumberFormat="0" applyProtection="0">
      <alignment horizontal="left" vertical="top" indent="1"/>
    </xf>
    <xf numFmtId="0" fontId="11" fillId="42" borderId="12" applyNumberFormat="0" applyProtection="0">
      <alignment horizontal="left" vertical="top" indent="1"/>
    </xf>
    <xf numFmtId="0" fontId="11" fillId="42" borderId="12" applyNumberFormat="0" applyProtection="0">
      <alignment horizontal="left" vertical="top" indent="1"/>
    </xf>
    <xf numFmtId="0" fontId="11" fillId="42" borderId="12" applyNumberFormat="0" applyProtection="0">
      <alignment horizontal="left" vertical="top" indent="1"/>
    </xf>
    <xf numFmtId="4" fontId="107" fillId="39" borderId="87" applyNumberFormat="0" applyProtection="0">
      <alignment vertical="center"/>
    </xf>
    <xf numFmtId="4" fontId="108" fillId="39" borderId="87" applyNumberFormat="0" applyProtection="0">
      <alignment vertical="center"/>
    </xf>
    <xf numFmtId="4" fontId="69" fillId="42" borderId="87" applyNumberFormat="0" applyProtection="0">
      <alignment horizontal="left" vertical="center" indent="1"/>
    </xf>
    <xf numFmtId="4" fontId="109" fillId="39" borderId="87" applyNumberFormat="0" applyProtection="0">
      <alignment vertical="center"/>
    </xf>
    <xf numFmtId="4" fontId="110" fillId="39" borderId="87" applyNumberFormat="0" applyProtection="0">
      <alignment vertical="center"/>
    </xf>
    <xf numFmtId="4" fontId="69" fillId="42" borderId="87" applyNumberFormat="0" applyProtection="0">
      <alignment horizontal="left" vertical="center" indent="1"/>
    </xf>
    <xf numFmtId="0" fontId="23" fillId="41" borderId="12" applyNumberFormat="0" applyProtection="0">
      <alignment horizontal="left" vertical="top" indent="1"/>
    </xf>
    <xf numFmtId="0" fontId="23" fillId="41" borderId="12" applyNumberFormat="0" applyProtection="0">
      <alignment horizontal="left" vertical="top" indent="1"/>
    </xf>
    <xf numFmtId="4" fontId="67" fillId="39" borderId="87" applyNumberFormat="0" applyProtection="0">
      <alignment vertical="center"/>
    </xf>
    <xf numFmtId="4" fontId="68" fillId="39" borderId="87" applyNumberFormat="0" applyProtection="0">
      <alignment vertical="center"/>
    </xf>
    <xf numFmtId="4" fontId="69" fillId="24" borderId="87" applyNumberFormat="0" applyProtection="0">
      <alignment horizontal="left" vertical="center" indent="1"/>
    </xf>
    <xf numFmtId="4" fontId="111" fillId="20" borderId="87" applyNumberFormat="0" applyProtection="0">
      <alignment horizontal="left" indent="1"/>
    </xf>
    <xf numFmtId="4" fontId="97" fillId="39" borderId="87" applyNumberFormat="0" applyProtection="0">
      <alignment vertical="center"/>
    </xf>
    <xf numFmtId="0" fontId="11" fillId="0" borderId="17" applyNumberFormat="0" applyFill="0" applyBorder="0" applyAlignment="0" applyProtection="0"/>
    <xf numFmtId="0" fontId="11" fillId="0" borderId="17" applyNumberFormat="0" applyFill="0" applyBorder="0" applyAlignment="0" applyProtection="0"/>
    <xf numFmtId="0" fontId="11" fillId="0" borderId="17" applyNumberFormat="0" applyFill="0" applyBorder="0" applyAlignment="0" applyProtection="0"/>
    <xf numFmtId="0" fontId="11" fillId="0" borderId="17" applyNumberFormat="0" applyFill="0" applyBorder="0" applyAlignment="0" applyProtection="0"/>
    <xf numFmtId="0" fontId="10" fillId="0" borderId="0"/>
    <xf numFmtId="0" fontId="10" fillId="0" borderId="0"/>
    <xf numFmtId="43" fontId="11" fillId="0" borderId="0" applyFont="0" applyFill="0" applyBorder="0" applyAlignment="0" applyProtection="0"/>
    <xf numFmtId="3" fontId="11" fillId="0" borderId="0" applyFont="0" applyFill="0" applyBorder="0" applyAlignment="0" applyProtection="0"/>
    <xf numFmtId="3" fontId="11" fillId="0" borderId="0" applyFont="0" applyFill="0" applyBorder="0" applyAlignment="0" applyProtection="0"/>
    <xf numFmtId="3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0" fontId="11" fillId="0" borderId="0" applyFont="0" applyFill="0" applyBorder="0" applyAlignment="0" applyProtection="0"/>
    <xf numFmtId="0" fontId="11" fillId="0" borderId="0" applyFont="0" applyFill="0" applyBorder="0" applyAlignment="0" applyProtection="0"/>
    <xf numFmtId="0" fontId="11" fillId="0" borderId="0" applyFont="0" applyFill="0" applyBorder="0" applyAlignment="0" applyProtection="0"/>
    <xf numFmtId="14" fontId="11" fillId="0" borderId="0" applyFont="0" applyFill="0" applyBorder="0" applyAlignment="0" applyProtection="0"/>
    <xf numFmtId="14" fontId="11" fillId="0" borderId="0" applyFont="0" applyFill="0" applyBorder="0" applyAlignment="0" applyProtection="0"/>
    <xf numFmtId="14" fontId="11" fillId="0" borderId="0" applyFont="0" applyFill="0" applyBorder="0" applyAlignment="0" applyProtection="0"/>
    <xf numFmtId="2" fontId="11" fillId="0" borderId="0" applyFont="0" applyFill="0" applyBorder="0" applyAlignment="0" applyProtection="0"/>
    <xf numFmtId="2" fontId="11" fillId="0" borderId="0" applyFont="0" applyFill="0" applyBorder="0" applyAlignment="0" applyProtection="0"/>
    <xf numFmtId="2" fontId="11" fillId="0" borderId="0" applyFont="0" applyFill="0" applyBorder="0" applyAlignment="0" applyProtection="0"/>
    <xf numFmtId="170" fontId="11" fillId="0" borderId="0">
      <protection locked="0"/>
    </xf>
    <xf numFmtId="170" fontId="11" fillId="0" borderId="0">
      <protection locked="0"/>
    </xf>
    <xf numFmtId="170" fontId="11" fillId="0" borderId="0">
      <protection locked="0"/>
    </xf>
    <xf numFmtId="170" fontId="11" fillId="0" borderId="0">
      <protection locked="0"/>
    </xf>
    <xf numFmtId="170" fontId="11" fillId="0" borderId="0">
      <protection locked="0"/>
    </xf>
    <xf numFmtId="170" fontId="11" fillId="0" borderId="0">
      <protection locked="0"/>
    </xf>
    <xf numFmtId="171" fontId="11" fillId="0" borderId="0" applyFont="0" applyFill="0" applyBorder="0" applyAlignment="0" applyProtection="0">
      <alignment horizontal="center"/>
    </xf>
    <xf numFmtId="0" fontId="11" fillId="0" borderId="0"/>
    <xf numFmtId="0" fontId="11" fillId="0" borderId="0"/>
    <xf numFmtId="0" fontId="11" fillId="0" borderId="0"/>
    <xf numFmtId="10" fontId="11" fillId="0" borderId="0" applyFont="0" applyFill="0" applyBorder="0" applyAlignment="0" applyProtection="0"/>
    <xf numFmtId="10" fontId="11" fillId="0" borderId="0" applyFont="0" applyFill="0" applyBorder="0" applyAlignment="0" applyProtection="0"/>
    <xf numFmtId="1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37" borderId="12" applyNumberFormat="0" applyProtection="0">
      <alignment horizontal="left" vertical="center" indent="1"/>
    </xf>
    <xf numFmtId="0" fontId="11" fillId="37" borderId="12" applyNumberFormat="0" applyProtection="0">
      <alignment horizontal="left" vertical="center" indent="1"/>
    </xf>
    <xf numFmtId="0" fontId="11" fillId="37" borderId="12" applyNumberFormat="0" applyProtection="0">
      <alignment horizontal="left" vertical="center" indent="1"/>
    </xf>
    <xf numFmtId="0" fontId="11" fillId="37" borderId="12" applyNumberFormat="0" applyProtection="0">
      <alignment horizontal="left" vertical="top" indent="1"/>
    </xf>
    <xf numFmtId="0" fontId="11" fillId="37" borderId="12" applyNumberFormat="0" applyProtection="0">
      <alignment horizontal="left" vertical="top" indent="1"/>
    </xf>
    <xf numFmtId="0" fontId="11" fillId="37" borderId="12" applyNumberFormat="0" applyProtection="0">
      <alignment horizontal="left" vertical="top" indent="1"/>
    </xf>
    <xf numFmtId="0" fontId="11" fillId="41" borderId="12" applyNumberFormat="0" applyProtection="0">
      <alignment horizontal="left" vertical="center" indent="1"/>
    </xf>
    <xf numFmtId="0" fontId="11" fillId="41" borderId="12" applyNumberFormat="0" applyProtection="0">
      <alignment horizontal="left" vertical="center" indent="1"/>
    </xf>
    <xf numFmtId="0" fontId="11" fillId="41" borderId="12" applyNumberFormat="0" applyProtection="0">
      <alignment horizontal="left" vertical="center" indent="1"/>
    </xf>
    <xf numFmtId="0" fontId="11" fillId="41" borderId="12" applyNumberFormat="0" applyProtection="0">
      <alignment horizontal="left" vertical="top" indent="1"/>
    </xf>
    <xf numFmtId="0" fontId="11" fillId="41" borderId="12" applyNumberFormat="0" applyProtection="0">
      <alignment horizontal="left" vertical="top" indent="1"/>
    </xf>
    <xf numFmtId="0" fontId="11" fillId="41" borderId="12" applyNumberFormat="0" applyProtection="0">
      <alignment horizontal="left" vertical="top" indent="1"/>
    </xf>
    <xf numFmtId="0" fontId="11" fillId="20" borderId="12" applyNumberFormat="0" applyProtection="0">
      <alignment horizontal="left" vertical="center" indent="1"/>
    </xf>
    <xf numFmtId="0" fontId="11" fillId="20" borderId="12" applyNumberFormat="0" applyProtection="0">
      <alignment horizontal="left" vertical="center" indent="1"/>
    </xf>
    <xf numFmtId="0" fontId="11" fillId="20" borderId="12" applyNumberFormat="0" applyProtection="0">
      <alignment horizontal="left" vertical="center" indent="1"/>
    </xf>
    <xf numFmtId="0" fontId="11" fillId="20" borderId="12" applyNumberFormat="0" applyProtection="0">
      <alignment horizontal="left" vertical="top" indent="1"/>
    </xf>
    <xf numFmtId="0" fontId="11" fillId="20" borderId="12" applyNumberFormat="0" applyProtection="0">
      <alignment horizontal="left" vertical="top" indent="1"/>
    </xf>
    <xf numFmtId="0" fontId="11" fillId="20" borderId="12" applyNumberFormat="0" applyProtection="0">
      <alignment horizontal="left" vertical="top" indent="1"/>
    </xf>
    <xf numFmtId="0" fontId="11" fillId="42" borderId="12" applyNumberFormat="0" applyProtection="0">
      <alignment horizontal="left" vertical="center" indent="1"/>
    </xf>
    <xf numFmtId="0" fontId="11" fillId="42" borderId="12" applyNumberFormat="0" applyProtection="0">
      <alignment horizontal="left" vertical="center" indent="1"/>
    </xf>
    <xf numFmtId="0" fontId="11" fillId="42" borderId="12" applyNumberFormat="0" applyProtection="0">
      <alignment horizontal="left" vertical="center" indent="1"/>
    </xf>
    <xf numFmtId="0" fontId="11" fillId="42" borderId="12" applyNumberFormat="0" applyProtection="0">
      <alignment horizontal="left" vertical="top" indent="1"/>
    </xf>
    <xf numFmtId="0" fontId="11" fillId="42" borderId="12" applyNumberFormat="0" applyProtection="0">
      <alignment horizontal="left" vertical="top" indent="1"/>
    </xf>
    <xf numFmtId="0" fontId="11" fillId="42" borderId="12" applyNumberFormat="0" applyProtection="0">
      <alignment horizontal="left" vertical="top" indent="1"/>
    </xf>
    <xf numFmtId="0" fontId="11" fillId="0" borderId="17" applyNumberFormat="0" applyFill="0" applyBorder="0" applyAlignment="0" applyProtection="0"/>
    <xf numFmtId="0" fontId="11" fillId="0" borderId="17" applyNumberFormat="0" applyFill="0" applyBorder="0" applyAlignment="0" applyProtection="0"/>
    <xf numFmtId="0" fontId="11" fillId="0" borderId="17" applyNumberForma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94" fillId="0" borderId="0"/>
    <xf numFmtId="0" fontId="34" fillId="2" borderId="0" applyNumberFormat="0" applyBorder="0" applyAlignment="0" applyProtection="0"/>
    <xf numFmtId="0" fontId="34" fillId="3" borderId="0" applyNumberFormat="0" applyBorder="0" applyAlignment="0" applyProtection="0"/>
    <xf numFmtId="0" fontId="34" fillId="4" borderId="0" applyNumberFormat="0" applyBorder="0" applyAlignment="0" applyProtection="0"/>
    <xf numFmtId="0" fontId="34" fillId="5" borderId="0" applyNumberFormat="0" applyBorder="0" applyAlignment="0" applyProtection="0"/>
    <xf numFmtId="0" fontId="34" fillId="6" borderId="0" applyNumberFormat="0" applyBorder="0" applyAlignment="0" applyProtection="0"/>
    <xf numFmtId="0" fontId="34" fillId="7" borderId="0" applyNumberFormat="0" applyBorder="0" applyAlignment="0" applyProtection="0"/>
    <xf numFmtId="0" fontId="34" fillId="8" borderId="0" applyNumberFormat="0" applyBorder="0" applyAlignment="0" applyProtection="0"/>
    <xf numFmtId="0" fontId="34" fillId="9" borderId="0" applyNumberFormat="0" applyBorder="0" applyAlignment="0" applyProtection="0"/>
    <xf numFmtId="0" fontId="34" fillId="10" borderId="0" applyNumberFormat="0" applyBorder="0" applyAlignment="0" applyProtection="0"/>
    <xf numFmtId="0" fontId="34" fillId="5" borderId="0" applyNumberFormat="0" applyBorder="0" applyAlignment="0" applyProtection="0"/>
    <xf numFmtId="0" fontId="34" fillId="8" borderId="0" applyNumberFormat="0" applyBorder="0" applyAlignment="0" applyProtection="0"/>
    <xf numFmtId="0" fontId="34" fillId="11" borderId="0" applyNumberFormat="0" applyBorder="0" applyAlignment="0" applyProtection="0"/>
    <xf numFmtId="0" fontId="35" fillId="12" borderId="0" applyNumberFormat="0" applyBorder="0" applyAlignment="0" applyProtection="0"/>
    <xf numFmtId="0" fontId="35" fillId="9" borderId="0" applyNumberFormat="0" applyBorder="0" applyAlignment="0" applyProtection="0"/>
    <xf numFmtId="0" fontId="35" fillId="10" borderId="0" applyNumberFormat="0" applyBorder="0" applyAlignment="0" applyProtection="0"/>
    <xf numFmtId="0" fontId="35" fillId="13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35" fillId="18" borderId="0" applyNumberFormat="0" applyBorder="0" applyAlignment="0" applyProtection="0"/>
    <xf numFmtId="0" fontId="35" fillId="13" borderId="0" applyNumberFormat="0" applyBorder="0" applyAlignment="0" applyProtection="0"/>
    <xf numFmtId="0" fontId="35" fillId="14" borderId="0" applyNumberFormat="0" applyBorder="0" applyAlignment="0" applyProtection="0"/>
    <xf numFmtId="0" fontId="35" fillId="19" borderId="0" applyNumberFormat="0" applyBorder="0" applyAlignment="0" applyProtection="0"/>
    <xf numFmtId="0" fontId="36" fillId="3" borderId="0" applyNumberFormat="0" applyBorder="0" applyAlignment="0" applyProtection="0"/>
    <xf numFmtId="0" fontId="37" fillId="21" borderId="2" applyNumberFormat="0" applyAlignment="0" applyProtection="0"/>
    <xf numFmtId="0" fontId="38" fillId="22" borderId="3" applyNumberFormat="0" applyAlignment="0" applyProtection="0"/>
    <xf numFmtId="43" fontId="94" fillId="0" borderId="0" applyFont="0" applyFill="0" applyBorder="0" applyAlignment="0" applyProtection="0"/>
    <xf numFmtId="0" fontId="39" fillId="0" borderId="0" applyNumberFormat="0" applyFill="0" applyBorder="0" applyAlignment="0" applyProtection="0"/>
    <xf numFmtId="0" fontId="40" fillId="4" borderId="0" applyNumberFormat="0" applyBorder="0" applyAlignment="0" applyProtection="0"/>
    <xf numFmtId="0" fontId="95" fillId="0" borderId="85" applyNumberFormat="0" applyFill="0" applyAlignment="0" applyProtection="0"/>
    <xf numFmtId="0" fontId="96" fillId="0" borderId="13" applyNumberFormat="0" applyFill="0" applyAlignment="0" applyProtection="0"/>
    <xf numFmtId="0" fontId="41" fillId="0" borderId="6" applyNumberFormat="0" applyFill="0" applyAlignment="0" applyProtection="0"/>
    <xf numFmtId="0" fontId="41" fillId="0" borderId="0" applyNumberFormat="0" applyFill="0" applyBorder="0" applyAlignment="0" applyProtection="0"/>
    <xf numFmtId="0" fontId="42" fillId="7" borderId="2" applyNumberFormat="0" applyAlignment="0" applyProtection="0"/>
    <xf numFmtId="0" fontId="43" fillId="0" borderId="9" applyNumberFormat="0" applyFill="0" applyAlignment="0" applyProtection="0"/>
    <xf numFmtId="0" fontId="44" fillId="25" borderId="0" applyNumberFormat="0" applyBorder="0" applyAlignment="0" applyProtection="0"/>
    <xf numFmtId="0" fontId="94" fillId="26" borderId="10" applyNumberFormat="0" applyFont="0" applyAlignment="0" applyProtection="0"/>
    <xf numFmtId="0" fontId="45" fillId="21" borderId="11" applyNumberFormat="0" applyAlignment="0" applyProtection="0"/>
    <xf numFmtId="9" fontId="94" fillId="0" borderId="0" applyFont="0" applyFill="0" applyBorder="0" applyAlignment="0" applyProtection="0"/>
    <xf numFmtId="0" fontId="46" fillId="0" borderId="0" applyNumberFormat="0" applyFill="0" applyBorder="0" applyAlignment="0" applyProtection="0"/>
    <xf numFmtId="0" fontId="91" fillId="0" borderId="86" applyNumberFormat="0" applyFill="0" applyAlignment="0" applyProtection="0"/>
    <xf numFmtId="0" fontId="47" fillId="0" borderId="0" applyNumberForma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93" fillId="0" borderId="0"/>
    <xf numFmtId="41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3" fontId="11" fillId="0" borderId="0" applyFont="0" applyFill="0" applyBorder="0" applyAlignment="0" applyProtection="0"/>
    <xf numFmtId="0" fontId="11" fillId="0" borderId="0" applyFont="0" applyFill="0" applyBorder="0" applyAlignment="0" applyProtection="0"/>
    <xf numFmtId="14" fontId="11" fillId="0" borderId="0" applyFont="0" applyFill="0" applyBorder="0" applyAlignment="0" applyProtection="0"/>
    <xf numFmtId="2" fontId="11" fillId="0" borderId="0" applyFont="0" applyFill="0" applyBorder="0" applyAlignment="0" applyProtection="0"/>
    <xf numFmtId="170" fontId="11" fillId="0" borderId="0">
      <protection locked="0"/>
    </xf>
    <xf numFmtId="170" fontId="11" fillId="0" borderId="0">
      <protection locked="0"/>
    </xf>
    <xf numFmtId="0" fontId="10" fillId="0" borderId="0"/>
    <xf numFmtId="0" fontId="60" fillId="0" borderId="0"/>
    <xf numFmtId="0" fontId="72" fillId="0" borderId="0"/>
    <xf numFmtId="0" fontId="72" fillId="0" borderId="0"/>
    <xf numFmtId="0" fontId="72" fillId="0" borderId="0"/>
    <xf numFmtId="0" fontId="11" fillId="0" borderId="0"/>
    <xf numFmtId="0" fontId="60" fillId="0" borderId="0"/>
    <xf numFmtId="0" fontId="60" fillId="0" borderId="0"/>
    <xf numFmtId="0" fontId="60" fillId="0" borderId="0"/>
    <xf numFmtId="0" fontId="11" fillId="26" borderId="10" applyNumberFormat="0" applyFont="0" applyAlignment="0" applyProtection="0"/>
    <xf numFmtId="0" fontId="11" fillId="26" borderId="10" applyNumberFormat="0" applyFont="0" applyAlignment="0" applyProtection="0"/>
    <xf numFmtId="9" fontId="11" fillId="0" borderId="0" applyFont="0" applyFill="0" applyBorder="0" applyAlignment="0" applyProtection="0"/>
    <xf numFmtId="1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4" fontId="23" fillId="27" borderId="11" applyNumberFormat="0" applyProtection="0">
      <alignment vertical="center"/>
    </xf>
    <xf numFmtId="9" fontId="94" fillId="0" borderId="0" applyFont="0" applyFill="0" applyBorder="0" applyAlignment="0" applyProtection="0"/>
    <xf numFmtId="4" fontId="52" fillId="27" borderId="12" applyNumberFormat="0" applyProtection="0">
      <alignment vertical="center"/>
    </xf>
    <xf numFmtId="4" fontId="23" fillId="27" borderId="11" applyNumberFormat="0" applyProtection="0">
      <alignment horizontal="left" vertical="center" indent="1"/>
    </xf>
    <xf numFmtId="4" fontId="55" fillId="32" borderId="8" applyNumberFormat="0" applyProtection="0">
      <alignment horizontal="left" vertical="center"/>
    </xf>
    <xf numFmtId="43" fontId="94" fillId="0" borderId="0" applyFont="0" applyFill="0" applyBorder="0" applyAlignment="0" applyProtection="0"/>
    <xf numFmtId="4" fontId="49" fillId="0" borderId="8" applyNumberFormat="0" applyProtection="0">
      <alignment horizontal="left" vertical="center" indent="1"/>
    </xf>
    <xf numFmtId="4" fontId="23" fillId="0" borderId="8" applyNumberFormat="0" applyProtection="0">
      <alignment horizontal="left" vertical="center" indent="1"/>
    </xf>
    <xf numFmtId="4" fontId="57" fillId="37" borderId="0" applyNumberFormat="0" applyProtection="0">
      <alignment horizontal="left" vertical="center" indent="1"/>
    </xf>
    <xf numFmtId="4" fontId="57" fillId="37" borderId="0" applyNumberFormat="0" applyProtection="0">
      <alignment horizontal="left" vertical="center" indent="1"/>
    </xf>
    <xf numFmtId="4" fontId="58" fillId="21" borderId="12" applyNumberFormat="0" applyProtection="0">
      <alignment horizontal="center" vertical="center"/>
    </xf>
    <xf numFmtId="4" fontId="59" fillId="39" borderId="14">
      <alignment horizontal="left" vertical="center" indent="1"/>
    </xf>
    <xf numFmtId="4" fontId="55" fillId="0" borderId="0" applyNumberFormat="0" applyProtection="0">
      <alignment horizontal="left" vertical="center" indent="1"/>
    </xf>
    <xf numFmtId="0" fontId="94" fillId="0" borderId="0"/>
    <xf numFmtId="4" fontId="60" fillId="0" borderId="0" applyNumberFormat="0" applyProtection="0">
      <alignment horizontal="left" vertical="center" indent="1"/>
    </xf>
    <xf numFmtId="4" fontId="55" fillId="0" borderId="0" applyNumberFormat="0" applyProtection="0">
      <alignment horizontal="left" vertical="center" indent="1"/>
    </xf>
    <xf numFmtId="4" fontId="55" fillId="0" borderId="0" applyNumberFormat="0" applyProtection="0">
      <alignment horizontal="left" vertical="center" indent="1"/>
    </xf>
    <xf numFmtId="0" fontId="55" fillId="40" borderId="8" applyNumberFormat="0" applyProtection="0">
      <alignment horizontal="left" vertical="center" indent="2"/>
    </xf>
    <xf numFmtId="0" fontId="55" fillId="40" borderId="8" applyNumberFormat="0" applyProtection="0">
      <alignment horizontal="left" vertical="center" indent="2"/>
    </xf>
    <xf numFmtId="0" fontId="55" fillId="40" borderId="8" applyNumberFormat="0" applyProtection="0">
      <alignment horizontal="left" vertical="center" indent="2"/>
    </xf>
    <xf numFmtId="0" fontId="60" fillId="0" borderId="8" applyNumberFormat="0" applyProtection="0">
      <alignment horizontal="left" vertical="center" indent="2"/>
    </xf>
    <xf numFmtId="0" fontId="11" fillId="37" borderId="12" applyNumberFormat="0" applyProtection="0">
      <alignment horizontal="left" vertical="top" indent="1"/>
    </xf>
    <xf numFmtId="0" fontId="11" fillId="37" borderId="12" applyNumberFormat="0" applyProtection="0">
      <alignment horizontal="left" vertical="top" indent="1"/>
    </xf>
    <xf numFmtId="0" fontId="11" fillId="37" borderId="12" applyNumberFormat="0" applyProtection="0">
      <alignment horizontal="left" vertical="top" indent="1"/>
    </xf>
    <xf numFmtId="0" fontId="60" fillId="0" borderId="8" applyNumberFormat="0" applyProtection="0">
      <alignment horizontal="left" vertical="center" indent="2"/>
    </xf>
    <xf numFmtId="0" fontId="60" fillId="0" borderId="8" applyNumberFormat="0" applyProtection="0">
      <alignment horizontal="left" vertical="center" indent="2"/>
    </xf>
    <xf numFmtId="0" fontId="60" fillId="0" borderId="8" applyNumberFormat="0" applyProtection="0">
      <alignment horizontal="left" vertical="center" indent="2"/>
    </xf>
    <xf numFmtId="0" fontId="11" fillId="41" borderId="12" applyNumberFormat="0" applyProtection="0">
      <alignment horizontal="left" vertical="top" indent="1"/>
    </xf>
    <xf numFmtId="0" fontId="11" fillId="41" borderId="12" applyNumberFormat="0" applyProtection="0">
      <alignment horizontal="left" vertical="top" indent="1"/>
    </xf>
    <xf numFmtId="0" fontId="11" fillId="41" borderId="12" applyNumberFormat="0" applyProtection="0">
      <alignment horizontal="left" vertical="top" indent="1"/>
    </xf>
    <xf numFmtId="0" fontId="60" fillId="0" borderId="8" applyNumberFormat="0" applyProtection="0">
      <alignment horizontal="left" vertical="center" indent="2"/>
    </xf>
    <xf numFmtId="0" fontId="60" fillId="0" borderId="8" applyNumberFormat="0" applyProtection="0">
      <alignment horizontal="left" vertical="center" indent="2"/>
    </xf>
    <xf numFmtId="0" fontId="60" fillId="0" borderId="8" applyNumberFormat="0" applyProtection="0">
      <alignment horizontal="left" vertical="center" indent="2"/>
    </xf>
    <xf numFmtId="0" fontId="11" fillId="20" borderId="12" applyNumberFormat="0" applyProtection="0">
      <alignment horizontal="left" vertical="top" indent="1"/>
    </xf>
    <xf numFmtId="0" fontId="11" fillId="20" borderId="12" applyNumberFormat="0" applyProtection="0">
      <alignment horizontal="left" vertical="top" indent="1"/>
    </xf>
    <xf numFmtId="0" fontId="11" fillId="20" borderId="12" applyNumberFormat="0" applyProtection="0">
      <alignment horizontal="left" vertical="top" indent="1"/>
    </xf>
    <xf numFmtId="0" fontId="60" fillId="0" borderId="8" applyNumberFormat="0" applyProtection="0">
      <alignment horizontal="left" vertical="center" indent="2"/>
    </xf>
    <xf numFmtId="0" fontId="60" fillId="0" borderId="8" applyNumberFormat="0" applyProtection="0">
      <alignment horizontal="left" vertical="center" indent="2"/>
    </xf>
    <xf numFmtId="0" fontId="60" fillId="0" borderId="8" applyNumberFormat="0" applyProtection="0">
      <alignment horizontal="left" vertical="center" indent="2"/>
    </xf>
    <xf numFmtId="0" fontId="11" fillId="42" borderId="12" applyNumberFormat="0" applyProtection="0">
      <alignment horizontal="left" vertical="top" indent="1"/>
    </xf>
    <xf numFmtId="0" fontId="11" fillId="42" borderId="12" applyNumberFormat="0" applyProtection="0">
      <alignment horizontal="left" vertical="top" indent="1"/>
    </xf>
    <xf numFmtId="0" fontId="11" fillId="42" borderId="12" applyNumberFormat="0" applyProtection="0">
      <alignment horizontal="left" vertical="top" indent="1"/>
    </xf>
    <xf numFmtId="4" fontId="23" fillId="24" borderId="12" applyNumberFormat="0" applyProtection="0">
      <alignment vertical="center"/>
    </xf>
    <xf numFmtId="4" fontId="61" fillId="24" borderId="12" applyNumberFormat="0" applyProtection="0">
      <alignment vertical="center"/>
    </xf>
    <xf numFmtId="4" fontId="64" fillId="0" borderId="0" applyNumberFormat="0" applyProtection="0">
      <alignment horizontal="left" vertical="center" indent="1"/>
    </xf>
    <xf numFmtId="4" fontId="23" fillId="43" borderId="11" applyNumberFormat="0" applyProtection="0">
      <alignment horizontal="right" vertical="center"/>
    </xf>
    <xf numFmtId="4" fontId="61" fillId="44" borderId="12" applyNumberFormat="0" applyProtection="0">
      <alignment horizontal="right" vertical="center"/>
    </xf>
    <xf numFmtId="0" fontId="11" fillId="46" borderId="11" applyNumberFormat="0" applyProtection="0">
      <alignment horizontal="left" vertical="center" indent="1"/>
    </xf>
    <xf numFmtId="0" fontId="11" fillId="46" borderId="11" applyNumberFormat="0" applyProtection="0">
      <alignment horizontal="left" vertical="center" indent="1"/>
    </xf>
    <xf numFmtId="0" fontId="11" fillId="46" borderId="11" applyNumberFormat="0" applyProtection="0">
      <alignment horizontal="left" vertical="center" indent="1"/>
    </xf>
    <xf numFmtId="0" fontId="11" fillId="46" borderId="11" applyNumberFormat="0" applyProtection="0">
      <alignment horizontal="left" vertical="center" indent="1"/>
    </xf>
    <xf numFmtId="0" fontId="11" fillId="46" borderId="11" applyNumberFormat="0" applyProtection="0">
      <alignment horizontal="left" vertical="center" indent="1"/>
    </xf>
    <xf numFmtId="0" fontId="55" fillId="47" borderId="8" applyNumberFormat="0" applyProtection="0">
      <alignment horizontal="center" vertical="top" wrapText="1"/>
    </xf>
    <xf numFmtId="0" fontId="55" fillId="33" borderId="8" applyNumberFormat="0" applyProtection="0">
      <alignment horizontal="center" vertical="center" wrapText="1"/>
    </xf>
    <xf numFmtId="4" fontId="67" fillId="39" borderId="15">
      <alignment vertical="center"/>
    </xf>
    <xf numFmtId="4" fontId="68" fillId="39" borderId="15">
      <alignment vertical="center"/>
    </xf>
    <xf numFmtId="4" fontId="69" fillId="24" borderId="15">
      <alignment horizontal="left" vertical="center" indent="1"/>
    </xf>
    <xf numFmtId="4" fontId="48" fillId="0" borderId="0" applyNumberFormat="0" applyProtection="0">
      <alignment vertical="center"/>
    </xf>
    <xf numFmtId="4" fontId="70" fillId="0" borderId="12" applyNumberFormat="0" applyProtection="0">
      <alignment horizontal="right" vertical="center"/>
    </xf>
    <xf numFmtId="0" fontId="11" fillId="0" borderId="0"/>
    <xf numFmtId="0" fontId="94" fillId="0" borderId="0"/>
    <xf numFmtId="0" fontId="11" fillId="0" borderId="0"/>
    <xf numFmtId="9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0" fontId="11" fillId="0" borderId="0"/>
    <xf numFmtId="176" fontId="34" fillId="2" borderId="0" applyNumberFormat="0" applyBorder="0" applyAlignment="0" applyProtection="0"/>
    <xf numFmtId="176" fontId="34" fillId="3" borderId="0" applyNumberFormat="0" applyBorder="0" applyAlignment="0" applyProtection="0"/>
    <xf numFmtId="176" fontId="34" fillId="4" borderId="0" applyNumberFormat="0" applyBorder="0" applyAlignment="0" applyProtection="0"/>
    <xf numFmtId="176" fontId="34" fillId="5" borderId="0" applyNumberFormat="0" applyBorder="0" applyAlignment="0" applyProtection="0"/>
    <xf numFmtId="176" fontId="34" fillId="6" borderId="0" applyNumberFormat="0" applyBorder="0" applyAlignment="0" applyProtection="0"/>
    <xf numFmtId="176" fontId="34" fillId="7" borderId="0" applyNumberFormat="0" applyBorder="0" applyAlignment="0" applyProtection="0"/>
    <xf numFmtId="176" fontId="34" fillId="8" borderId="0" applyNumberFormat="0" applyBorder="0" applyAlignment="0" applyProtection="0"/>
    <xf numFmtId="176" fontId="34" fillId="9" borderId="0" applyNumberFormat="0" applyBorder="0" applyAlignment="0" applyProtection="0"/>
    <xf numFmtId="176" fontId="34" fillId="10" borderId="0" applyNumberFormat="0" applyBorder="0" applyAlignment="0" applyProtection="0"/>
    <xf numFmtId="176" fontId="34" fillId="5" borderId="0" applyNumberFormat="0" applyBorder="0" applyAlignment="0" applyProtection="0"/>
    <xf numFmtId="176" fontId="34" fillId="8" borderId="0" applyNumberFormat="0" applyBorder="0" applyAlignment="0" applyProtection="0"/>
    <xf numFmtId="176" fontId="34" fillId="11" borderId="0" applyNumberFormat="0" applyBorder="0" applyAlignment="0" applyProtection="0"/>
    <xf numFmtId="176" fontId="35" fillId="12" borderId="0" applyNumberFormat="0" applyBorder="0" applyAlignment="0" applyProtection="0"/>
    <xf numFmtId="176" fontId="35" fillId="9" borderId="0" applyNumberFormat="0" applyBorder="0" applyAlignment="0" applyProtection="0"/>
    <xf numFmtId="176" fontId="35" fillId="10" borderId="0" applyNumberFormat="0" applyBorder="0" applyAlignment="0" applyProtection="0"/>
    <xf numFmtId="176" fontId="35" fillId="13" borderId="0" applyNumberFormat="0" applyBorder="0" applyAlignment="0" applyProtection="0"/>
    <xf numFmtId="176" fontId="35" fillId="14" borderId="0" applyNumberFormat="0" applyBorder="0" applyAlignment="0" applyProtection="0"/>
    <xf numFmtId="176" fontId="35" fillId="15" borderId="0" applyNumberFormat="0" applyBorder="0" applyAlignment="0" applyProtection="0"/>
    <xf numFmtId="176" fontId="35" fillId="16" borderId="0" applyNumberFormat="0" applyBorder="0" applyAlignment="0" applyProtection="0"/>
    <xf numFmtId="176" fontId="35" fillId="17" borderId="0" applyNumberFormat="0" applyBorder="0" applyAlignment="0" applyProtection="0"/>
    <xf numFmtId="176" fontId="35" fillId="18" borderId="0" applyNumberFormat="0" applyBorder="0" applyAlignment="0" applyProtection="0"/>
    <xf numFmtId="176" fontId="35" fillId="13" borderId="0" applyNumberFormat="0" applyBorder="0" applyAlignment="0" applyProtection="0"/>
    <xf numFmtId="176" fontId="35" fillId="14" borderId="0" applyNumberFormat="0" applyBorder="0" applyAlignment="0" applyProtection="0"/>
    <xf numFmtId="176" fontId="35" fillId="19" borderId="0" applyNumberFormat="0" applyBorder="0" applyAlignment="0" applyProtection="0"/>
    <xf numFmtId="169" fontId="22" fillId="20" borderId="1">
      <alignment horizontal="center" vertical="center"/>
    </xf>
    <xf numFmtId="176" fontId="36" fillId="3" borderId="0" applyNumberFormat="0" applyBorder="0" applyAlignment="0" applyProtection="0"/>
    <xf numFmtId="176" fontId="37" fillId="21" borderId="2" applyNumberFormat="0" applyAlignment="0" applyProtection="0"/>
    <xf numFmtId="176" fontId="38" fillId="22" borderId="3" applyNumberFormat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176" fontId="11" fillId="0" borderId="0" applyFont="0" applyFill="0" applyBorder="0" applyAlignment="0" applyProtection="0"/>
    <xf numFmtId="176" fontId="11" fillId="0" borderId="0" applyFont="0" applyFill="0" applyBorder="0" applyAlignment="0" applyProtection="0"/>
    <xf numFmtId="176" fontId="11" fillId="0" borderId="0" applyFont="0" applyFill="0" applyBorder="0" applyAlignment="0" applyProtection="0"/>
    <xf numFmtId="176" fontId="11" fillId="0" borderId="0" applyFont="0" applyFill="0" applyBorder="0" applyAlignment="0" applyProtection="0"/>
    <xf numFmtId="176" fontId="39" fillId="0" borderId="0" applyNumberFormat="0" applyFill="0" applyBorder="0" applyAlignment="0" applyProtection="0"/>
    <xf numFmtId="176" fontId="40" fillId="4" borderId="0" applyNumberFormat="0" applyBorder="0" applyAlignment="0" applyProtection="0"/>
    <xf numFmtId="176" fontId="24" fillId="0" borderId="0" applyNumberFormat="0" applyFill="0" applyBorder="0" applyAlignment="0" applyProtection="0"/>
    <xf numFmtId="176" fontId="13" fillId="0" borderId="4" applyNumberFormat="0" applyAlignment="0" applyProtection="0">
      <alignment horizontal="left" vertical="center"/>
    </xf>
    <xf numFmtId="176" fontId="13" fillId="0" borderId="5">
      <alignment horizontal="left" vertical="center"/>
    </xf>
    <xf numFmtId="176" fontId="25" fillId="0" borderId="0" applyNumberFormat="0" applyFont="0" applyFill="0" applyBorder="0" applyProtection="0"/>
    <xf numFmtId="176" fontId="25" fillId="0" borderId="0" applyNumberFormat="0" applyFont="0" applyFill="0" applyBorder="0" applyProtection="0"/>
    <xf numFmtId="176" fontId="25" fillId="0" borderId="0" applyNumberFormat="0" applyFont="0" applyFill="0" applyBorder="0" applyProtection="0"/>
    <xf numFmtId="176" fontId="13" fillId="0" borderId="0" applyNumberFormat="0" applyFont="0" applyFill="0" applyBorder="0" applyProtection="0"/>
    <xf numFmtId="176" fontId="13" fillId="0" borderId="0" applyNumberFormat="0" applyFont="0" applyFill="0" applyBorder="0" applyProtection="0"/>
    <xf numFmtId="176" fontId="13" fillId="0" borderId="0" applyNumberFormat="0" applyFont="0" applyFill="0" applyBorder="0" applyProtection="0"/>
    <xf numFmtId="176" fontId="41" fillId="0" borderId="6" applyNumberFormat="0" applyFill="0" applyAlignment="0" applyProtection="0"/>
    <xf numFmtId="176" fontId="41" fillId="0" borderId="0" applyNumberFormat="0" applyFill="0" applyBorder="0" applyAlignment="0" applyProtection="0"/>
    <xf numFmtId="176" fontId="26" fillId="0" borderId="7" applyNumberFormat="0" applyFill="0" applyAlignment="0" applyProtection="0"/>
    <xf numFmtId="0" fontId="112" fillId="0" borderId="0" applyNumberFormat="0" applyFill="0" applyBorder="0" applyAlignment="0" applyProtection="0">
      <alignment vertical="top"/>
      <protection locked="0"/>
    </xf>
    <xf numFmtId="176" fontId="42" fillId="7" borderId="2" applyNumberFormat="0" applyAlignment="0" applyProtection="0"/>
    <xf numFmtId="176" fontId="42" fillId="7" borderId="2" applyNumberFormat="0" applyAlignment="0" applyProtection="0"/>
    <xf numFmtId="176" fontId="42" fillId="7" borderId="2" applyNumberFormat="0" applyAlignment="0" applyProtection="0"/>
    <xf numFmtId="176" fontId="42" fillId="7" borderId="2" applyNumberFormat="0" applyAlignment="0" applyProtection="0"/>
    <xf numFmtId="176" fontId="42" fillId="7" borderId="2" applyNumberFormat="0" applyAlignment="0" applyProtection="0"/>
    <xf numFmtId="176" fontId="43" fillId="0" borderId="9" applyNumberFormat="0" applyFill="0" applyAlignment="0" applyProtection="0"/>
    <xf numFmtId="176" fontId="44" fillId="25" borderId="0" applyNumberFormat="0" applyBorder="0" applyAlignment="0" applyProtection="0"/>
    <xf numFmtId="37" fontId="27" fillId="0" borderId="0"/>
    <xf numFmtId="172" fontId="1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6" fontId="11" fillId="0" borderId="0"/>
    <xf numFmtId="176" fontId="60" fillId="0" borderId="0"/>
    <xf numFmtId="176" fontId="60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6" fontId="11" fillId="0" borderId="0"/>
    <xf numFmtId="0" fontId="11" fillId="0" borderId="0"/>
    <xf numFmtId="176" fontId="11" fillId="0" borderId="0"/>
    <xf numFmtId="0" fontId="11" fillId="0" borderId="0"/>
    <xf numFmtId="176" fontId="11" fillId="0" borderId="0"/>
    <xf numFmtId="0" fontId="11" fillId="0" borderId="0"/>
    <xf numFmtId="176" fontId="11" fillId="0" borderId="0"/>
    <xf numFmtId="0" fontId="11" fillId="0" borderId="0"/>
    <xf numFmtId="176" fontId="11" fillId="0" borderId="0"/>
    <xf numFmtId="176" fontId="72" fillId="0" borderId="0"/>
    <xf numFmtId="176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176" fontId="72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176" fontId="72" fillId="0" borderId="0"/>
    <xf numFmtId="176" fontId="11" fillId="0" borderId="0"/>
    <xf numFmtId="176" fontId="11" fillId="0" borderId="0"/>
    <xf numFmtId="176" fontId="11" fillId="0" borderId="0"/>
    <xf numFmtId="0" fontId="11" fillId="0" borderId="0"/>
    <xf numFmtId="176" fontId="11" fillId="26" borderId="10" applyNumberFormat="0" applyFont="0" applyAlignment="0" applyProtection="0"/>
    <xf numFmtId="176" fontId="45" fillId="21" borderId="11" applyNumberFormat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6" fontId="49" fillId="27" borderId="12" applyNumberFormat="0" applyProtection="0">
      <alignment horizontal="left" vertical="top" indent="1"/>
    </xf>
    <xf numFmtId="4" fontId="57" fillId="37" borderId="0" applyNumberFormat="0" applyProtection="0">
      <alignment horizontal="left" vertical="center" indent="1"/>
    </xf>
    <xf numFmtId="176" fontId="55" fillId="40" borderId="8" applyNumberFormat="0" applyProtection="0">
      <alignment horizontal="left" vertical="center" indent="2"/>
    </xf>
    <xf numFmtId="176" fontId="55" fillId="40" borderId="8" applyNumberFormat="0" applyProtection="0">
      <alignment horizontal="left" vertical="center" indent="2"/>
    </xf>
    <xf numFmtId="176" fontId="55" fillId="40" borderId="8" applyNumberFormat="0" applyProtection="0">
      <alignment horizontal="left" vertical="center" indent="2"/>
    </xf>
    <xf numFmtId="176" fontId="11" fillId="37" borderId="12" applyNumberFormat="0" applyProtection="0">
      <alignment horizontal="left" vertical="top" indent="1"/>
    </xf>
    <xf numFmtId="176" fontId="11" fillId="37" borderId="12" applyNumberFormat="0" applyProtection="0">
      <alignment horizontal="left" vertical="top" indent="1"/>
    </xf>
    <xf numFmtId="176" fontId="11" fillId="37" borderId="12" applyNumberFormat="0" applyProtection="0">
      <alignment horizontal="left" vertical="top" indent="1"/>
    </xf>
    <xf numFmtId="176" fontId="11" fillId="37" borderId="12" applyNumberFormat="0" applyProtection="0">
      <alignment horizontal="left" vertical="top" indent="1"/>
    </xf>
    <xf numFmtId="176" fontId="11" fillId="37" borderId="12" applyNumberFormat="0" applyProtection="0">
      <alignment horizontal="left" vertical="top" indent="1"/>
    </xf>
    <xf numFmtId="176" fontId="11" fillId="37" borderId="12" applyNumberFormat="0" applyProtection="0">
      <alignment horizontal="left" vertical="top" indent="1"/>
    </xf>
    <xf numFmtId="176" fontId="60" fillId="0" borderId="8" applyNumberFormat="0" applyProtection="0">
      <alignment horizontal="left" vertical="center" indent="2"/>
    </xf>
    <xf numFmtId="176" fontId="60" fillId="0" borderId="8" applyNumberFormat="0" applyProtection="0">
      <alignment horizontal="left" vertical="center" indent="2"/>
    </xf>
    <xf numFmtId="176" fontId="60" fillId="0" borderId="8" applyNumberFormat="0" applyProtection="0">
      <alignment horizontal="left" vertical="center" indent="2"/>
    </xf>
    <xf numFmtId="176" fontId="11" fillId="41" borderId="12" applyNumberFormat="0" applyProtection="0">
      <alignment horizontal="left" vertical="top" indent="1"/>
    </xf>
    <xf numFmtId="176" fontId="11" fillId="41" borderId="12" applyNumberFormat="0" applyProtection="0">
      <alignment horizontal="left" vertical="top" indent="1"/>
    </xf>
    <xf numFmtId="176" fontId="11" fillId="41" borderId="12" applyNumberFormat="0" applyProtection="0">
      <alignment horizontal="left" vertical="top" indent="1"/>
    </xf>
    <xf numFmtId="176" fontId="11" fillId="41" borderId="12" applyNumberFormat="0" applyProtection="0">
      <alignment horizontal="left" vertical="top" indent="1"/>
    </xf>
    <xf numFmtId="176" fontId="11" fillId="41" borderId="12" applyNumberFormat="0" applyProtection="0">
      <alignment horizontal="left" vertical="top" indent="1"/>
    </xf>
    <xf numFmtId="176" fontId="11" fillId="41" borderId="12" applyNumberFormat="0" applyProtection="0">
      <alignment horizontal="left" vertical="top" indent="1"/>
    </xf>
    <xf numFmtId="176" fontId="60" fillId="0" borderId="8" applyNumberFormat="0" applyProtection="0">
      <alignment horizontal="left" vertical="center" indent="2"/>
    </xf>
    <xf numFmtId="176" fontId="60" fillId="0" borderId="8" applyNumberFormat="0" applyProtection="0">
      <alignment horizontal="left" vertical="center" indent="2"/>
    </xf>
    <xf numFmtId="176" fontId="60" fillId="0" borderId="8" applyNumberFormat="0" applyProtection="0">
      <alignment horizontal="left" vertical="center" indent="2"/>
    </xf>
    <xf numFmtId="176" fontId="11" fillId="20" borderId="12" applyNumberFormat="0" applyProtection="0">
      <alignment horizontal="left" vertical="top" indent="1"/>
    </xf>
    <xf numFmtId="176" fontId="11" fillId="20" borderId="12" applyNumberFormat="0" applyProtection="0">
      <alignment horizontal="left" vertical="top" indent="1"/>
    </xf>
    <xf numFmtId="176" fontId="11" fillId="20" borderId="12" applyNumberFormat="0" applyProtection="0">
      <alignment horizontal="left" vertical="top" indent="1"/>
    </xf>
    <xf numFmtId="176" fontId="11" fillId="20" borderId="12" applyNumberFormat="0" applyProtection="0">
      <alignment horizontal="left" vertical="top" indent="1"/>
    </xf>
    <xf numFmtId="176" fontId="11" fillId="20" borderId="12" applyNumberFormat="0" applyProtection="0">
      <alignment horizontal="left" vertical="top" indent="1"/>
    </xf>
    <xf numFmtId="176" fontId="11" fillId="20" borderId="12" applyNumberFormat="0" applyProtection="0">
      <alignment horizontal="left" vertical="top" indent="1"/>
    </xf>
    <xf numFmtId="176" fontId="60" fillId="0" borderId="8" applyNumberFormat="0" applyProtection="0">
      <alignment horizontal="left" vertical="center" indent="2"/>
    </xf>
    <xf numFmtId="176" fontId="60" fillId="0" borderId="8" applyNumberFormat="0" applyProtection="0">
      <alignment horizontal="left" vertical="center" indent="2"/>
    </xf>
    <xf numFmtId="176" fontId="60" fillId="0" borderId="8" applyNumberFormat="0" applyProtection="0">
      <alignment horizontal="left" vertical="center" indent="2"/>
    </xf>
    <xf numFmtId="176" fontId="11" fillId="42" borderId="12" applyNumberFormat="0" applyProtection="0">
      <alignment horizontal="left" vertical="top" indent="1"/>
    </xf>
    <xf numFmtId="176" fontId="11" fillId="42" borderId="12" applyNumberFormat="0" applyProtection="0">
      <alignment horizontal="left" vertical="top" indent="1"/>
    </xf>
    <xf numFmtId="176" fontId="11" fillId="42" borderId="12" applyNumberFormat="0" applyProtection="0">
      <alignment horizontal="left" vertical="top" indent="1"/>
    </xf>
    <xf numFmtId="176" fontId="11" fillId="42" borderId="12" applyNumberFormat="0" applyProtection="0">
      <alignment horizontal="left" vertical="top" indent="1"/>
    </xf>
    <xf numFmtId="176" fontId="11" fillId="42" borderId="12" applyNumberFormat="0" applyProtection="0">
      <alignment horizontal="left" vertical="top" indent="1"/>
    </xf>
    <xf numFmtId="176" fontId="11" fillId="42" borderId="12" applyNumberFormat="0" applyProtection="0">
      <alignment horizontal="left" vertical="top" indent="1"/>
    </xf>
    <xf numFmtId="176" fontId="23" fillId="24" borderId="12" applyNumberFormat="0" applyProtection="0">
      <alignment horizontal="left" vertical="top" indent="1"/>
    </xf>
    <xf numFmtId="176" fontId="23" fillId="24" borderId="12" applyNumberFormat="0" applyProtection="0">
      <alignment horizontal="left" vertical="top" indent="1"/>
    </xf>
    <xf numFmtId="176" fontId="11" fillId="46" borderId="11" applyNumberFormat="0" applyProtection="0">
      <alignment horizontal="left" vertical="center" indent="1"/>
    </xf>
    <xf numFmtId="176" fontId="11" fillId="46" borderId="11" applyNumberFormat="0" applyProtection="0">
      <alignment horizontal="left" vertical="center" indent="1"/>
    </xf>
    <xf numFmtId="176" fontId="11" fillId="46" borderId="11" applyNumberFormat="0" applyProtection="0">
      <alignment horizontal="left" vertical="center" indent="1"/>
    </xf>
    <xf numFmtId="176" fontId="11" fillId="46" borderId="11" applyNumberFormat="0" applyProtection="0">
      <alignment horizontal="left" vertical="center" indent="1"/>
    </xf>
    <xf numFmtId="176" fontId="11" fillId="46" borderId="11" applyNumberFormat="0" applyProtection="0">
      <alignment horizontal="left" vertical="center" indent="1"/>
    </xf>
    <xf numFmtId="176" fontId="55" fillId="47" borderId="8" applyNumberFormat="0" applyProtection="0">
      <alignment horizontal="center" vertical="top" wrapText="1"/>
    </xf>
    <xf numFmtId="4" fontId="70" fillId="0" borderId="12" applyNumberFormat="0" applyProtection="0">
      <alignment horizontal="right" vertical="center"/>
    </xf>
    <xf numFmtId="176" fontId="71" fillId="39" borderId="16">
      <protection locked="0"/>
    </xf>
    <xf numFmtId="176" fontId="71" fillId="48" borderId="0"/>
    <xf numFmtId="176" fontId="51" fillId="0" borderId="0"/>
    <xf numFmtId="176" fontId="28" fillId="0" borderId="0" applyNumberFormat="0" applyFont="0" applyFill="0" applyBorder="0" applyAlignment="0" applyProtection="0"/>
    <xf numFmtId="176" fontId="28" fillId="0" borderId="0" applyNumberFormat="0" applyFont="0" applyFill="0" applyBorder="0" applyAlignment="0" applyProtection="0"/>
    <xf numFmtId="176" fontId="28" fillId="0" borderId="0" applyNumberFormat="0" applyFont="0" applyFill="0" applyBorder="0" applyAlignment="0" applyProtection="0"/>
    <xf numFmtId="176" fontId="46" fillId="0" borderId="0" applyNumberFormat="0" applyFill="0" applyBorder="0" applyAlignment="0" applyProtection="0"/>
    <xf numFmtId="176" fontId="11" fillId="0" borderId="17" applyNumberFormat="0" applyFill="0" applyBorder="0" applyAlignment="0" applyProtection="0"/>
    <xf numFmtId="176" fontId="11" fillId="0" borderId="17" applyNumberFormat="0" applyFill="0" applyBorder="0" applyAlignment="0" applyProtection="0"/>
    <xf numFmtId="176" fontId="11" fillId="0" borderId="17" applyNumberFormat="0" applyFill="0" applyBorder="0" applyAlignment="0" applyProtection="0"/>
    <xf numFmtId="176" fontId="11" fillId="0" borderId="17" applyNumberFormat="0" applyFill="0" applyBorder="0" applyAlignment="0" applyProtection="0"/>
    <xf numFmtId="176" fontId="47" fillId="0" borderId="0" applyNumberFormat="0" applyFill="0" applyBorder="0" applyAlignment="0" applyProtection="0"/>
    <xf numFmtId="0" fontId="113" fillId="0" borderId="0"/>
    <xf numFmtId="0" fontId="113" fillId="0" borderId="0"/>
    <xf numFmtId="4" fontId="70" fillId="0" borderId="12" applyNumberFormat="0" applyProtection="0">
      <alignment horizontal="right" vertical="center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3" fillId="0" borderId="0"/>
    <xf numFmtId="0" fontId="113" fillId="0" borderId="0"/>
    <xf numFmtId="0" fontId="113" fillId="0" borderId="0"/>
    <xf numFmtId="0" fontId="10" fillId="0" borderId="0"/>
    <xf numFmtId="0" fontId="94" fillId="0" borderId="0"/>
    <xf numFmtId="0" fontId="34" fillId="2" borderId="0" applyNumberFormat="0" applyBorder="0" applyAlignment="0" applyProtection="0"/>
    <xf numFmtId="0" fontId="34" fillId="3" borderId="0" applyNumberFormat="0" applyBorder="0" applyAlignment="0" applyProtection="0"/>
    <xf numFmtId="0" fontId="34" fillId="4" borderId="0" applyNumberFormat="0" applyBorder="0" applyAlignment="0" applyProtection="0"/>
    <xf numFmtId="0" fontId="34" fillId="5" borderId="0" applyNumberFormat="0" applyBorder="0" applyAlignment="0" applyProtection="0"/>
    <xf numFmtId="0" fontId="34" fillId="6" borderId="0" applyNumberFormat="0" applyBorder="0" applyAlignment="0" applyProtection="0"/>
    <xf numFmtId="0" fontId="34" fillId="7" borderId="0" applyNumberFormat="0" applyBorder="0" applyAlignment="0" applyProtection="0"/>
    <xf numFmtId="0" fontId="34" fillId="8" borderId="0" applyNumberFormat="0" applyBorder="0" applyAlignment="0" applyProtection="0"/>
    <xf numFmtId="0" fontId="34" fillId="9" borderId="0" applyNumberFormat="0" applyBorder="0" applyAlignment="0" applyProtection="0"/>
    <xf numFmtId="0" fontId="34" fillId="10" borderId="0" applyNumberFormat="0" applyBorder="0" applyAlignment="0" applyProtection="0"/>
    <xf numFmtId="0" fontId="34" fillId="5" borderId="0" applyNumberFormat="0" applyBorder="0" applyAlignment="0" applyProtection="0"/>
    <xf numFmtId="0" fontId="34" fillId="8" borderId="0" applyNumberFormat="0" applyBorder="0" applyAlignment="0" applyProtection="0"/>
    <xf numFmtId="0" fontId="34" fillId="11" borderId="0" applyNumberFormat="0" applyBorder="0" applyAlignment="0" applyProtection="0"/>
    <xf numFmtId="0" fontId="35" fillId="12" borderId="0" applyNumberFormat="0" applyBorder="0" applyAlignment="0" applyProtection="0"/>
    <xf numFmtId="0" fontId="35" fillId="9" borderId="0" applyNumberFormat="0" applyBorder="0" applyAlignment="0" applyProtection="0"/>
    <xf numFmtId="0" fontId="35" fillId="10" borderId="0" applyNumberFormat="0" applyBorder="0" applyAlignment="0" applyProtection="0"/>
    <xf numFmtId="0" fontId="35" fillId="13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35" fillId="18" borderId="0" applyNumberFormat="0" applyBorder="0" applyAlignment="0" applyProtection="0"/>
    <xf numFmtId="0" fontId="35" fillId="13" borderId="0" applyNumberFormat="0" applyBorder="0" applyAlignment="0" applyProtection="0"/>
    <xf numFmtId="0" fontId="35" fillId="14" borderId="0" applyNumberFormat="0" applyBorder="0" applyAlignment="0" applyProtection="0"/>
    <xf numFmtId="0" fontId="35" fillId="19" borderId="0" applyNumberFormat="0" applyBorder="0" applyAlignment="0" applyProtection="0"/>
    <xf numFmtId="0" fontId="36" fillId="3" borderId="0" applyNumberFormat="0" applyBorder="0" applyAlignment="0" applyProtection="0"/>
    <xf numFmtId="0" fontId="37" fillId="21" borderId="2" applyNumberFormat="0" applyAlignment="0" applyProtection="0"/>
    <xf numFmtId="0" fontId="38" fillId="22" borderId="3" applyNumberFormat="0" applyAlignment="0" applyProtection="0"/>
    <xf numFmtId="43" fontId="94" fillId="0" borderId="0" applyFont="0" applyFill="0" applyBorder="0" applyAlignment="0" applyProtection="0"/>
    <xf numFmtId="0" fontId="39" fillId="0" borderId="0" applyNumberFormat="0" applyFill="0" applyBorder="0" applyAlignment="0" applyProtection="0"/>
    <xf numFmtId="0" fontId="40" fillId="4" borderId="0" applyNumberFormat="0" applyBorder="0" applyAlignment="0" applyProtection="0"/>
    <xf numFmtId="0" fontId="95" fillId="0" borderId="85" applyNumberFormat="0" applyFill="0" applyAlignment="0" applyProtection="0"/>
    <xf numFmtId="0" fontId="41" fillId="0" borderId="6" applyNumberFormat="0" applyFill="0" applyAlignment="0" applyProtection="0"/>
    <xf numFmtId="0" fontId="41" fillId="0" borderId="0" applyNumberFormat="0" applyFill="0" applyBorder="0" applyAlignment="0" applyProtection="0"/>
    <xf numFmtId="0" fontId="42" fillId="7" borderId="2" applyNumberFormat="0" applyAlignment="0" applyProtection="0"/>
    <xf numFmtId="0" fontId="43" fillId="0" borderId="9" applyNumberFormat="0" applyFill="0" applyAlignment="0" applyProtection="0"/>
    <xf numFmtId="0" fontId="44" fillId="25" borderId="0" applyNumberFormat="0" applyBorder="0" applyAlignment="0" applyProtection="0"/>
    <xf numFmtId="0" fontId="94" fillId="26" borderId="10" applyNumberFormat="0" applyFont="0" applyAlignment="0" applyProtection="0"/>
    <xf numFmtId="0" fontId="45" fillId="21" borderId="11" applyNumberFormat="0" applyAlignment="0" applyProtection="0"/>
    <xf numFmtId="9" fontId="94" fillId="0" borderId="0" applyFont="0" applyFill="0" applyBorder="0" applyAlignment="0" applyProtection="0"/>
    <xf numFmtId="0" fontId="46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10" fillId="0" borderId="0"/>
    <xf numFmtId="0" fontId="11" fillId="0" borderId="0"/>
    <xf numFmtId="0" fontId="11" fillId="0" borderId="0" applyFont="0" applyFill="0" applyBorder="0" applyAlignment="0" applyProtection="0"/>
    <xf numFmtId="0" fontId="10" fillId="0" borderId="0"/>
    <xf numFmtId="0" fontId="24" fillId="0" borderId="0" applyNumberFormat="0" applyFill="0" applyBorder="0" applyAlignment="0" applyProtection="0"/>
    <xf numFmtId="0" fontId="13" fillId="0" borderId="4" applyNumberFormat="0" applyAlignment="0" applyProtection="0">
      <alignment horizontal="left" vertical="center"/>
    </xf>
    <xf numFmtId="0" fontId="13" fillId="0" borderId="5">
      <alignment horizontal="left" vertical="center"/>
    </xf>
    <xf numFmtId="0" fontId="25" fillId="0" borderId="0" applyNumberFormat="0" applyFont="0" applyFill="0" applyBorder="0" applyProtection="0"/>
    <xf numFmtId="0" fontId="13" fillId="0" borderId="0" applyNumberFormat="0" applyFont="0" applyFill="0" applyBorder="0" applyProtection="0"/>
    <xf numFmtId="0" fontId="13" fillId="0" borderId="0" applyNumberFormat="0" applyFont="0" applyFill="0" applyBorder="0" applyProtection="0"/>
    <xf numFmtId="0" fontId="26" fillId="0" borderId="7" applyNumberFormat="0" applyFill="0" applyAlignment="0" applyProtection="0"/>
    <xf numFmtId="0" fontId="11" fillId="0" borderId="0"/>
    <xf numFmtId="0" fontId="11" fillId="0" borderId="0"/>
    <xf numFmtId="0" fontId="10" fillId="0" borderId="0"/>
    <xf numFmtId="4" fontId="99" fillId="27" borderId="87" applyNumberFormat="0" applyProtection="0">
      <alignment vertical="center"/>
    </xf>
    <xf numFmtId="4" fontId="100" fillId="27" borderId="87" applyNumberFormat="0" applyProtection="0">
      <alignment vertical="center"/>
    </xf>
    <xf numFmtId="4" fontId="101" fillId="27" borderId="87" applyNumberFormat="0" applyProtection="0">
      <alignment horizontal="left" vertical="center" indent="1"/>
    </xf>
    <xf numFmtId="0" fontId="49" fillId="27" borderId="12" applyNumberFormat="0" applyProtection="0">
      <alignment horizontal="left" vertical="top" indent="1"/>
    </xf>
    <xf numFmtId="4" fontId="102" fillId="37" borderId="87" applyNumberFormat="0" applyProtection="0">
      <alignment horizontal="left" vertical="center" indent="1"/>
    </xf>
    <xf numFmtId="4" fontId="69" fillId="70" borderId="87" applyNumberFormat="0" applyProtection="0">
      <alignment horizontal="left" vertical="center" indent="1"/>
    </xf>
    <xf numFmtId="4" fontId="69" fillId="42" borderId="87" applyNumberFormat="0" applyProtection="0">
      <alignment horizontal="left" vertical="center" indent="1"/>
    </xf>
    <xf numFmtId="4" fontId="103" fillId="37" borderId="87" applyNumberFormat="0" applyProtection="0">
      <alignment horizontal="left" vertical="center" indent="1"/>
    </xf>
    <xf numFmtId="4" fontId="104" fillId="20" borderId="87" applyNumberFormat="0" applyProtection="0">
      <alignment vertical="center"/>
    </xf>
    <xf numFmtId="4" fontId="59" fillId="39" borderId="87" applyNumberFormat="0" applyProtection="0">
      <alignment horizontal="left" vertical="center" indent="1"/>
    </xf>
    <xf numFmtId="4" fontId="105" fillId="42" borderId="87" applyNumberFormat="0" applyProtection="0">
      <alignment horizontal="left" vertical="center" indent="1"/>
    </xf>
    <xf numFmtId="4" fontId="106" fillId="37" borderId="87" applyNumberFormat="0" applyProtection="0">
      <alignment horizontal="left" vertical="center" indent="1"/>
    </xf>
    <xf numFmtId="0" fontId="11" fillId="37" borderId="12" applyNumberFormat="0" applyProtection="0">
      <alignment horizontal="left" vertical="center" indent="1"/>
    </xf>
    <xf numFmtId="0" fontId="11" fillId="37" borderId="12" applyNumberFormat="0" applyProtection="0">
      <alignment horizontal="left" vertical="center" indent="1"/>
    </xf>
    <xf numFmtId="0" fontId="11" fillId="37" borderId="12" applyNumberFormat="0" applyProtection="0">
      <alignment horizontal="left" vertical="center" indent="1"/>
    </xf>
    <xf numFmtId="0" fontId="11" fillId="37" borderId="12" applyNumberFormat="0" applyProtection="0">
      <alignment horizontal="left" vertical="top" indent="1"/>
    </xf>
    <xf numFmtId="0" fontId="11" fillId="41" borderId="12" applyNumberFormat="0" applyProtection="0">
      <alignment horizontal="left" vertical="center" indent="1"/>
    </xf>
    <xf numFmtId="0" fontId="11" fillId="41" borderId="12" applyNumberFormat="0" applyProtection="0">
      <alignment horizontal="left" vertical="center" indent="1"/>
    </xf>
    <xf numFmtId="0" fontId="11" fillId="41" borderId="12" applyNumberFormat="0" applyProtection="0">
      <alignment horizontal="left" vertical="center" indent="1"/>
    </xf>
    <xf numFmtId="0" fontId="11" fillId="41" borderId="12" applyNumberFormat="0" applyProtection="0">
      <alignment horizontal="left" vertical="top" indent="1"/>
    </xf>
    <xf numFmtId="0" fontId="11" fillId="20" borderId="12" applyNumberFormat="0" applyProtection="0">
      <alignment horizontal="left" vertical="center" indent="1"/>
    </xf>
    <xf numFmtId="0" fontId="11" fillId="20" borderId="12" applyNumberFormat="0" applyProtection="0">
      <alignment horizontal="left" vertical="center" indent="1"/>
    </xf>
    <xf numFmtId="0" fontId="11" fillId="20" borderId="12" applyNumberFormat="0" applyProtection="0">
      <alignment horizontal="left" vertical="center" indent="1"/>
    </xf>
    <xf numFmtId="0" fontId="11" fillId="20" borderId="12" applyNumberFormat="0" applyProtection="0">
      <alignment horizontal="left" vertical="top" indent="1"/>
    </xf>
    <xf numFmtId="0" fontId="11" fillId="42" borderId="12" applyNumberFormat="0" applyProtection="0">
      <alignment horizontal="left" vertical="center" indent="1"/>
    </xf>
    <xf numFmtId="0" fontId="11" fillId="42" borderId="12" applyNumberFormat="0" applyProtection="0">
      <alignment horizontal="left" vertical="center" indent="1"/>
    </xf>
    <xf numFmtId="0" fontId="11" fillId="42" borderId="12" applyNumberFormat="0" applyProtection="0">
      <alignment horizontal="left" vertical="center" indent="1"/>
    </xf>
    <xf numFmtId="0" fontId="11" fillId="42" borderId="12" applyNumberFormat="0" applyProtection="0">
      <alignment horizontal="left" vertical="top" indent="1"/>
    </xf>
    <xf numFmtId="4" fontId="107" fillId="39" borderId="87" applyNumberFormat="0" applyProtection="0">
      <alignment vertical="center"/>
    </xf>
    <xf numFmtId="4" fontId="108" fillId="39" borderId="87" applyNumberFormat="0" applyProtection="0">
      <alignment vertical="center"/>
    </xf>
    <xf numFmtId="4" fontId="69" fillId="42" borderId="87" applyNumberFormat="0" applyProtection="0">
      <alignment horizontal="left" vertical="center" indent="1"/>
    </xf>
    <xf numFmtId="0" fontId="23" fillId="24" borderId="12" applyNumberFormat="0" applyProtection="0">
      <alignment horizontal="left" vertical="top" indent="1"/>
    </xf>
    <xf numFmtId="0" fontId="23" fillId="24" borderId="12" applyNumberFormat="0" applyProtection="0">
      <alignment horizontal="left" vertical="top" indent="1"/>
    </xf>
    <xf numFmtId="4" fontId="109" fillId="39" borderId="87" applyNumberFormat="0" applyProtection="0">
      <alignment vertical="center"/>
    </xf>
    <xf numFmtId="4" fontId="110" fillId="39" borderId="87" applyNumberFormat="0" applyProtection="0">
      <alignment vertical="center"/>
    </xf>
    <xf numFmtId="4" fontId="69" fillId="42" borderId="87" applyNumberFormat="0" applyProtection="0">
      <alignment horizontal="left" vertical="center" indent="1"/>
    </xf>
    <xf numFmtId="0" fontId="23" fillId="41" borderId="12" applyNumberFormat="0" applyProtection="0">
      <alignment horizontal="left" vertical="top" indent="1"/>
    </xf>
    <xf numFmtId="4" fontId="67" fillId="39" borderId="87" applyNumberFormat="0" applyProtection="0">
      <alignment vertical="center"/>
    </xf>
    <xf numFmtId="4" fontId="68" fillId="39" borderId="87" applyNumberFormat="0" applyProtection="0">
      <alignment vertical="center"/>
    </xf>
    <xf numFmtId="4" fontId="69" fillId="24" borderId="87" applyNumberFormat="0" applyProtection="0">
      <alignment horizontal="left" vertical="center" indent="1"/>
    </xf>
    <xf numFmtId="4" fontId="111" fillId="20" borderId="87" applyNumberFormat="0" applyProtection="0">
      <alignment horizontal="left" indent="1"/>
    </xf>
    <xf numFmtId="4" fontId="97" fillId="39" borderId="87" applyNumberFormat="0" applyProtection="0">
      <alignment vertical="center"/>
    </xf>
    <xf numFmtId="0" fontId="28" fillId="0" borderId="0" applyNumberFormat="0" applyFont="0" applyFill="0" applyBorder="0" applyAlignment="0" applyProtection="0"/>
    <xf numFmtId="0" fontId="11" fillId="0" borderId="17" applyNumberFormat="0" applyFill="0" applyBorder="0" applyAlignment="0" applyProtection="0"/>
    <xf numFmtId="0" fontId="10" fillId="0" borderId="0"/>
    <xf numFmtId="0" fontId="10" fillId="0" borderId="0"/>
    <xf numFmtId="0" fontId="11" fillId="0" borderId="0"/>
    <xf numFmtId="0" fontId="11" fillId="37" borderId="12" applyNumberFormat="0" applyProtection="0">
      <alignment horizontal="left" vertical="top" indent="1"/>
    </xf>
    <xf numFmtId="0" fontId="11" fillId="41" borderId="12" applyNumberFormat="0" applyProtection="0">
      <alignment horizontal="left" vertical="top" indent="1"/>
    </xf>
    <xf numFmtId="0" fontId="11" fillId="20" borderId="12" applyNumberFormat="0" applyProtection="0">
      <alignment horizontal="left" vertical="top" indent="1"/>
    </xf>
    <xf numFmtId="0" fontId="11" fillId="42" borderId="12" applyNumberFormat="0" applyProtection="0">
      <alignment horizontal="left" vertical="top" indent="1"/>
    </xf>
    <xf numFmtId="0" fontId="10" fillId="0" borderId="0"/>
    <xf numFmtId="0" fontId="11" fillId="0" borderId="0"/>
    <xf numFmtId="0" fontId="34" fillId="7" borderId="0" applyNumberFormat="0" applyBorder="0" applyAlignment="0" applyProtection="0"/>
    <xf numFmtId="0" fontId="34" fillId="7" borderId="0" applyNumberFormat="0" applyBorder="0" applyAlignment="0" applyProtection="0"/>
    <xf numFmtId="0" fontId="34" fillId="2" borderId="0" applyNumberFormat="0" applyBorder="0" applyAlignment="0" applyProtection="0"/>
    <xf numFmtId="0" fontId="34" fillId="7" borderId="0" applyNumberFormat="0" applyBorder="0" applyAlignment="0" applyProtection="0"/>
    <xf numFmtId="0" fontId="34" fillId="7" borderId="0" applyNumberFormat="0" applyBorder="0" applyAlignment="0" applyProtection="0"/>
    <xf numFmtId="0" fontId="34" fillId="7" borderId="0" applyNumberFormat="0" applyBorder="0" applyAlignment="0" applyProtection="0"/>
    <xf numFmtId="0" fontId="34" fillId="9" borderId="0" applyNumberFormat="0" applyBorder="0" applyAlignment="0" applyProtection="0"/>
    <xf numFmtId="0" fontId="34" fillId="9" borderId="0" applyNumberFormat="0" applyBorder="0" applyAlignment="0" applyProtection="0"/>
    <xf numFmtId="0" fontId="34" fillId="3" borderId="0" applyNumberFormat="0" applyBorder="0" applyAlignment="0" applyProtection="0"/>
    <xf numFmtId="0" fontId="34" fillId="9" borderId="0" applyNumberFormat="0" applyBorder="0" applyAlignment="0" applyProtection="0"/>
    <xf numFmtId="0" fontId="34" fillId="9" borderId="0" applyNumberFormat="0" applyBorder="0" applyAlignment="0" applyProtection="0"/>
    <xf numFmtId="0" fontId="34" fillId="9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4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7" borderId="0" applyNumberFormat="0" applyBorder="0" applyAlignment="0" applyProtection="0"/>
    <xf numFmtId="0" fontId="34" fillId="7" borderId="0" applyNumberFormat="0" applyBorder="0" applyAlignment="0" applyProtection="0"/>
    <xf numFmtId="0" fontId="34" fillId="5" borderId="0" applyNumberFormat="0" applyBorder="0" applyAlignment="0" applyProtection="0"/>
    <xf numFmtId="0" fontId="34" fillId="7" borderId="0" applyNumberFormat="0" applyBorder="0" applyAlignment="0" applyProtection="0"/>
    <xf numFmtId="0" fontId="34" fillId="7" borderId="0" applyNumberFormat="0" applyBorder="0" applyAlignment="0" applyProtection="0"/>
    <xf numFmtId="0" fontId="34" fillId="7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7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1" borderId="0" applyNumberFormat="0" applyBorder="0" applyAlignment="0" applyProtection="0"/>
    <xf numFmtId="0" fontId="34" fillId="21" borderId="0" applyNumberFormat="0" applyBorder="0" applyAlignment="0" applyProtection="0"/>
    <xf numFmtId="0" fontId="34" fillId="8" borderId="0" applyNumberFormat="0" applyBorder="0" applyAlignment="0" applyProtection="0"/>
    <xf numFmtId="0" fontId="34" fillId="21" borderId="0" applyNumberFormat="0" applyBorder="0" applyAlignment="0" applyProtection="0"/>
    <xf numFmtId="0" fontId="34" fillId="21" borderId="0" applyNumberFormat="0" applyBorder="0" applyAlignment="0" applyProtection="0"/>
    <xf numFmtId="0" fontId="34" fillId="21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10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1" borderId="0" applyNumberFormat="0" applyBorder="0" applyAlignment="0" applyProtection="0"/>
    <xf numFmtId="0" fontId="34" fillId="21" borderId="0" applyNumberFormat="0" applyBorder="0" applyAlignment="0" applyProtection="0"/>
    <xf numFmtId="0" fontId="34" fillId="5" borderId="0" applyNumberFormat="0" applyBorder="0" applyAlignment="0" applyProtection="0"/>
    <xf numFmtId="0" fontId="34" fillId="21" borderId="0" applyNumberFormat="0" applyBorder="0" applyAlignment="0" applyProtection="0"/>
    <xf numFmtId="0" fontId="34" fillId="21" borderId="0" applyNumberFormat="0" applyBorder="0" applyAlignment="0" applyProtection="0"/>
    <xf numFmtId="0" fontId="34" fillId="21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11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5" fillId="14" borderId="0" applyNumberFormat="0" applyBorder="0" applyAlignment="0" applyProtection="0"/>
    <xf numFmtId="0" fontId="35" fillId="14" borderId="0" applyNumberFormat="0" applyBorder="0" applyAlignment="0" applyProtection="0"/>
    <xf numFmtId="0" fontId="35" fillId="12" borderId="0" applyNumberFormat="0" applyBorder="0" applyAlignment="0" applyProtection="0"/>
    <xf numFmtId="0" fontId="35" fillId="14" borderId="0" applyNumberFormat="0" applyBorder="0" applyAlignment="0" applyProtection="0"/>
    <xf numFmtId="0" fontId="35" fillId="14" borderId="0" applyNumberFormat="0" applyBorder="0" applyAlignment="0" applyProtection="0"/>
    <xf numFmtId="0" fontId="35" fillId="14" borderId="0" applyNumberFormat="0" applyBorder="0" applyAlignment="0" applyProtection="0"/>
    <xf numFmtId="0" fontId="35" fillId="25" borderId="0" applyNumberFormat="0" applyBorder="0" applyAlignment="0" applyProtection="0"/>
    <xf numFmtId="0" fontId="35" fillId="25" borderId="0" applyNumberFormat="0" applyBorder="0" applyAlignment="0" applyProtection="0"/>
    <xf numFmtId="0" fontId="35" fillId="10" borderId="0" applyNumberFormat="0" applyBorder="0" applyAlignment="0" applyProtection="0"/>
    <xf numFmtId="0" fontId="35" fillId="25" borderId="0" applyNumberFormat="0" applyBorder="0" applyAlignment="0" applyProtection="0"/>
    <xf numFmtId="0" fontId="35" fillId="25" borderId="0" applyNumberFormat="0" applyBorder="0" applyAlignment="0" applyProtection="0"/>
    <xf numFmtId="0" fontId="35" fillId="25" borderId="0" applyNumberFormat="0" applyBorder="0" applyAlignment="0" applyProtection="0"/>
    <xf numFmtId="0" fontId="35" fillId="21" borderId="0" applyNumberFormat="0" applyBorder="0" applyAlignment="0" applyProtection="0"/>
    <xf numFmtId="0" fontId="35" fillId="21" borderId="0" applyNumberFormat="0" applyBorder="0" applyAlignment="0" applyProtection="0"/>
    <xf numFmtId="0" fontId="35" fillId="13" borderId="0" applyNumberFormat="0" applyBorder="0" applyAlignment="0" applyProtection="0"/>
    <xf numFmtId="0" fontId="35" fillId="21" borderId="0" applyNumberFormat="0" applyBorder="0" applyAlignment="0" applyProtection="0"/>
    <xf numFmtId="0" fontId="35" fillId="21" borderId="0" applyNumberFormat="0" applyBorder="0" applyAlignment="0" applyProtection="0"/>
    <xf numFmtId="0" fontId="35" fillId="21" borderId="0" applyNumberFormat="0" applyBorder="0" applyAlignment="0" applyProtection="0"/>
    <xf numFmtId="0" fontId="35" fillId="9" borderId="0" applyNumberFormat="0" applyBorder="0" applyAlignment="0" applyProtection="0"/>
    <xf numFmtId="0" fontId="35" fillId="9" borderId="0" applyNumberFormat="0" applyBorder="0" applyAlignment="0" applyProtection="0"/>
    <xf numFmtId="0" fontId="35" fillId="15" borderId="0" applyNumberFormat="0" applyBorder="0" applyAlignment="0" applyProtection="0"/>
    <xf numFmtId="0" fontId="35" fillId="9" borderId="0" applyNumberFormat="0" applyBorder="0" applyAlignment="0" applyProtection="0"/>
    <xf numFmtId="0" fontId="35" fillId="9" borderId="0" applyNumberFormat="0" applyBorder="0" applyAlignment="0" applyProtection="0"/>
    <xf numFmtId="0" fontId="35" fillId="9" borderId="0" applyNumberFormat="0" applyBorder="0" applyAlignment="0" applyProtection="0"/>
    <xf numFmtId="0" fontId="35" fillId="14" borderId="0" applyNumberFormat="0" applyBorder="0" applyAlignment="0" applyProtection="0"/>
    <xf numFmtId="0" fontId="35" fillId="14" borderId="0" applyNumberFormat="0" applyBorder="0" applyAlignment="0" applyProtection="0"/>
    <xf numFmtId="0" fontId="35" fillId="16" borderId="0" applyNumberFormat="0" applyBorder="0" applyAlignment="0" applyProtection="0"/>
    <xf numFmtId="0" fontId="35" fillId="14" borderId="0" applyNumberFormat="0" applyBorder="0" applyAlignment="0" applyProtection="0"/>
    <xf numFmtId="0" fontId="35" fillId="14" borderId="0" applyNumberFormat="0" applyBorder="0" applyAlignment="0" applyProtection="0"/>
    <xf numFmtId="0" fontId="35" fillId="14" borderId="0" applyNumberFormat="0" applyBorder="0" applyAlignment="0" applyProtection="0"/>
    <xf numFmtId="0" fontId="35" fillId="71" borderId="0" applyNumberFormat="0" applyBorder="0" applyAlignment="0" applyProtection="0"/>
    <xf numFmtId="0" fontId="35" fillId="71" borderId="0" applyNumberFormat="0" applyBorder="0" applyAlignment="0" applyProtection="0"/>
    <xf numFmtId="0" fontId="35" fillId="13" borderId="0" applyNumberFormat="0" applyBorder="0" applyAlignment="0" applyProtection="0"/>
    <xf numFmtId="0" fontId="35" fillId="71" borderId="0" applyNumberFormat="0" applyBorder="0" applyAlignment="0" applyProtection="0"/>
    <xf numFmtId="0" fontId="35" fillId="71" borderId="0" applyNumberFormat="0" applyBorder="0" applyAlignment="0" applyProtection="0"/>
    <xf numFmtId="0" fontId="35" fillId="71" borderId="0" applyNumberFormat="0" applyBorder="0" applyAlignment="0" applyProtection="0"/>
    <xf numFmtId="0" fontId="37" fillId="68" borderId="2" applyNumberFormat="0" applyAlignment="0" applyProtection="0"/>
    <xf numFmtId="0" fontId="37" fillId="68" borderId="2" applyNumberFormat="0" applyAlignment="0" applyProtection="0"/>
    <xf numFmtId="0" fontId="37" fillId="21" borderId="2" applyNumberFormat="0" applyAlignment="0" applyProtection="0"/>
    <xf numFmtId="0" fontId="37" fillId="68" borderId="2" applyNumberFormat="0" applyAlignment="0" applyProtection="0"/>
    <xf numFmtId="0" fontId="37" fillId="68" borderId="2" applyNumberFormat="0" applyAlignment="0" applyProtection="0"/>
    <xf numFmtId="0" fontId="37" fillId="68" borderId="2" applyNumberFormat="0" applyAlignment="0" applyProtection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3" fontId="11" fillId="0" borderId="0" applyFont="0" applyFill="0" applyBorder="0" applyAlignment="0" applyProtection="0"/>
    <xf numFmtId="3" fontId="11" fillId="0" borderId="0" applyFont="0" applyFill="0" applyBorder="0" applyAlignment="0" applyProtection="0"/>
    <xf numFmtId="3" fontId="11" fillId="0" borderId="0" applyFont="0" applyFill="0" applyBorder="0" applyAlignment="0" applyProtection="0"/>
    <xf numFmtId="3" fontId="11" fillId="0" borderId="0" applyFont="0" applyFill="0" applyBorder="0" applyAlignment="0" applyProtection="0"/>
    <xf numFmtId="3" fontId="11" fillId="0" borderId="0" applyFont="0" applyFill="0" applyBorder="0" applyAlignment="0" applyProtection="0"/>
    <xf numFmtId="3" fontId="11" fillId="0" borderId="0" applyFont="0" applyFill="0" applyBorder="0" applyAlignment="0" applyProtection="0"/>
    <xf numFmtId="3" fontId="11" fillId="0" borderId="0" applyFont="0" applyFill="0" applyBorder="0" applyAlignment="0" applyProtection="0"/>
    <xf numFmtId="3" fontId="11" fillId="0" borderId="0" applyFont="0" applyFill="0" applyBorder="0" applyAlignment="0" applyProtection="0"/>
    <xf numFmtId="3" fontId="11" fillId="0" borderId="0" applyFont="0" applyFill="0" applyBorder="0" applyAlignment="0" applyProtection="0"/>
    <xf numFmtId="3" fontId="11" fillId="0" borderId="0" applyFont="0" applyFill="0" applyBorder="0" applyAlignment="0" applyProtection="0"/>
    <xf numFmtId="3" fontId="11" fillId="0" borderId="0" applyFont="0" applyFill="0" applyBorder="0" applyAlignment="0" applyProtection="0"/>
    <xf numFmtId="3" fontId="11" fillId="0" borderId="0" applyFont="0" applyFill="0" applyBorder="0" applyAlignment="0" applyProtection="0"/>
    <xf numFmtId="3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0" fontId="11" fillId="0" borderId="0" applyFont="0" applyFill="0" applyBorder="0" applyAlignment="0" applyProtection="0"/>
    <xf numFmtId="0" fontId="11" fillId="0" borderId="0" applyFont="0" applyFill="0" applyBorder="0" applyAlignment="0" applyProtection="0"/>
    <xf numFmtId="0" fontId="11" fillId="0" borderId="0" applyFont="0" applyFill="0" applyBorder="0" applyAlignment="0" applyProtection="0"/>
    <xf numFmtId="0" fontId="11" fillId="0" borderId="0" applyFont="0" applyFill="0" applyBorder="0" applyAlignment="0" applyProtection="0"/>
    <xf numFmtId="0" fontId="11" fillId="0" borderId="0" applyFont="0" applyFill="0" applyBorder="0" applyAlignment="0" applyProtection="0"/>
    <xf numFmtId="0" fontId="11" fillId="0" borderId="0" applyFont="0" applyFill="0" applyBorder="0" applyAlignment="0" applyProtection="0"/>
    <xf numFmtId="0" fontId="11" fillId="0" borderId="0" applyFont="0" applyFill="0" applyBorder="0" applyAlignment="0" applyProtection="0"/>
    <xf numFmtId="0" fontId="11" fillId="0" borderId="0" applyFont="0" applyFill="0" applyBorder="0" applyAlignment="0" applyProtection="0"/>
    <xf numFmtId="0" fontId="11" fillId="0" borderId="0" applyFont="0" applyFill="0" applyBorder="0" applyAlignment="0" applyProtection="0"/>
    <xf numFmtId="0" fontId="11" fillId="0" borderId="0" applyFont="0" applyFill="0" applyBorder="0" applyAlignment="0" applyProtection="0"/>
    <xf numFmtId="0" fontId="11" fillId="0" borderId="0" applyFont="0" applyFill="0" applyBorder="0" applyAlignment="0" applyProtection="0"/>
    <xf numFmtId="0" fontId="11" fillId="0" borderId="0" applyFont="0" applyFill="0" applyBorder="0" applyAlignment="0" applyProtection="0"/>
    <xf numFmtId="0" fontId="11" fillId="0" borderId="0" applyFont="0" applyFill="0" applyBorder="0" applyAlignment="0" applyProtection="0"/>
    <xf numFmtId="14" fontId="11" fillId="0" borderId="0" applyFont="0" applyFill="0" applyBorder="0" applyAlignment="0" applyProtection="0"/>
    <xf numFmtId="14" fontId="11" fillId="0" borderId="0" applyFont="0" applyFill="0" applyBorder="0" applyAlignment="0" applyProtection="0"/>
    <xf numFmtId="14" fontId="11" fillId="0" borderId="0" applyFont="0" applyFill="0" applyBorder="0" applyAlignment="0" applyProtection="0"/>
    <xf numFmtId="14" fontId="11" fillId="0" borderId="0" applyFont="0" applyFill="0" applyBorder="0" applyAlignment="0" applyProtection="0"/>
    <xf numFmtId="14" fontId="11" fillId="0" borderId="0" applyFont="0" applyFill="0" applyBorder="0" applyAlignment="0" applyProtection="0"/>
    <xf numFmtId="14" fontId="11" fillId="0" borderId="0" applyFont="0" applyFill="0" applyBorder="0" applyAlignment="0" applyProtection="0"/>
    <xf numFmtId="14" fontId="11" fillId="0" borderId="0" applyFont="0" applyFill="0" applyBorder="0" applyAlignment="0" applyProtection="0"/>
    <xf numFmtId="14" fontId="11" fillId="0" borderId="0" applyFont="0" applyFill="0" applyBorder="0" applyAlignment="0" applyProtection="0"/>
    <xf numFmtId="14" fontId="11" fillId="0" borderId="0" applyFont="0" applyFill="0" applyBorder="0" applyAlignment="0" applyProtection="0"/>
    <xf numFmtId="14" fontId="11" fillId="0" borderId="0" applyFont="0" applyFill="0" applyBorder="0" applyAlignment="0" applyProtection="0"/>
    <xf numFmtId="14" fontId="11" fillId="0" borderId="0" applyFont="0" applyFill="0" applyBorder="0" applyAlignment="0" applyProtection="0"/>
    <xf numFmtId="14" fontId="11" fillId="0" borderId="0" applyFont="0" applyFill="0" applyBorder="0" applyAlignment="0" applyProtection="0"/>
    <xf numFmtId="14" fontId="11" fillId="0" borderId="0" applyFont="0" applyFill="0" applyBorder="0" applyAlignment="0" applyProtection="0"/>
    <xf numFmtId="2" fontId="11" fillId="0" borderId="0" applyFont="0" applyFill="0" applyBorder="0" applyAlignment="0" applyProtection="0"/>
    <xf numFmtId="2" fontId="11" fillId="0" borderId="0" applyFont="0" applyFill="0" applyBorder="0" applyAlignment="0" applyProtection="0"/>
    <xf numFmtId="2" fontId="11" fillId="0" borderId="0" applyFont="0" applyFill="0" applyBorder="0" applyAlignment="0" applyProtection="0"/>
    <xf numFmtId="2" fontId="11" fillId="0" borderId="0" applyFont="0" applyFill="0" applyBorder="0" applyAlignment="0" applyProtection="0"/>
    <xf numFmtId="2" fontId="11" fillId="0" borderId="0" applyFont="0" applyFill="0" applyBorder="0" applyAlignment="0" applyProtection="0"/>
    <xf numFmtId="2" fontId="11" fillId="0" borderId="0" applyFont="0" applyFill="0" applyBorder="0" applyAlignment="0" applyProtection="0"/>
    <xf numFmtId="2" fontId="11" fillId="0" borderId="0" applyFont="0" applyFill="0" applyBorder="0" applyAlignment="0" applyProtection="0"/>
    <xf numFmtId="2" fontId="11" fillId="0" borderId="0" applyFont="0" applyFill="0" applyBorder="0" applyAlignment="0" applyProtection="0"/>
    <xf numFmtId="2" fontId="11" fillId="0" borderId="0" applyFont="0" applyFill="0" applyBorder="0" applyAlignment="0" applyProtection="0"/>
    <xf numFmtId="2" fontId="11" fillId="0" borderId="0" applyFont="0" applyFill="0" applyBorder="0" applyAlignment="0" applyProtection="0"/>
    <xf numFmtId="2" fontId="11" fillId="0" borderId="0" applyFont="0" applyFill="0" applyBorder="0" applyAlignment="0" applyProtection="0"/>
    <xf numFmtId="2" fontId="11" fillId="0" borderId="0" applyFont="0" applyFill="0" applyBorder="0" applyAlignment="0" applyProtection="0"/>
    <xf numFmtId="2" fontId="11" fillId="0" borderId="0" applyFont="0" applyFill="0" applyBorder="0" applyAlignment="0" applyProtection="0"/>
    <xf numFmtId="0" fontId="115" fillId="0" borderId="88" applyNumberFormat="0" applyFill="0" applyAlignment="0" applyProtection="0"/>
    <xf numFmtId="0" fontId="115" fillId="0" borderId="88" applyNumberFormat="0" applyFill="0" applyAlignment="0" applyProtection="0"/>
    <xf numFmtId="0" fontId="95" fillId="0" borderId="85" applyNumberFormat="0" applyFill="0" applyAlignment="0" applyProtection="0"/>
    <xf numFmtId="0" fontId="115" fillId="0" borderId="88" applyNumberFormat="0" applyFill="0" applyAlignment="0" applyProtection="0"/>
    <xf numFmtId="0" fontId="115" fillId="0" borderId="88" applyNumberFormat="0" applyFill="0" applyAlignment="0" applyProtection="0"/>
    <xf numFmtId="0" fontId="115" fillId="0" borderId="88" applyNumberFormat="0" applyFill="0" applyAlignment="0" applyProtection="0"/>
    <xf numFmtId="0" fontId="25" fillId="0" borderId="0" applyNumberFormat="0" applyFont="0" applyFill="0" applyBorder="0" applyProtection="0"/>
    <xf numFmtId="0" fontId="25" fillId="0" borderId="0" applyNumberFormat="0" applyFont="0" applyFill="0" applyBorder="0" applyProtection="0"/>
    <xf numFmtId="0" fontId="25" fillId="0" borderId="0" applyNumberFormat="0" applyFont="0" applyFill="0" applyBorder="0" applyProtection="0"/>
    <xf numFmtId="0" fontId="25" fillId="0" borderId="0" applyNumberFormat="0" applyFont="0" applyFill="0" applyBorder="0" applyProtection="0"/>
    <xf numFmtId="0" fontId="25" fillId="0" borderId="0" applyNumberFormat="0" applyFont="0" applyFill="0" applyBorder="0" applyProtection="0"/>
    <xf numFmtId="0" fontId="25" fillId="0" borderId="0" applyNumberFormat="0" applyFont="0" applyFill="0" applyBorder="0" applyProtection="0"/>
    <xf numFmtId="0" fontId="13" fillId="0" borderId="0" applyNumberFormat="0" applyFont="0" applyFill="0" applyBorder="0" applyProtection="0"/>
    <xf numFmtId="0" fontId="116" fillId="0" borderId="13" applyNumberFormat="0" applyFill="0" applyAlignment="0" applyProtection="0"/>
    <xf numFmtId="0" fontId="116" fillId="0" borderId="13" applyNumberFormat="0" applyFill="0" applyAlignment="0" applyProtection="0"/>
    <xf numFmtId="0" fontId="96" fillId="0" borderId="13" applyNumberFormat="0" applyFill="0" applyAlignment="0" applyProtection="0"/>
    <xf numFmtId="0" fontId="116" fillId="0" borderId="13" applyNumberFormat="0" applyFill="0" applyAlignment="0" applyProtection="0"/>
    <xf numFmtId="0" fontId="116" fillId="0" borderId="13" applyNumberFormat="0" applyFill="0" applyAlignment="0" applyProtection="0"/>
    <xf numFmtId="0" fontId="116" fillId="0" borderId="13" applyNumberFormat="0" applyFill="0" applyAlignment="0" applyProtection="0"/>
    <xf numFmtId="0" fontId="13" fillId="0" borderId="0" applyNumberFormat="0" applyFont="0" applyFill="0" applyBorder="0" applyProtection="0"/>
    <xf numFmtId="0" fontId="13" fillId="0" borderId="0" applyNumberFormat="0" applyFont="0" applyFill="0" applyBorder="0" applyProtection="0"/>
    <xf numFmtId="0" fontId="13" fillId="0" borderId="0" applyNumberFormat="0" applyFont="0" applyFill="0" applyBorder="0" applyProtection="0"/>
    <xf numFmtId="0" fontId="13" fillId="0" borderId="0" applyNumberFormat="0" applyFont="0" applyFill="0" applyBorder="0" applyProtection="0"/>
    <xf numFmtId="0" fontId="13" fillId="0" borderId="0" applyNumberFormat="0" applyFont="0" applyFill="0" applyBorder="0" applyProtection="0"/>
    <xf numFmtId="0" fontId="114" fillId="0" borderId="89" applyNumberFormat="0" applyFill="0" applyAlignment="0" applyProtection="0"/>
    <xf numFmtId="0" fontId="114" fillId="0" borderId="89" applyNumberFormat="0" applyFill="0" applyAlignment="0" applyProtection="0"/>
    <xf numFmtId="0" fontId="41" fillId="0" borderId="6" applyNumberFormat="0" applyFill="0" applyAlignment="0" applyProtection="0"/>
    <xf numFmtId="0" fontId="114" fillId="0" borderId="89" applyNumberFormat="0" applyFill="0" applyAlignment="0" applyProtection="0"/>
    <xf numFmtId="0" fontId="114" fillId="0" borderId="89" applyNumberFormat="0" applyFill="0" applyAlignment="0" applyProtection="0"/>
    <xf numFmtId="0" fontId="114" fillId="0" borderId="89" applyNumberFormat="0" applyFill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170" fontId="11" fillId="0" borderId="0">
      <protection locked="0"/>
    </xf>
    <xf numFmtId="170" fontId="11" fillId="0" borderId="0">
      <protection locked="0"/>
    </xf>
    <xf numFmtId="170" fontId="11" fillId="0" borderId="0">
      <protection locked="0"/>
    </xf>
    <xf numFmtId="170" fontId="11" fillId="0" borderId="0">
      <protection locked="0"/>
    </xf>
    <xf numFmtId="170" fontId="11" fillId="0" borderId="0">
      <protection locked="0"/>
    </xf>
    <xf numFmtId="170" fontId="11" fillId="0" borderId="0">
      <protection locked="0"/>
    </xf>
    <xf numFmtId="170" fontId="11" fillId="0" borderId="0">
      <protection locked="0"/>
    </xf>
    <xf numFmtId="170" fontId="11" fillId="0" borderId="0">
      <protection locked="0"/>
    </xf>
    <xf numFmtId="170" fontId="11" fillId="0" borderId="0">
      <protection locked="0"/>
    </xf>
    <xf numFmtId="170" fontId="11" fillId="0" borderId="0">
      <protection locked="0"/>
    </xf>
    <xf numFmtId="170" fontId="11" fillId="0" borderId="0">
      <protection locked="0"/>
    </xf>
    <xf numFmtId="170" fontId="11" fillId="0" borderId="0">
      <protection locked="0"/>
    </xf>
    <xf numFmtId="170" fontId="11" fillId="0" borderId="0">
      <protection locked="0"/>
    </xf>
    <xf numFmtId="170" fontId="11" fillId="0" borderId="0">
      <protection locked="0"/>
    </xf>
    <xf numFmtId="170" fontId="11" fillId="0" borderId="0">
      <protection locked="0"/>
    </xf>
    <xf numFmtId="170" fontId="11" fillId="0" borderId="0">
      <protection locked="0"/>
    </xf>
    <xf numFmtId="170" fontId="11" fillId="0" borderId="0">
      <protection locked="0"/>
    </xf>
    <xf numFmtId="170" fontId="11" fillId="0" borderId="0">
      <protection locked="0"/>
    </xf>
    <xf numFmtId="170" fontId="11" fillId="0" borderId="0">
      <protection locked="0"/>
    </xf>
    <xf numFmtId="170" fontId="11" fillId="0" borderId="0">
      <protection locked="0"/>
    </xf>
    <xf numFmtId="170" fontId="11" fillId="0" borderId="0">
      <protection locked="0"/>
    </xf>
    <xf numFmtId="170" fontId="11" fillId="0" borderId="0">
      <protection locked="0"/>
    </xf>
    <xf numFmtId="170" fontId="11" fillId="0" borderId="0">
      <protection locked="0"/>
    </xf>
    <xf numFmtId="170" fontId="11" fillId="0" borderId="0">
      <protection locked="0"/>
    </xf>
    <xf numFmtId="170" fontId="11" fillId="0" borderId="0">
      <protection locked="0"/>
    </xf>
    <xf numFmtId="170" fontId="11" fillId="0" borderId="0">
      <protection locked="0"/>
    </xf>
    <xf numFmtId="0" fontId="42" fillId="25" borderId="2" applyNumberFormat="0" applyAlignment="0" applyProtection="0"/>
    <xf numFmtId="0" fontId="42" fillId="25" borderId="2" applyNumberFormat="0" applyAlignment="0" applyProtection="0"/>
    <xf numFmtId="0" fontId="42" fillId="7" borderId="2" applyNumberFormat="0" applyAlignment="0" applyProtection="0"/>
    <xf numFmtId="0" fontId="42" fillId="25" borderId="2" applyNumberFormat="0" applyAlignment="0" applyProtection="0"/>
    <xf numFmtId="0" fontId="42" fillId="25" borderId="2" applyNumberFormat="0" applyAlignment="0" applyProtection="0"/>
    <xf numFmtId="0" fontId="42" fillId="25" borderId="2" applyNumberFormat="0" applyAlignment="0" applyProtection="0"/>
    <xf numFmtId="0" fontId="42" fillId="7" borderId="2" applyNumberFormat="0" applyAlignment="0" applyProtection="0"/>
    <xf numFmtId="0" fontId="42" fillId="7" borderId="2" applyNumberFormat="0" applyAlignment="0" applyProtection="0"/>
    <xf numFmtId="0" fontId="42" fillId="7" borderId="2" applyNumberFormat="0" applyAlignment="0" applyProtection="0"/>
    <xf numFmtId="0" fontId="42" fillId="7" borderId="2" applyNumberFormat="0" applyAlignment="0" applyProtection="0"/>
    <xf numFmtId="0" fontId="42" fillId="7" borderId="2" applyNumberFormat="0" applyAlignment="0" applyProtection="0"/>
    <xf numFmtId="0" fontId="94" fillId="0" borderId="0"/>
    <xf numFmtId="0" fontId="11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1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94" fillId="0" borderId="0"/>
    <xf numFmtId="0" fontId="11" fillId="0" borderId="0"/>
    <xf numFmtId="0" fontId="11" fillId="0" borderId="0"/>
    <xf numFmtId="0" fontId="10" fillId="0" borderId="0"/>
    <xf numFmtId="0" fontId="11" fillId="0" borderId="0"/>
    <xf numFmtId="0" fontId="11" fillId="0" borderId="0"/>
    <xf numFmtId="0" fontId="10" fillId="0" borderId="0"/>
    <xf numFmtId="0" fontId="11" fillId="0" borderId="0"/>
    <xf numFmtId="0" fontId="11" fillId="0" borderId="0"/>
    <xf numFmtId="0" fontId="11" fillId="0" borderId="0"/>
    <xf numFmtId="0" fontId="10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94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0" fillId="0" borderId="0"/>
    <xf numFmtId="0" fontId="11" fillId="0" borderId="0"/>
    <xf numFmtId="0" fontId="94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1" fillId="0" borderId="0"/>
    <xf numFmtId="0" fontId="94" fillId="0" borderId="0"/>
    <xf numFmtId="0" fontId="11" fillId="0" borderId="0"/>
    <xf numFmtId="0" fontId="11" fillId="26" borderId="10" applyNumberFormat="0" applyFont="0" applyAlignment="0" applyProtection="0"/>
    <xf numFmtId="0" fontId="11" fillId="26" borderId="10" applyNumberFormat="0" applyFont="0" applyAlignment="0" applyProtection="0"/>
    <xf numFmtId="0" fontId="11" fillId="26" borderId="10" applyNumberFormat="0" applyFont="0" applyAlignment="0" applyProtection="0"/>
    <xf numFmtId="0" fontId="11" fillId="26" borderId="10" applyNumberFormat="0" applyFont="0" applyAlignment="0" applyProtection="0"/>
    <xf numFmtId="0" fontId="45" fillId="68" borderId="11" applyNumberFormat="0" applyAlignment="0" applyProtection="0"/>
    <xf numFmtId="0" fontId="45" fillId="68" borderId="11" applyNumberFormat="0" applyAlignment="0" applyProtection="0"/>
    <xf numFmtId="0" fontId="45" fillId="21" borderId="11" applyNumberFormat="0" applyAlignment="0" applyProtection="0"/>
    <xf numFmtId="0" fontId="45" fillId="68" borderId="11" applyNumberFormat="0" applyAlignment="0" applyProtection="0"/>
    <xf numFmtId="0" fontId="45" fillId="68" borderId="11" applyNumberFormat="0" applyAlignment="0" applyProtection="0"/>
    <xf numFmtId="0" fontId="45" fillId="68" borderId="11" applyNumberFormat="0" applyAlignment="0" applyProtection="0"/>
    <xf numFmtId="10" fontId="11" fillId="0" borderId="0" applyFont="0" applyFill="0" applyBorder="0" applyAlignment="0" applyProtection="0"/>
    <xf numFmtId="10" fontId="11" fillId="0" borderId="0" applyFont="0" applyFill="0" applyBorder="0" applyAlignment="0" applyProtection="0"/>
    <xf numFmtId="10" fontId="11" fillId="0" borderId="0" applyFont="0" applyFill="0" applyBorder="0" applyAlignment="0" applyProtection="0"/>
    <xf numFmtId="10" fontId="11" fillId="0" borderId="0" applyFont="0" applyFill="0" applyBorder="0" applyAlignment="0" applyProtection="0"/>
    <xf numFmtId="10" fontId="11" fillId="0" borderId="0" applyFont="0" applyFill="0" applyBorder="0" applyAlignment="0" applyProtection="0"/>
    <xf numFmtId="10" fontId="11" fillId="0" borderId="0" applyFont="0" applyFill="0" applyBorder="0" applyAlignment="0" applyProtection="0"/>
    <xf numFmtId="10" fontId="11" fillId="0" borderId="0" applyFont="0" applyFill="0" applyBorder="0" applyAlignment="0" applyProtection="0"/>
    <xf numFmtId="10" fontId="11" fillId="0" borderId="0" applyFont="0" applyFill="0" applyBorder="0" applyAlignment="0" applyProtection="0"/>
    <xf numFmtId="10" fontId="11" fillId="0" borderId="0" applyFont="0" applyFill="0" applyBorder="0" applyAlignment="0" applyProtection="0"/>
    <xf numFmtId="10" fontId="11" fillId="0" borderId="0" applyFont="0" applyFill="0" applyBorder="0" applyAlignment="0" applyProtection="0"/>
    <xf numFmtId="10" fontId="11" fillId="0" borderId="0" applyFont="0" applyFill="0" applyBorder="0" applyAlignment="0" applyProtection="0"/>
    <xf numFmtId="10" fontId="11" fillId="0" borderId="0" applyFont="0" applyFill="0" applyBorder="0" applyAlignment="0" applyProtection="0"/>
    <xf numFmtId="1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94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94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94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94" fillId="0" borderId="0" applyFont="0" applyFill="0" applyBorder="0" applyAlignment="0" applyProtection="0"/>
    <xf numFmtId="0" fontId="11" fillId="37" borderId="12" applyNumberFormat="0" applyProtection="0">
      <alignment horizontal="left" vertical="center" indent="1"/>
    </xf>
    <xf numFmtId="0" fontId="11" fillId="37" borderId="12" applyNumberFormat="0" applyProtection="0">
      <alignment horizontal="left" vertical="center" indent="1"/>
    </xf>
    <xf numFmtId="0" fontId="11" fillId="37" borderId="12" applyNumberFormat="0" applyProtection="0">
      <alignment horizontal="left" vertical="center" indent="1"/>
    </xf>
    <xf numFmtId="0" fontId="11" fillId="37" borderId="12" applyNumberFormat="0" applyProtection="0">
      <alignment horizontal="left" vertical="center" indent="1"/>
    </xf>
    <xf numFmtId="0" fontId="11" fillId="37" borderId="12" applyNumberFormat="0" applyProtection="0">
      <alignment horizontal="left" vertical="center" indent="1"/>
    </xf>
    <xf numFmtId="0" fontId="11" fillId="37" borderId="12" applyNumberFormat="0" applyProtection="0">
      <alignment horizontal="left" vertical="center" indent="1"/>
    </xf>
    <xf numFmtId="0" fontId="11" fillId="37" borderId="12" applyNumberFormat="0" applyProtection="0">
      <alignment horizontal="left" vertical="center" indent="1"/>
    </xf>
    <xf numFmtId="0" fontId="11" fillId="37" borderId="12" applyNumberFormat="0" applyProtection="0">
      <alignment horizontal="left" vertical="center" indent="1"/>
    </xf>
    <xf numFmtId="0" fontId="11" fillId="37" borderId="12" applyNumberFormat="0" applyProtection="0">
      <alignment horizontal="left" vertical="center" indent="1"/>
    </xf>
    <xf numFmtId="0" fontId="11" fillId="37" borderId="12" applyNumberFormat="0" applyProtection="0">
      <alignment horizontal="left" vertical="center" indent="1"/>
    </xf>
    <xf numFmtId="0" fontId="11" fillId="37" borderId="12" applyNumberFormat="0" applyProtection="0">
      <alignment horizontal="left" vertical="center" indent="1"/>
    </xf>
    <xf numFmtId="0" fontId="11" fillId="37" borderId="12" applyNumberFormat="0" applyProtection="0">
      <alignment horizontal="left" vertical="center" indent="1"/>
    </xf>
    <xf numFmtId="0" fontId="11" fillId="37" borderId="12" applyNumberFormat="0" applyProtection="0">
      <alignment horizontal="left" vertical="center" indent="1"/>
    </xf>
    <xf numFmtId="0" fontId="11" fillId="37" borderId="12" applyNumberFormat="0" applyProtection="0">
      <alignment horizontal="left" vertical="top" indent="1"/>
    </xf>
    <xf numFmtId="0" fontId="11" fillId="37" borderId="12" applyNumberFormat="0" applyProtection="0">
      <alignment horizontal="left" vertical="top" indent="1"/>
    </xf>
    <xf numFmtId="0" fontId="11" fillId="37" borderId="12" applyNumberFormat="0" applyProtection="0">
      <alignment horizontal="left" vertical="top" indent="1"/>
    </xf>
    <xf numFmtId="0" fontId="11" fillId="37" borderId="12" applyNumberFormat="0" applyProtection="0">
      <alignment horizontal="left" vertical="top" indent="1"/>
    </xf>
    <xf numFmtId="0" fontId="11" fillId="37" borderId="12" applyNumberFormat="0" applyProtection="0">
      <alignment horizontal="left" vertical="top" indent="1"/>
    </xf>
    <xf numFmtId="0" fontId="11" fillId="37" borderId="12" applyNumberFormat="0" applyProtection="0">
      <alignment horizontal="left" vertical="top" indent="1"/>
    </xf>
    <xf numFmtId="0" fontId="11" fillId="37" borderId="12" applyNumberFormat="0" applyProtection="0">
      <alignment horizontal="left" vertical="top" indent="1"/>
    </xf>
    <xf numFmtId="0" fontId="11" fillId="37" borderId="12" applyNumberFormat="0" applyProtection="0">
      <alignment horizontal="left" vertical="top" indent="1"/>
    </xf>
    <xf numFmtId="0" fontId="11" fillId="41" borderId="12" applyNumberFormat="0" applyProtection="0">
      <alignment horizontal="left" vertical="center" indent="1"/>
    </xf>
    <xf numFmtId="0" fontId="11" fillId="41" borderId="12" applyNumberFormat="0" applyProtection="0">
      <alignment horizontal="left" vertical="center" indent="1"/>
    </xf>
    <xf numFmtId="0" fontId="11" fillId="41" borderId="12" applyNumberFormat="0" applyProtection="0">
      <alignment horizontal="left" vertical="center" indent="1"/>
    </xf>
    <xf numFmtId="0" fontId="11" fillId="41" borderId="12" applyNumberFormat="0" applyProtection="0">
      <alignment horizontal="left" vertical="center" indent="1"/>
    </xf>
    <xf numFmtId="0" fontId="11" fillId="41" borderId="12" applyNumberFormat="0" applyProtection="0">
      <alignment horizontal="left" vertical="center" indent="1"/>
    </xf>
    <xf numFmtId="0" fontId="11" fillId="41" borderId="12" applyNumberFormat="0" applyProtection="0">
      <alignment horizontal="left" vertical="center" indent="1"/>
    </xf>
    <xf numFmtId="0" fontId="11" fillId="41" borderId="12" applyNumberFormat="0" applyProtection="0">
      <alignment horizontal="left" vertical="center" indent="1"/>
    </xf>
    <xf numFmtId="0" fontId="11" fillId="41" borderId="12" applyNumberFormat="0" applyProtection="0">
      <alignment horizontal="left" vertical="center" indent="1"/>
    </xf>
    <xf numFmtId="0" fontId="11" fillId="41" borderId="12" applyNumberFormat="0" applyProtection="0">
      <alignment horizontal="left" vertical="center" indent="1"/>
    </xf>
    <xf numFmtId="0" fontId="11" fillId="41" borderId="12" applyNumberFormat="0" applyProtection="0">
      <alignment horizontal="left" vertical="center" indent="1"/>
    </xf>
    <xf numFmtId="0" fontId="11" fillId="41" borderId="12" applyNumberFormat="0" applyProtection="0">
      <alignment horizontal="left" vertical="center" indent="1"/>
    </xf>
    <xf numFmtId="0" fontId="11" fillId="41" borderId="12" applyNumberFormat="0" applyProtection="0">
      <alignment horizontal="left" vertical="center" indent="1"/>
    </xf>
    <xf numFmtId="0" fontId="11" fillId="41" borderId="12" applyNumberFormat="0" applyProtection="0">
      <alignment horizontal="left" vertical="center" indent="1"/>
    </xf>
    <xf numFmtId="0" fontId="11" fillId="41" borderId="12" applyNumberFormat="0" applyProtection="0">
      <alignment horizontal="left" vertical="top" indent="1"/>
    </xf>
    <xf numFmtId="0" fontId="11" fillId="41" borderId="12" applyNumberFormat="0" applyProtection="0">
      <alignment horizontal="left" vertical="top" indent="1"/>
    </xf>
    <xf numFmtId="0" fontId="11" fillId="41" borderId="12" applyNumberFormat="0" applyProtection="0">
      <alignment horizontal="left" vertical="top" indent="1"/>
    </xf>
    <xf numFmtId="0" fontId="11" fillId="41" borderId="12" applyNumberFormat="0" applyProtection="0">
      <alignment horizontal="left" vertical="top" indent="1"/>
    </xf>
    <xf numFmtId="0" fontId="11" fillId="41" borderId="12" applyNumberFormat="0" applyProtection="0">
      <alignment horizontal="left" vertical="top" indent="1"/>
    </xf>
    <xf numFmtId="0" fontId="11" fillId="41" borderId="12" applyNumberFormat="0" applyProtection="0">
      <alignment horizontal="left" vertical="top" indent="1"/>
    </xf>
    <xf numFmtId="0" fontId="11" fillId="41" borderId="12" applyNumberFormat="0" applyProtection="0">
      <alignment horizontal="left" vertical="top" indent="1"/>
    </xf>
    <xf numFmtId="0" fontId="11" fillId="41" borderId="12" applyNumberFormat="0" applyProtection="0">
      <alignment horizontal="left" vertical="top" indent="1"/>
    </xf>
    <xf numFmtId="0" fontId="11" fillId="20" borderId="12" applyNumberFormat="0" applyProtection="0">
      <alignment horizontal="left" vertical="center" indent="1"/>
    </xf>
    <xf numFmtId="0" fontId="11" fillId="20" borderId="12" applyNumberFormat="0" applyProtection="0">
      <alignment horizontal="left" vertical="center" indent="1"/>
    </xf>
    <xf numFmtId="0" fontId="11" fillId="20" borderId="12" applyNumberFormat="0" applyProtection="0">
      <alignment horizontal="left" vertical="center" indent="1"/>
    </xf>
    <xf numFmtId="0" fontId="11" fillId="20" borderId="12" applyNumberFormat="0" applyProtection="0">
      <alignment horizontal="left" vertical="center" indent="1"/>
    </xf>
    <xf numFmtId="0" fontId="11" fillId="20" borderId="12" applyNumberFormat="0" applyProtection="0">
      <alignment horizontal="left" vertical="center" indent="1"/>
    </xf>
    <xf numFmtId="0" fontId="11" fillId="20" borderId="12" applyNumberFormat="0" applyProtection="0">
      <alignment horizontal="left" vertical="center" indent="1"/>
    </xf>
    <xf numFmtId="0" fontId="11" fillId="20" borderId="12" applyNumberFormat="0" applyProtection="0">
      <alignment horizontal="left" vertical="center" indent="1"/>
    </xf>
    <xf numFmtId="0" fontId="11" fillId="20" borderId="12" applyNumberFormat="0" applyProtection="0">
      <alignment horizontal="left" vertical="center" indent="1"/>
    </xf>
    <xf numFmtId="0" fontId="11" fillId="20" borderId="12" applyNumberFormat="0" applyProtection="0">
      <alignment horizontal="left" vertical="center" indent="1"/>
    </xf>
    <xf numFmtId="0" fontId="11" fillId="20" borderId="12" applyNumberFormat="0" applyProtection="0">
      <alignment horizontal="left" vertical="center" indent="1"/>
    </xf>
    <xf numFmtId="0" fontId="11" fillId="20" borderId="12" applyNumberFormat="0" applyProtection="0">
      <alignment horizontal="left" vertical="center" indent="1"/>
    </xf>
    <xf numFmtId="0" fontId="11" fillId="20" borderId="12" applyNumberFormat="0" applyProtection="0">
      <alignment horizontal="left" vertical="center" indent="1"/>
    </xf>
    <xf numFmtId="0" fontId="11" fillId="20" borderId="12" applyNumberFormat="0" applyProtection="0">
      <alignment horizontal="left" vertical="center" indent="1"/>
    </xf>
    <xf numFmtId="0" fontId="11" fillId="20" borderId="12" applyNumberFormat="0" applyProtection="0">
      <alignment horizontal="left" vertical="top" indent="1"/>
    </xf>
    <xf numFmtId="0" fontId="11" fillId="20" borderId="12" applyNumberFormat="0" applyProtection="0">
      <alignment horizontal="left" vertical="top" indent="1"/>
    </xf>
    <xf numFmtId="0" fontId="11" fillId="20" borderId="12" applyNumberFormat="0" applyProtection="0">
      <alignment horizontal="left" vertical="top" indent="1"/>
    </xf>
    <xf numFmtId="0" fontId="11" fillId="20" borderId="12" applyNumberFormat="0" applyProtection="0">
      <alignment horizontal="left" vertical="top" indent="1"/>
    </xf>
    <xf numFmtId="0" fontId="11" fillId="20" borderId="12" applyNumberFormat="0" applyProtection="0">
      <alignment horizontal="left" vertical="top" indent="1"/>
    </xf>
    <xf numFmtId="0" fontId="11" fillId="20" borderId="12" applyNumberFormat="0" applyProtection="0">
      <alignment horizontal="left" vertical="top" indent="1"/>
    </xf>
    <xf numFmtId="0" fontId="11" fillId="20" borderId="12" applyNumberFormat="0" applyProtection="0">
      <alignment horizontal="left" vertical="top" indent="1"/>
    </xf>
    <xf numFmtId="0" fontId="11" fillId="20" borderId="12" applyNumberFormat="0" applyProtection="0">
      <alignment horizontal="left" vertical="top" indent="1"/>
    </xf>
    <xf numFmtId="0" fontId="11" fillId="42" borderId="12" applyNumberFormat="0" applyProtection="0">
      <alignment horizontal="left" vertical="center" indent="1"/>
    </xf>
    <xf numFmtId="0" fontId="11" fillId="42" borderId="12" applyNumberFormat="0" applyProtection="0">
      <alignment horizontal="left" vertical="center" indent="1"/>
    </xf>
    <xf numFmtId="0" fontId="11" fillId="42" borderId="12" applyNumberFormat="0" applyProtection="0">
      <alignment horizontal="left" vertical="center" indent="1"/>
    </xf>
    <xf numFmtId="0" fontId="11" fillId="42" borderId="12" applyNumberFormat="0" applyProtection="0">
      <alignment horizontal="left" vertical="center" indent="1"/>
    </xf>
    <xf numFmtId="0" fontId="11" fillId="42" borderId="12" applyNumberFormat="0" applyProtection="0">
      <alignment horizontal="left" vertical="center" indent="1"/>
    </xf>
    <xf numFmtId="0" fontId="11" fillId="42" borderId="12" applyNumberFormat="0" applyProtection="0">
      <alignment horizontal="left" vertical="center" indent="1"/>
    </xf>
    <xf numFmtId="0" fontId="11" fillId="42" borderId="12" applyNumberFormat="0" applyProtection="0">
      <alignment horizontal="left" vertical="center" indent="1"/>
    </xf>
    <xf numFmtId="0" fontId="11" fillId="42" borderId="12" applyNumberFormat="0" applyProtection="0">
      <alignment horizontal="left" vertical="center" indent="1"/>
    </xf>
    <xf numFmtId="0" fontId="11" fillId="42" borderId="12" applyNumberFormat="0" applyProtection="0">
      <alignment horizontal="left" vertical="center" indent="1"/>
    </xf>
    <xf numFmtId="0" fontId="11" fillId="42" borderId="12" applyNumberFormat="0" applyProtection="0">
      <alignment horizontal="left" vertical="center" indent="1"/>
    </xf>
    <xf numFmtId="0" fontId="11" fillId="42" borderId="12" applyNumberFormat="0" applyProtection="0">
      <alignment horizontal="left" vertical="center" indent="1"/>
    </xf>
    <xf numFmtId="0" fontId="11" fillId="42" borderId="12" applyNumberFormat="0" applyProtection="0">
      <alignment horizontal="left" vertical="center" indent="1"/>
    </xf>
    <xf numFmtId="0" fontId="11" fillId="42" borderId="12" applyNumberFormat="0" applyProtection="0">
      <alignment horizontal="left" vertical="center" indent="1"/>
    </xf>
    <xf numFmtId="0" fontId="11" fillId="42" borderId="12" applyNumberFormat="0" applyProtection="0">
      <alignment horizontal="left" vertical="top" indent="1"/>
    </xf>
    <xf numFmtId="0" fontId="11" fillId="42" borderId="12" applyNumberFormat="0" applyProtection="0">
      <alignment horizontal="left" vertical="top" indent="1"/>
    </xf>
    <xf numFmtId="0" fontId="11" fillId="42" borderId="12" applyNumberFormat="0" applyProtection="0">
      <alignment horizontal="left" vertical="top" indent="1"/>
    </xf>
    <xf numFmtId="0" fontId="11" fillId="42" borderId="12" applyNumberFormat="0" applyProtection="0">
      <alignment horizontal="left" vertical="top" indent="1"/>
    </xf>
    <xf numFmtId="0" fontId="11" fillId="42" borderId="12" applyNumberFormat="0" applyProtection="0">
      <alignment horizontal="left" vertical="top" indent="1"/>
    </xf>
    <xf numFmtId="0" fontId="11" fillId="42" borderId="12" applyNumberFormat="0" applyProtection="0">
      <alignment horizontal="left" vertical="top" indent="1"/>
    </xf>
    <xf numFmtId="0" fontId="11" fillId="42" borderId="12" applyNumberFormat="0" applyProtection="0">
      <alignment horizontal="left" vertical="top" indent="1"/>
    </xf>
    <xf numFmtId="0" fontId="11" fillId="42" borderId="12" applyNumberFormat="0" applyProtection="0">
      <alignment horizontal="left" vertical="top" indent="1"/>
    </xf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11" fillId="0" borderId="17" applyNumberFormat="0" applyFill="0" applyBorder="0" applyAlignment="0" applyProtection="0"/>
    <xf numFmtId="0" fontId="11" fillId="0" borderId="17" applyNumberFormat="0" applyFill="0" applyBorder="0" applyAlignment="0" applyProtection="0"/>
    <xf numFmtId="0" fontId="11" fillId="0" borderId="17" applyNumberFormat="0" applyFill="0" applyBorder="0" applyAlignment="0" applyProtection="0"/>
    <xf numFmtId="0" fontId="11" fillId="0" borderId="17" applyNumberFormat="0" applyFill="0" applyBorder="0" applyAlignment="0" applyProtection="0"/>
    <xf numFmtId="0" fontId="11" fillId="0" borderId="17" applyNumberFormat="0" applyFill="0" applyBorder="0" applyAlignment="0" applyProtection="0"/>
    <xf numFmtId="0" fontId="11" fillId="0" borderId="17" applyNumberFormat="0" applyFill="0" applyBorder="0" applyAlignment="0" applyProtection="0"/>
    <xf numFmtId="0" fontId="11" fillId="0" borderId="17" applyNumberFormat="0" applyFill="0" applyBorder="0" applyAlignment="0" applyProtection="0"/>
    <xf numFmtId="0" fontId="11" fillId="0" borderId="17" applyNumberFormat="0" applyFill="0" applyBorder="0" applyAlignment="0" applyProtection="0"/>
    <xf numFmtId="0" fontId="91" fillId="0" borderId="90" applyNumberFormat="0" applyFill="0" applyAlignment="0" applyProtection="0"/>
    <xf numFmtId="0" fontId="91" fillId="0" borderId="90" applyNumberFormat="0" applyFill="0" applyAlignment="0" applyProtection="0"/>
    <xf numFmtId="0" fontId="91" fillId="0" borderId="86" applyNumberFormat="0" applyFill="0" applyAlignment="0" applyProtection="0"/>
    <xf numFmtId="0" fontId="91" fillId="0" borderId="90" applyNumberFormat="0" applyFill="0" applyAlignment="0" applyProtection="0"/>
    <xf numFmtId="0" fontId="91" fillId="0" borderId="90" applyNumberFormat="0" applyFill="0" applyAlignment="0" applyProtection="0"/>
    <xf numFmtId="0" fontId="91" fillId="0" borderId="90" applyNumberFormat="0" applyFill="0" applyAlignment="0" applyProtection="0"/>
    <xf numFmtId="0" fontId="11" fillId="0" borderId="17" applyNumberFormat="0" applyFill="0" applyBorder="0" applyAlignment="0" applyProtection="0"/>
    <xf numFmtId="0" fontId="11" fillId="0" borderId="17" applyNumberFormat="0" applyFill="0" applyBorder="0" applyAlignment="0" applyProtection="0"/>
    <xf numFmtId="0" fontId="11" fillId="0" borderId="17" applyNumberFormat="0" applyFill="0" applyBorder="0" applyAlignment="0" applyProtection="0"/>
    <xf numFmtId="0" fontId="11" fillId="0" borderId="17" applyNumberFormat="0" applyFill="0" applyBorder="0" applyAlignment="0" applyProtection="0"/>
    <xf numFmtId="0" fontId="11" fillId="0" borderId="17" applyNumberFormat="0" applyFill="0" applyBorder="0" applyAlignment="0" applyProtection="0"/>
    <xf numFmtId="0" fontId="11" fillId="0" borderId="17" applyNumberFormat="0" applyFill="0" applyBorder="0" applyAlignment="0" applyProtection="0"/>
    <xf numFmtId="0" fontId="11" fillId="0" borderId="17" applyNumberFormat="0" applyFill="0" applyBorder="0" applyAlignment="0" applyProtection="0"/>
    <xf numFmtId="0" fontId="11" fillId="0" borderId="17" applyNumberFormat="0" applyFill="0" applyBorder="0" applyAlignment="0" applyProtection="0"/>
    <xf numFmtId="0" fontId="11" fillId="0" borderId="17" applyNumberFormat="0" applyFill="0" applyBorder="0" applyAlignment="0" applyProtection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9" fontId="94" fillId="0" borderId="0" applyFont="0" applyFill="0" applyBorder="0" applyAlignment="0" applyProtection="0"/>
    <xf numFmtId="0" fontId="42" fillId="7" borderId="2" applyNumberFormat="0" applyAlignment="0" applyProtection="0"/>
    <xf numFmtId="43" fontId="94" fillId="0" borderId="0" applyFont="0" applyFill="0" applyBorder="0" applyAlignment="0" applyProtection="0"/>
    <xf numFmtId="0" fontId="94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0" fillId="0" borderId="0"/>
    <xf numFmtId="0" fontId="10" fillId="0" borderId="0"/>
    <xf numFmtId="9" fontId="11" fillId="0" borderId="0" applyFont="0" applyFill="0" applyBorder="0" applyAlignment="0" applyProtection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9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9" fontId="11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9" fontId="11" fillId="0" borderId="0" applyFont="0" applyFill="0" applyBorder="0" applyAlignment="0" applyProtection="0"/>
    <xf numFmtId="0" fontId="10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9" fontId="11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9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0" fontId="94" fillId="0" borderId="0"/>
    <xf numFmtId="9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0" fontId="42" fillId="7" borderId="2" applyNumberFormat="0" applyAlignment="0" applyProtection="0"/>
    <xf numFmtId="0" fontId="94" fillId="0" borderId="0"/>
    <xf numFmtId="0" fontId="42" fillId="7" borderId="2" applyNumberFormat="0" applyAlignment="0" applyProtection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34" fillId="2" borderId="0" applyNumberFormat="0" applyBorder="0" applyAlignment="0" applyProtection="0"/>
    <xf numFmtId="0" fontId="34" fillId="3" borderId="0" applyNumberFormat="0" applyBorder="0" applyAlignment="0" applyProtection="0"/>
    <xf numFmtId="0" fontId="34" fillId="4" borderId="0" applyNumberFormat="0" applyBorder="0" applyAlignment="0" applyProtection="0"/>
    <xf numFmtId="0" fontId="34" fillId="5" borderId="0" applyNumberFormat="0" applyBorder="0" applyAlignment="0" applyProtection="0"/>
    <xf numFmtId="0" fontId="34" fillId="6" borderId="0" applyNumberFormat="0" applyBorder="0" applyAlignment="0" applyProtection="0"/>
    <xf numFmtId="0" fontId="34" fillId="7" borderId="0" applyNumberFormat="0" applyBorder="0" applyAlignment="0" applyProtection="0"/>
    <xf numFmtId="0" fontId="34" fillId="8" borderId="0" applyNumberFormat="0" applyBorder="0" applyAlignment="0" applyProtection="0"/>
    <xf numFmtId="0" fontId="34" fillId="9" borderId="0" applyNumberFormat="0" applyBorder="0" applyAlignment="0" applyProtection="0"/>
    <xf numFmtId="0" fontId="34" fillId="10" borderId="0" applyNumberFormat="0" applyBorder="0" applyAlignment="0" applyProtection="0"/>
    <xf numFmtId="0" fontId="34" fillId="5" borderId="0" applyNumberFormat="0" applyBorder="0" applyAlignment="0" applyProtection="0"/>
    <xf numFmtId="0" fontId="34" fillId="8" borderId="0" applyNumberFormat="0" applyBorder="0" applyAlignment="0" applyProtection="0"/>
    <xf numFmtId="0" fontId="34" fillId="11" borderId="0" applyNumberFormat="0" applyBorder="0" applyAlignment="0" applyProtection="0"/>
    <xf numFmtId="0" fontId="35" fillId="12" borderId="0" applyNumberFormat="0" applyBorder="0" applyAlignment="0" applyProtection="0"/>
    <xf numFmtId="0" fontId="35" fillId="9" borderId="0" applyNumberFormat="0" applyBorder="0" applyAlignment="0" applyProtection="0"/>
    <xf numFmtId="0" fontId="35" fillId="10" borderId="0" applyNumberFormat="0" applyBorder="0" applyAlignment="0" applyProtection="0"/>
    <xf numFmtId="0" fontId="35" fillId="13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35" fillId="18" borderId="0" applyNumberFormat="0" applyBorder="0" applyAlignment="0" applyProtection="0"/>
    <xf numFmtId="0" fontId="35" fillId="13" borderId="0" applyNumberFormat="0" applyBorder="0" applyAlignment="0" applyProtection="0"/>
    <xf numFmtId="0" fontId="35" fillId="14" borderId="0" applyNumberFormat="0" applyBorder="0" applyAlignment="0" applyProtection="0"/>
    <xf numFmtId="0" fontId="35" fillId="19" borderId="0" applyNumberFormat="0" applyBorder="0" applyAlignment="0" applyProtection="0"/>
    <xf numFmtId="0" fontId="36" fillId="3" borderId="0" applyNumberFormat="0" applyBorder="0" applyAlignment="0" applyProtection="0"/>
    <xf numFmtId="0" fontId="37" fillId="21" borderId="2" applyNumberFormat="0" applyAlignment="0" applyProtection="0"/>
    <xf numFmtId="0" fontId="38" fillId="22" borderId="3" applyNumberFormat="0" applyAlignment="0" applyProtection="0"/>
    <xf numFmtId="43" fontId="94" fillId="0" borderId="0" applyFont="0" applyFill="0" applyBorder="0" applyAlignment="0" applyProtection="0"/>
    <xf numFmtId="0" fontId="39" fillId="0" borderId="0" applyNumberFormat="0" applyFill="0" applyBorder="0" applyAlignment="0" applyProtection="0"/>
    <xf numFmtId="0" fontId="40" fillId="4" borderId="0" applyNumberFormat="0" applyBorder="0" applyAlignment="0" applyProtection="0"/>
    <xf numFmtId="0" fontId="95" fillId="0" borderId="85" applyNumberFormat="0" applyFill="0" applyAlignment="0" applyProtection="0"/>
    <xf numFmtId="0" fontId="96" fillId="0" borderId="13" applyNumberFormat="0" applyFill="0" applyAlignment="0" applyProtection="0"/>
    <xf numFmtId="0" fontId="41" fillId="0" borderId="6" applyNumberFormat="0" applyFill="0" applyAlignment="0" applyProtection="0"/>
    <xf numFmtId="0" fontId="41" fillId="0" borderId="0" applyNumberFormat="0" applyFill="0" applyBorder="0" applyAlignment="0" applyProtection="0"/>
    <xf numFmtId="0" fontId="43" fillId="0" borderId="9" applyNumberFormat="0" applyFill="0" applyAlignment="0" applyProtection="0"/>
    <xf numFmtId="0" fontId="44" fillId="25" borderId="0" applyNumberFormat="0" applyBorder="0" applyAlignment="0" applyProtection="0"/>
    <xf numFmtId="0" fontId="94" fillId="26" borderId="10" applyNumberFormat="0" applyFont="0" applyAlignment="0" applyProtection="0"/>
    <xf numFmtId="0" fontId="45" fillId="21" borderId="11" applyNumberFormat="0" applyAlignment="0" applyProtection="0"/>
    <xf numFmtId="0" fontId="46" fillId="0" borderId="0" applyNumberFormat="0" applyFill="0" applyBorder="0" applyAlignment="0" applyProtection="0"/>
    <xf numFmtId="0" fontId="91" fillId="0" borderId="86" applyNumberFormat="0" applyFill="0" applyAlignment="0" applyProtection="0"/>
    <xf numFmtId="0" fontId="47" fillId="0" borderId="0" applyNumberForma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94" fillId="0" borderId="0"/>
    <xf numFmtId="176" fontId="11" fillId="46" borderId="11" applyNumberFormat="0" applyProtection="0">
      <alignment horizontal="left" vertical="center" indent="1"/>
    </xf>
    <xf numFmtId="4" fontId="23" fillId="43" borderId="11" applyNumberFormat="0" applyProtection="0">
      <alignment horizontal="right" vertical="center"/>
    </xf>
    <xf numFmtId="176" fontId="23" fillId="24" borderId="12" applyNumberFormat="0" applyProtection="0">
      <alignment horizontal="left" vertical="top" indent="1"/>
    </xf>
    <xf numFmtId="4" fontId="61" fillId="24" borderId="12" applyNumberFormat="0" applyProtection="0">
      <alignment vertical="center"/>
    </xf>
    <xf numFmtId="4" fontId="23" fillId="24" borderId="12" applyNumberFormat="0" applyProtection="0">
      <alignment vertical="center"/>
    </xf>
    <xf numFmtId="176" fontId="11" fillId="42" borderId="12" applyNumberFormat="0" applyProtection="0">
      <alignment horizontal="left" vertical="top" indent="1"/>
    </xf>
    <xf numFmtId="176" fontId="11" fillId="42" borderId="12" applyNumberFormat="0" applyProtection="0">
      <alignment horizontal="left" vertical="top" indent="1"/>
    </xf>
    <xf numFmtId="176" fontId="11" fillId="42" borderId="12" applyNumberFormat="0" applyProtection="0">
      <alignment horizontal="left" vertical="top" indent="1"/>
    </xf>
    <xf numFmtId="176" fontId="60" fillId="0" borderId="8" applyNumberFormat="0" applyProtection="0">
      <alignment horizontal="left" vertical="center" indent="2"/>
    </xf>
    <xf numFmtId="176" fontId="60" fillId="0" borderId="8" applyNumberFormat="0" applyProtection="0">
      <alignment horizontal="left" vertical="center" indent="2"/>
    </xf>
    <xf numFmtId="176" fontId="11" fillId="20" borderId="12" applyNumberFormat="0" applyProtection="0">
      <alignment horizontal="left" vertical="top" indent="1"/>
    </xf>
    <xf numFmtId="176" fontId="11" fillId="20" borderId="12" applyNumberFormat="0" applyProtection="0">
      <alignment horizontal="left" vertical="top" indent="1"/>
    </xf>
    <xf numFmtId="176" fontId="11" fillId="20" borderId="12" applyNumberFormat="0" applyProtection="0">
      <alignment horizontal="left" vertical="top" indent="1"/>
    </xf>
    <xf numFmtId="176" fontId="60" fillId="0" borderId="8" applyNumberFormat="0" applyProtection="0">
      <alignment horizontal="left" vertical="center" indent="2"/>
    </xf>
    <xf numFmtId="176" fontId="11" fillId="41" borderId="12" applyNumberFormat="0" applyProtection="0">
      <alignment horizontal="left" vertical="top" indent="1"/>
    </xf>
    <xf numFmtId="176" fontId="11" fillId="41" borderId="12" applyNumberFormat="0" applyProtection="0">
      <alignment horizontal="left" vertical="top" indent="1"/>
    </xf>
    <xf numFmtId="176" fontId="11" fillId="41" borderId="12" applyNumberFormat="0" applyProtection="0">
      <alignment horizontal="left" vertical="top" indent="1"/>
    </xf>
    <xf numFmtId="176" fontId="60" fillId="0" borderId="8" applyNumberFormat="0" applyProtection="0">
      <alignment horizontal="left" vertical="center" indent="2"/>
    </xf>
    <xf numFmtId="176" fontId="49" fillId="27" borderId="12" applyNumberFormat="0" applyProtection="0">
      <alignment horizontal="left" vertical="top" indent="1"/>
    </xf>
    <xf numFmtId="176" fontId="11" fillId="0" borderId="0"/>
    <xf numFmtId="176" fontId="35" fillId="13" borderId="0" applyNumberFormat="0" applyBorder="0" applyAlignment="0" applyProtection="0"/>
    <xf numFmtId="176" fontId="35" fillId="9" borderId="0" applyNumberFormat="0" applyBorder="0" applyAlignment="0" applyProtection="0"/>
    <xf numFmtId="176" fontId="34" fillId="2" borderId="0" applyNumberFormat="0" applyBorder="0" applyAlignment="0" applyProtection="0"/>
    <xf numFmtId="176" fontId="72" fillId="0" borderId="0"/>
    <xf numFmtId="176" fontId="11" fillId="0" borderId="0"/>
    <xf numFmtId="176" fontId="60" fillId="0" borderId="8" applyNumberFormat="0" applyProtection="0">
      <alignment horizontal="left" vertical="center" indent="2"/>
    </xf>
    <xf numFmtId="176" fontId="11" fillId="37" borderId="12" applyNumberFormat="0" applyProtection="0">
      <alignment horizontal="left" vertical="top" indent="1"/>
    </xf>
    <xf numFmtId="176" fontId="60" fillId="0" borderId="8" applyNumberFormat="0" applyProtection="0">
      <alignment horizontal="left" vertical="center" indent="2"/>
    </xf>
    <xf numFmtId="176" fontId="60" fillId="0" borderId="8" applyNumberFormat="0" applyProtection="0">
      <alignment horizontal="left" vertical="center" indent="2"/>
    </xf>
    <xf numFmtId="176" fontId="11" fillId="37" borderId="12" applyNumberFormat="0" applyProtection="0">
      <alignment horizontal="left" vertical="top" indent="1"/>
    </xf>
    <xf numFmtId="176" fontId="11" fillId="37" borderId="12" applyNumberFormat="0" applyProtection="0">
      <alignment horizontal="left" vertical="top" indent="1"/>
    </xf>
    <xf numFmtId="176" fontId="55" fillId="40" borderId="8" applyNumberFormat="0" applyProtection="0">
      <alignment horizontal="left" vertical="center" indent="2"/>
    </xf>
    <xf numFmtId="4" fontId="59" fillId="39" borderId="14">
      <alignment horizontal="left" vertical="center" indent="1"/>
    </xf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6" fontId="45" fillId="21" borderId="11" applyNumberFormat="0" applyAlignment="0" applyProtection="0"/>
    <xf numFmtId="176" fontId="11" fillId="0" borderId="0"/>
    <xf numFmtId="0" fontId="11" fillId="0" borderId="0"/>
    <xf numFmtId="176" fontId="60" fillId="0" borderId="0"/>
    <xf numFmtId="176" fontId="11" fillId="0" borderId="0"/>
    <xf numFmtId="0" fontId="11" fillId="0" borderId="0"/>
    <xf numFmtId="176" fontId="44" fillId="25" borderId="0" applyNumberFormat="0" applyBorder="0" applyAlignment="0" applyProtection="0"/>
    <xf numFmtId="176" fontId="43" fillId="0" borderId="9" applyNumberFormat="0" applyFill="0" applyAlignment="0" applyProtection="0"/>
    <xf numFmtId="176" fontId="42" fillId="7" borderId="2" applyNumberFormat="0" applyAlignment="0" applyProtection="0"/>
    <xf numFmtId="176" fontId="42" fillId="7" borderId="2" applyNumberFormat="0" applyAlignment="0" applyProtection="0"/>
    <xf numFmtId="176" fontId="42" fillId="7" borderId="2" applyNumberFormat="0" applyAlignment="0" applyProtection="0"/>
    <xf numFmtId="176" fontId="26" fillId="0" borderId="7" applyNumberFormat="0" applyFill="0" applyAlignment="0" applyProtection="0"/>
    <xf numFmtId="176" fontId="41" fillId="0" borderId="0" applyNumberFormat="0" applyFill="0" applyBorder="0" applyAlignment="0" applyProtection="0"/>
    <xf numFmtId="176" fontId="41" fillId="0" borderId="6" applyNumberFormat="0" applyFill="0" applyAlignment="0" applyProtection="0"/>
    <xf numFmtId="176" fontId="13" fillId="0" borderId="0" applyNumberFormat="0" applyFont="0" applyFill="0" applyBorder="0" applyProtection="0"/>
    <xf numFmtId="176" fontId="13" fillId="0" borderId="0" applyNumberFormat="0" applyFont="0" applyFill="0" applyBorder="0" applyProtection="0"/>
    <xf numFmtId="176" fontId="25" fillId="0" borderId="0" applyNumberFormat="0" applyFont="0" applyFill="0" applyBorder="0" applyProtection="0"/>
    <xf numFmtId="176" fontId="13" fillId="0" borderId="5">
      <alignment horizontal="left" vertical="center"/>
    </xf>
    <xf numFmtId="176" fontId="24" fillId="0" borderId="0" applyNumberFormat="0" applyFill="0" applyBorder="0" applyAlignment="0" applyProtection="0"/>
    <xf numFmtId="176" fontId="39" fillId="0" borderId="0" applyNumberFormat="0" applyFill="0" applyBorder="0" applyAlignment="0" applyProtection="0"/>
    <xf numFmtId="176" fontId="11" fillId="0" borderId="0" applyFont="0" applyFill="0" applyBorder="0" applyAlignment="0" applyProtection="0"/>
    <xf numFmtId="176" fontId="11" fillId="0" borderId="0" applyFont="0" applyFill="0" applyBorder="0" applyAlignment="0" applyProtection="0"/>
    <xf numFmtId="176" fontId="11" fillId="0" borderId="0" applyFont="0" applyFill="0" applyBorder="0" applyAlignment="0" applyProtection="0"/>
    <xf numFmtId="176" fontId="38" fillId="22" borderId="3" applyNumberFormat="0" applyAlignment="0" applyProtection="0"/>
    <xf numFmtId="176" fontId="37" fillId="21" borderId="2" applyNumberFormat="0" applyAlignment="0" applyProtection="0"/>
    <xf numFmtId="176" fontId="36" fillId="3" borderId="0" applyNumberFormat="0" applyBorder="0" applyAlignment="0" applyProtection="0"/>
    <xf numFmtId="176" fontId="35" fillId="19" borderId="0" applyNumberFormat="0" applyBorder="0" applyAlignment="0" applyProtection="0"/>
    <xf numFmtId="176" fontId="35" fillId="14" borderId="0" applyNumberFormat="0" applyBorder="0" applyAlignment="0" applyProtection="0"/>
    <xf numFmtId="176" fontId="35" fillId="13" borderId="0" applyNumberFormat="0" applyBorder="0" applyAlignment="0" applyProtection="0"/>
    <xf numFmtId="176" fontId="35" fillId="18" borderId="0" applyNumberFormat="0" applyBorder="0" applyAlignment="0" applyProtection="0"/>
    <xf numFmtId="176" fontId="35" fillId="17" borderId="0" applyNumberFormat="0" applyBorder="0" applyAlignment="0" applyProtection="0"/>
    <xf numFmtId="176" fontId="35" fillId="16" borderId="0" applyNumberFormat="0" applyBorder="0" applyAlignment="0" applyProtection="0"/>
    <xf numFmtId="176" fontId="35" fillId="15" borderId="0" applyNumberFormat="0" applyBorder="0" applyAlignment="0" applyProtection="0"/>
    <xf numFmtId="176" fontId="35" fillId="14" borderId="0" applyNumberFormat="0" applyBorder="0" applyAlignment="0" applyProtection="0"/>
    <xf numFmtId="176" fontId="34" fillId="8" borderId="0" applyNumberFormat="0" applyBorder="0" applyAlignment="0" applyProtection="0"/>
    <xf numFmtId="176" fontId="35" fillId="12" borderId="0" applyNumberFormat="0" applyBorder="0" applyAlignment="0" applyProtection="0"/>
    <xf numFmtId="176" fontId="34" fillId="11" borderId="0" applyNumberFormat="0" applyBorder="0" applyAlignment="0" applyProtection="0"/>
    <xf numFmtId="176" fontId="34" fillId="10" borderId="0" applyNumberFormat="0" applyBorder="0" applyAlignment="0" applyProtection="0"/>
    <xf numFmtId="176" fontId="34" fillId="6" borderId="0" applyNumberFormat="0" applyBorder="0" applyAlignment="0" applyProtection="0"/>
    <xf numFmtId="176" fontId="34" fillId="5" borderId="0" applyNumberFormat="0" applyBorder="0" applyAlignment="0" applyProtection="0"/>
    <xf numFmtId="176" fontId="34" fillId="4" borderId="0" applyNumberFormat="0" applyBorder="0" applyAlignment="0" applyProtection="0"/>
    <xf numFmtId="176" fontId="34" fillId="3" borderId="0" applyNumberFormat="0" applyBorder="0" applyAlignment="0" applyProtection="0"/>
    <xf numFmtId="176" fontId="11" fillId="37" borderId="12" applyNumberFormat="0" applyProtection="0">
      <alignment horizontal="left" vertical="top" indent="1"/>
    </xf>
    <xf numFmtId="176" fontId="55" fillId="40" borderId="8" applyNumberFormat="0" applyProtection="0">
      <alignment horizontal="left" vertical="center" indent="2"/>
    </xf>
    <xf numFmtId="176" fontId="55" fillId="40" borderId="8" applyNumberFormat="0" applyProtection="0">
      <alignment horizontal="left" vertical="center" indent="2"/>
    </xf>
    <xf numFmtId="9" fontId="11" fillId="0" borderId="0" applyFont="0" applyFill="0" applyBorder="0" applyAlignment="0" applyProtection="0"/>
    <xf numFmtId="0" fontId="11" fillId="0" borderId="0"/>
    <xf numFmtId="176" fontId="11" fillId="26" borderId="10" applyNumberFormat="0" applyFont="0" applyAlignment="0" applyProtection="0"/>
    <xf numFmtId="176" fontId="11" fillId="0" borderId="0"/>
    <xf numFmtId="176" fontId="60" fillId="0" borderId="0"/>
    <xf numFmtId="176" fontId="25" fillId="0" borderId="0" applyNumberFormat="0" applyFont="0" applyFill="0" applyBorder="0" applyProtection="0"/>
    <xf numFmtId="176" fontId="13" fillId="0" borderId="4" applyNumberFormat="0" applyAlignment="0" applyProtection="0">
      <alignment horizontal="left" vertical="center"/>
    </xf>
    <xf numFmtId="176" fontId="40" fillId="4" borderId="0" applyNumberFormat="0" applyBorder="0" applyAlignment="0" applyProtection="0"/>
    <xf numFmtId="176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6" fontId="34" fillId="5" borderId="0" applyNumberFormat="0" applyBorder="0" applyAlignment="0" applyProtection="0"/>
    <xf numFmtId="176" fontId="34" fillId="8" borderId="0" applyNumberFormat="0" applyBorder="0" applyAlignment="0" applyProtection="0"/>
    <xf numFmtId="176" fontId="34" fillId="9" borderId="0" applyNumberFormat="0" applyBorder="0" applyAlignment="0" applyProtection="0"/>
    <xf numFmtId="176" fontId="72" fillId="0" borderId="0"/>
    <xf numFmtId="4" fontId="61" fillId="44" borderId="12" applyNumberFormat="0" applyProtection="0">
      <alignment horizontal="right" vertical="center"/>
    </xf>
    <xf numFmtId="176" fontId="23" fillId="24" borderId="12" applyNumberFormat="0" applyProtection="0">
      <alignment horizontal="left" vertical="top" indent="1"/>
    </xf>
    <xf numFmtId="4" fontId="64" fillId="0" borderId="0" applyNumberFormat="0" applyProtection="0">
      <alignment horizontal="left" vertical="center" indent="1"/>
    </xf>
    <xf numFmtId="176" fontId="11" fillId="42" borderId="12" applyNumberFormat="0" applyProtection="0">
      <alignment horizontal="left" vertical="top" indent="1"/>
    </xf>
    <xf numFmtId="176" fontId="11" fillId="42" borderId="12" applyNumberFormat="0" applyProtection="0">
      <alignment horizontal="left" vertical="top" indent="1"/>
    </xf>
    <xf numFmtId="176" fontId="60" fillId="0" borderId="8" applyNumberFormat="0" applyProtection="0">
      <alignment horizontal="left" vertical="center" indent="2"/>
    </xf>
    <xf numFmtId="176" fontId="11" fillId="20" borderId="12" applyNumberFormat="0" applyProtection="0">
      <alignment horizontal="left" vertical="top" indent="1"/>
    </xf>
    <xf numFmtId="176" fontId="11" fillId="20" borderId="12" applyNumberFormat="0" applyProtection="0">
      <alignment horizontal="left" vertical="top" indent="1"/>
    </xf>
    <xf numFmtId="176" fontId="60" fillId="0" borderId="8" applyNumberFormat="0" applyProtection="0">
      <alignment horizontal="left" vertical="center" indent="2"/>
    </xf>
    <xf numFmtId="176" fontId="11" fillId="41" borderId="12" applyNumberFormat="0" applyProtection="0">
      <alignment horizontal="left" vertical="top" indent="1"/>
    </xf>
    <xf numFmtId="176" fontId="11" fillId="41" borderId="12" applyNumberFormat="0" applyProtection="0">
      <alignment horizontal="left" vertical="top" indent="1"/>
    </xf>
    <xf numFmtId="176" fontId="11" fillId="37" borderId="12" applyNumberFormat="0" applyProtection="0">
      <alignment horizontal="left" vertical="top" indent="1"/>
    </xf>
    <xf numFmtId="4" fontId="52" fillId="27" borderId="12" applyNumberFormat="0" applyProtection="0">
      <alignment vertical="center"/>
    </xf>
    <xf numFmtId="176" fontId="35" fillId="10" borderId="0" applyNumberFormat="0" applyBorder="0" applyAlignment="0" applyProtection="0"/>
    <xf numFmtId="176" fontId="34" fillId="7" borderId="0" applyNumberFormat="0" applyBorder="0" applyAlignment="0" applyProtection="0"/>
    <xf numFmtId="0" fontId="11" fillId="0" borderId="0"/>
    <xf numFmtId="176" fontId="72" fillId="0" borderId="0"/>
    <xf numFmtId="176" fontId="55" fillId="47" borderId="8" applyNumberFormat="0" applyProtection="0">
      <alignment horizontal="center" vertical="top" wrapText="1"/>
    </xf>
    <xf numFmtId="4" fontId="67" fillId="39" borderId="15">
      <alignment vertical="center"/>
    </xf>
    <xf numFmtId="4" fontId="68" fillId="39" borderId="15">
      <alignment vertical="center"/>
    </xf>
    <xf numFmtId="4" fontId="69" fillId="24" borderId="15">
      <alignment horizontal="left" vertical="center" indent="1"/>
    </xf>
    <xf numFmtId="4" fontId="48" fillId="0" borderId="0" applyNumberFormat="0" applyProtection="0">
      <alignment vertical="center"/>
    </xf>
    <xf numFmtId="4" fontId="70" fillId="0" borderId="12" applyNumberFormat="0" applyProtection="0">
      <alignment horizontal="right" vertical="center"/>
    </xf>
    <xf numFmtId="176" fontId="28" fillId="0" borderId="0" applyNumberFormat="0" applyFont="0" applyFill="0" applyBorder="0" applyAlignment="0" applyProtection="0"/>
    <xf numFmtId="176" fontId="46" fillId="0" borderId="0" applyNumberFormat="0" applyFill="0" applyBorder="0" applyAlignment="0" applyProtection="0"/>
    <xf numFmtId="176" fontId="11" fillId="0" borderId="17" applyNumberFormat="0" applyFill="0" applyBorder="0" applyAlignment="0" applyProtection="0"/>
    <xf numFmtId="176" fontId="11" fillId="0" borderId="17" applyNumberFormat="0" applyFill="0" applyBorder="0" applyAlignment="0" applyProtection="0"/>
    <xf numFmtId="176" fontId="11" fillId="0" borderId="17" applyNumberFormat="0" applyFill="0" applyBorder="0" applyAlignment="0" applyProtection="0"/>
    <xf numFmtId="176" fontId="11" fillId="0" borderId="17" applyNumberFormat="0" applyFill="0" applyBorder="0" applyAlignment="0" applyProtection="0"/>
    <xf numFmtId="0" fontId="11" fillId="0" borderId="0"/>
    <xf numFmtId="176" fontId="47" fillId="0" borderId="0" applyNumberForma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25" fillId="0" borderId="0" applyNumberFormat="0" applyFont="0" applyFill="0" applyBorder="0" applyProtection="0"/>
    <xf numFmtId="0" fontId="13" fillId="0" borderId="0" applyNumberFormat="0" applyFont="0" applyFill="0" applyBorder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17" applyNumberFormat="0" applyFill="0" applyBorder="0" applyAlignment="0" applyProtection="0"/>
    <xf numFmtId="0" fontId="10" fillId="0" borderId="0"/>
    <xf numFmtId="9" fontId="11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42" fillId="7" borderId="2" applyNumberFormat="0" applyAlignment="0" applyProtection="0"/>
    <xf numFmtId="43" fontId="94" fillId="0" borderId="0" applyFont="0" applyFill="0" applyBorder="0" applyAlignment="0" applyProtection="0"/>
    <xf numFmtId="9" fontId="94" fillId="0" borderId="0" applyFont="0" applyFill="0" applyBorder="0" applyAlignment="0" applyProtection="0"/>
    <xf numFmtId="0" fontId="94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8" borderId="12" applyNumberFormat="0" applyProtection="0">
      <alignment horizontal="left" vertical="center" indent="1"/>
    </xf>
    <xf numFmtId="0" fontId="11" fillId="38" borderId="12" applyNumberFormat="0" applyProtection="0">
      <alignment horizontal="left" vertical="center" indent="1"/>
    </xf>
    <xf numFmtId="0" fontId="134" fillId="108" borderId="2" applyNumberFormat="0" applyAlignment="0" applyProtection="0"/>
    <xf numFmtId="178" fontId="11" fillId="0" borderId="0" applyFont="0" applyFill="0" applyBorder="0" applyAlignment="0" applyProtection="0"/>
    <xf numFmtId="0" fontId="135" fillId="0" borderId="0" applyNumberFormat="0" applyFill="0" applyBorder="0" applyAlignment="0" applyProtection="0"/>
    <xf numFmtId="0" fontId="114" fillId="0" borderId="101" applyNumberFormat="0" applyFill="0" applyAlignment="0" applyProtection="0"/>
    <xf numFmtId="0" fontId="45" fillId="108" borderId="11" applyNumberFormat="0" applyAlignment="0" applyProtection="0"/>
    <xf numFmtId="0" fontId="11" fillId="8" borderId="12" applyNumberFormat="0" applyProtection="0">
      <alignment horizontal="left" vertical="top" indent="1"/>
    </xf>
    <xf numFmtId="0" fontId="11" fillId="71" borderId="12" applyNumberFormat="0" applyProtection="0">
      <alignment horizontal="left" vertical="top" indent="1"/>
    </xf>
    <xf numFmtId="0" fontId="10" fillId="84" borderId="0" applyNumberFormat="0" applyBorder="0" applyAlignment="0" applyProtection="0"/>
    <xf numFmtId="4" fontId="23" fillId="38" borderId="12" applyNumberFormat="0" applyProtection="0">
      <alignment horizontal="left" vertical="center" indent="1"/>
    </xf>
    <xf numFmtId="4" fontId="23" fillId="44" borderId="12" applyNumberFormat="0" applyProtection="0">
      <alignment horizontal="right" vertical="center"/>
    </xf>
    <xf numFmtId="0" fontId="23" fillId="38" borderId="12" applyNumberFormat="0" applyProtection="0">
      <alignment horizontal="left" vertical="top" indent="1"/>
    </xf>
    <xf numFmtId="0" fontId="23" fillId="26" borderId="12" applyNumberFormat="0" applyProtection="0">
      <alignment horizontal="left" vertical="top" indent="1"/>
    </xf>
    <xf numFmtId="0" fontId="10" fillId="97" borderId="0" applyNumberFormat="0" applyBorder="0" applyAlignment="0" applyProtection="0"/>
    <xf numFmtId="4" fontId="23" fillId="38" borderId="0" applyNumberFormat="0" applyProtection="0">
      <alignment horizontal="left" vertical="center" indent="1"/>
    </xf>
    <xf numFmtId="0" fontId="91" fillId="0" borderId="104" applyNumberFormat="0" applyFill="0" applyAlignment="0" applyProtection="0"/>
    <xf numFmtId="0" fontId="132" fillId="102" borderId="0" applyNumberFormat="0" applyBorder="0" applyAlignment="0" applyProtection="0"/>
    <xf numFmtId="0" fontId="10" fillId="100" borderId="0" applyNumberFormat="0" applyBorder="0" applyAlignment="0" applyProtection="0"/>
    <xf numFmtId="0" fontId="10" fillId="96" borderId="0" applyNumberFormat="0" applyBorder="0" applyAlignment="0" applyProtection="0"/>
    <xf numFmtId="4" fontId="49" fillId="25" borderId="12" applyNumberFormat="0" applyProtection="0">
      <alignment horizontal="left" vertical="center" indent="1"/>
    </xf>
    <xf numFmtId="4" fontId="23" fillId="38" borderId="12" applyNumberFormat="0" applyProtection="0">
      <alignment horizontal="right" vertical="center"/>
    </xf>
    <xf numFmtId="4" fontId="61" fillId="26" borderId="12" applyNumberFormat="0" applyProtection="0">
      <alignment vertical="center"/>
    </xf>
    <xf numFmtId="0" fontId="10" fillId="85" borderId="0" applyNumberFormat="0" applyBorder="0" applyAlignment="0" applyProtection="0"/>
    <xf numFmtId="0" fontId="10" fillId="92" borderId="0" applyNumberFormat="0" applyBorder="0" applyAlignment="0" applyProtection="0"/>
    <xf numFmtId="0" fontId="132" fillId="99" borderId="0" applyNumberFormat="0" applyBorder="0" applyAlignment="0" applyProtection="0"/>
    <xf numFmtId="0" fontId="132" fillId="90" borderId="0" applyNumberFormat="0" applyBorder="0" applyAlignment="0" applyProtection="0"/>
    <xf numFmtId="0" fontId="132" fillId="86" borderId="0" applyNumberFormat="0" applyBorder="0" applyAlignment="0" applyProtection="0"/>
    <xf numFmtId="4" fontId="57" fillId="71" borderId="0" applyNumberFormat="0" applyProtection="0">
      <alignment horizontal="left" vertical="center" indent="1"/>
    </xf>
    <xf numFmtId="0" fontId="132" fillId="98" borderId="0" applyNumberFormat="0" applyBorder="0" applyAlignment="0" applyProtection="0"/>
    <xf numFmtId="0" fontId="10" fillId="101" borderId="0" applyNumberFormat="0" applyBorder="0" applyAlignment="0" applyProtection="0"/>
    <xf numFmtId="0" fontId="121" fillId="72" borderId="0" applyNumberFormat="0" applyBorder="0" applyAlignment="0" applyProtection="0"/>
    <xf numFmtId="0" fontId="132" fillId="91" borderId="0" applyNumberFormat="0" applyBorder="0" applyAlignment="0" applyProtection="0"/>
    <xf numFmtId="0" fontId="132" fillId="83" borderId="0" applyNumberFormat="0" applyBorder="0" applyAlignment="0" applyProtection="0"/>
    <xf numFmtId="0" fontId="11" fillId="71" borderId="12" applyNumberFormat="0" applyProtection="0">
      <alignment horizontal="left" vertical="center" indent="1"/>
    </xf>
    <xf numFmtId="0" fontId="11" fillId="38" borderId="12" applyNumberFormat="0" applyProtection="0">
      <alignment horizontal="left" vertical="top" indent="1"/>
    </xf>
    <xf numFmtId="0" fontId="11" fillId="44" borderId="12" applyNumberFormat="0" applyProtection="0">
      <alignment horizontal="left" vertical="top" indent="1"/>
    </xf>
    <xf numFmtId="4" fontId="70" fillId="44" borderId="12" applyNumberFormat="0" applyProtection="0">
      <alignment horizontal="right" vertical="center"/>
    </xf>
    <xf numFmtId="0" fontId="10" fillId="88" borderId="0" applyNumberFormat="0" applyBorder="0" applyAlignment="0" applyProtection="0"/>
    <xf numFmtId="0" fontId="132" fillId="95" borderId="0" applyNumberFormat="0" applyBorder="0" applyAlignment="0" applyProtection="0"/>
    <xf numFmtId="0" fontId="132" fillId="79" borderId="0" applyNumberFormat="0" applyBorder="0" applyAlignment="0" applyProtection="0"/>
    <xf numFmtId="0" fontId="124" fillId="75" borderId="94" applyNumberFormat="0" applyAlignment="0" applyProtection="0"/>
    <xf numFmtId="0" fontId="128" fillId="77" borderId="97" applyNumberFormat="0" applyAlignment="0" applyProtection="0"/>
    <xf numFmtId="0" fontId="126" fillId="76" borderId="94" applyNumberFormat="0" applyAlignment="0" applyProtection="0"/>
    <xf numFmtId="4" fontId="23" fillId="26" borderId="12" applyNumberFormat="0" applyProtection="0">
      <alignment horizontal="left" vertical="center" indent="1"/>
    </xf>
    <xf numFmtId="4" fontId="138" fillId="111" borderId="0" applyNumberFormat="0" applyProtection="0">
      <alignment horizontal="left" vertical="center" indent="1"/>
    </xf>
    <xf numFmtId="0" fontId="10" fillId="80" borderId="0" applyNumberFormat="0" applyBorder="0" applyAlignment="0" applyProtection="0"/>
    <xf numFmtId="0" fontId="132" fillId="94" borderId="0" applyNumberFormat="0" applyBorder="0" applyAlignment="0" applyProtection="0"/>
    <xf numFmtId="0" fontId="130" fillId="0" borderId="0" applyNumberFormat="0" applyFill="0" applyBorder="0" applyAlignment="0" applyProtection="0"/>
    <xf numFmtId="0" fontId="122" fillId="73" borderId="0" applyNumberFormat="0" applyBorder="0" applyAlignment="0" applyProtection="0"/>
    <xf numFmtId="0" fontId="127" fillId="0" borderId="96" applyNumberFormat="0" applyFill="0" applyAlignment="0" applyProtection="0"/>
    <xf numFmtId="0" fontId="120" fillId="0" borderId="93" applyNumberFormat="0" applyFill="0" applyAlignment="0" applyProtection="0"/>
    <xf numFmtId="0" fontId="119" fillId="0" borderId="92" applyNumberFormat="0" applyFill="0" applyAlignment="0" applyProtection="0"/>
    <xf numFmtId="0" fontId="92" fillId="0" borderId="0" applyNumberFormat="0" applyFill="0" applyBorder="0" applyAlignment="0" applyProtection="0"/>
    <xf numFmtId="0" fontId="10" fillId="0" borderId="0"/>
    <xf numFmtId="0" fontId="10" fillId="89" borderId="0" applyNumberFormat="0" applyBorder="0" applyAlignment="0" applyProtection="0"/>
    <xf numFmtId="0" fontId="120" fillId="0" borderId="0" applyNumberFormat="0" applyFill="0" applyBorder="0" applyAlignment="0" applyProtection="0"/>
    <xf numFmtId="0" fontId="118" fillId="0" borderId="91" applyNumberFormat="0" applyFill="0" applyAlignment="0" applyProtection="0"/>
    <xf numFmtId="0" fontId="10" fillId="81" borderId="0" applyNumberFormat="0" applyBorder="0" applyAlignment="0" applyProtection="0"/>
    <xf numFmtId="0" fontId="10" fillId="93" borderId="0" applyNumberFormat="0" applyBorder="0" applyAlignment="0" applyProtection="0"/>
    <xf numFmtId="0" fontId="132" fillId="82" borderId="0" applyNumberFormat="0" applyBorder="0" applyAlignment="0" applyProtection="0"/>
    <xf numFmtId="0" fontId="132" fillId="87" borderId="0" applyNumberFormat="0" applyBorder="0" applyAlignment="0" applyProtection="0"/>
    <xf numFmtId="0" fontId="129" fillId="0" borderId="0" applyNumberFormat="0" applyFill="0" applyBorder="0" applyAlignment="0" applyProtection="0"/>
    <xf numFmtId="0" fontId="125" fillId="76" borderId="95" applyNumberFormat="0" applyAlignment="0" applyProtection="0"/>
    <xf numFmtId="0" fontId="10" fillId="101" borderId="0" applyNumberFormat="0" applyBorder="0" applyAlignment="0" applyProtection="0"/>
    <xf numFmtId="0" fontId="10" fillId="100" borderId="0" applyNumberFormat="0" applyBorder="0" applyAlignment="0" applyProtection="0"/>
    <xf numFmtId="0" fontId="132" fillId="87" borderId="0" applyNumberFormat="0" applyBorder="0" applyAlignment="0" applyProtection="0"/>
    <xf numFmtId="0" fontId="10" fillId="84" borderId="0" applyNumberFormat="0" applyBorder="0" applyAlignment="0" applyProtection="0"/>
    <xf numFmtId="0" fontId="132" fillId="83" borderId="0" applyNumberFormat="0" applyBorder="0" applyAlignment="0" applyProtection="0"/>
    <xf numFmtId="0" fontId="10" fillId="81" borderId="0" applyNumberFormat="0" applyBorder="0" applyAlignment="0" applyProtection="0"/>
    <xf numFmtId="0" fontId="10" fillId="80" borderId="0" applyNumberFormat="0" applyBorder="0" applyAlignment="0" applyProtection="0"/>
    <xf numFmtId="0" fontId="10" fillId="0" borderId="0"/>
    <xf numFmtId="0" fontId="10" fillId="78" borderId="98" applyNumberFormat="0" applyFont="0" applyAlignment="0" applyProtection="0"/>
    <xf numFmtId="0" fontId="123" fillId="74" borderId="0" applyNumberFormat="0" applyBorder="0" applyAlignment="0" applyProtection="0"/>
    <xf numFmtId="4" fontId="23" fillId="26" borderId="12" applyNumberFormat="0" applyProtection="0">
      <alignment vertical="center"/>
    </xf>
    <xf numFmtId="4" fontId="23" fillId="44" borderId="0" applyNumberFormat="0" applyProtection="0">
      <alignment horizontal="left" vertical="center" indent="1"/>
    </xf>
    <xf numFmtId="4" fontId="23" fillId="44" borderId="0" applyNumberFormat="0" applyProtection="0">
      <alignment horizontal="left" vertical="center" indent="1"/>
    </xf>
    <xf numFmtId="4" fontId="49" fillId="110" borderId="103" applyNumberFormat="0" applyProtection="0">
      <alignment horizontal="left" vertical="center" indent="1"/>
    </xf>
    <xf numFmtId="4" fontId="49" fillId="38" borderId="0" applyNumberFormat="0" applyProtection="0">
      <alignment horizontal="left" vertical="center" indent="1"/>
    </xf>
    <xf numFmtId="0" fontId="49" fillId="25" borderId="12" applyNumberFormat="0" applyProtection="0">
      <alignment horizontal="left" vertical="top" indent="1"/>
    </xf>
    <xf numFmtId="4" fontId="49" fillId="25" borderId="12" applyNumberFormat="0" applyProtection="0">
      <alignment vertical="center"/>
    </xf>
    <xf numFmtId="0" fontId="11" fillId="63" borderId="10" applyNumberFormat="0" applyFont="0" applyAlignment="0" applyProtection="0"/>
    <xf numFmtId="0" fontId="44" fillId="64" borderId="0" applyNumberFormat="0" applyBorder="0" applyAlignment="0" applyProtection="0"/>
    <xf numFmtId="0" fontId="137" fillId="0" borderId="102" applyNumberFormat="0" applyFill="0" applyAlignment="0" applyProtection="0"/>
    <xf numFmtId="0" fontId="114" fillId="0" borderId="0" applyNumberFormat="0" applyFill="0" applyBorder="0" applyAlignment="0" applyProtection="0"/>
    <xf numFmtId="0" fontId="115" fillId="0" borderId="100" applyNumberFormat="0" applyFill="0" applyAlignment="0" applyProtection="0"/>
    <xf numFmtId="0" fontId="40" fillId="109" borderId="0" applyNumberFormat="0" applyBorder="0" applyAlignment="0" applyProtection="0"/>
    <xf numFmtId="177" fontId="11" fillId="0" borderId="0" applyFont="0" applyFill="0" applyBorder="0" applyAlignment="0" applyProtection="0"/>
    <xf numFmtId="0" fontId="38" fillId="59" borderId="3" applyNumberFormat="0" applyAlignment="0" applyProtection="0"/>
    <xf numFmtId="0" fontId="133" fillId="58" borderId="0" applyNumberFormat="0" applyBorder="0" applyAlignment="0" applyProtection="0"/>
    <xf numFmtId="0" fontId="35" fillId="107" borderId="0" applyNumberFormat="0" applyBorder="0" applyAlignment="0" applyProtection="0"/>
    <xf numFmtId="0" fontId="35" fillId="106" borderId="0" applyNumberFormat="0" applyBorder="0" applyAlignment="0" applyProtection="0"/>
    <xf numFmtId="0" fontId="35" fillId="105" borderId="0" applyNumberFormat="0" applyBorder="0" applyAlignment="0" applyProtection="0"/>
    <xf numFmtId="0" fontId="35" fillId="59" borderId="0" applyNumberFormat="0" applyBorder="0" applyAlignment="0" applyProtection="0"/>
    <xf numFmtId="0" fontId="35" fillId="104" borderId="0" applyNumberFormat="0" applyBorder="0" applyAlignment="0" applyProtection="0"/>
    <xf numFmtId="0" fontId="35" fillId="103" borderId="0" applyNumberFormat="0" applyBorder="0" applyAlignment="0" applyProtection="0"/>
    <xf numFmtId="0" fontId="106" fillId="71" borderId="0" applyNumberFormat="0" applyBorder="0" applyAlignment="0" applyProtection="0"/>
    <xf numFmtId="0" fontId="106" fillId="21" borderId="0" applyNumberFormat="0" applyBorder="0" applyAlignment="0" applyProtection="0"/>
    <xf numFmtId="0" fontId="106" fillId="18" borderId="0" applyNumberFormat="0" applyBorder="0" applyAlignment="0" applyProtection="0"/>
    <xf numFmtId="0" fontId="106" fillId="71" borderId="0" applyNumberFormat="0" applyBorder="0" applyAlignment="0" applyProtection="0"/>
    <xf numFmtId="0" fontId="23" fillId="7" borderId="0" applyNumberFormat="0" applyBorder="0" applyAlignment="0" applyProtection="0"/>
    <xf numFmtId="0" fontId="23" fillId="71" borderId="0" applyNumberFormat="0" applyBorder="0" applyAlignment="0" applyProtection="0"/>
    <xf numFmtId="0" fontId="23" fillId="21" borderId="0" applyNumberFormat="0" applyBorder="0" applyAlignment="0" applyProtection="0"/>
    <xf numFmtId="0" fontId="23" fillId="18" borderId="0" applyNumberFormat="0" applyBorder="0" applyAlignment="0" applyProtection="0"/>
    <xf numFmtId="0" fontId="23" fillId="9" borderId="0" applyNumberFormat="0" applyBorder="0" applyAlignment="0" applyProtection="0"/>
    <xf numFmtId="0" fontId="23" fillId="71" borderId="0" applyNumberFormat="0" applyBorder="0" applyAlignment="0" applyProtection="0"/>
    <xf numFmtId="0" fontId="23" fillId="3" borderId="0" applyNumberFormat="0" applyBorder="0" applyAlignment="0" applyProtection="0"/>
    <xf numFmtId="0" fontId="23" fillId="8" borderId="0" applyNumberFormat="0" applyBorder="0" applyAlignment="0" applyProtection="0"/>
    <xf numFmtId="0" fontId="23" fillId="68" borderId="0" applyNumberFormat="0" applyBorder="0" applyAlignment="0" applyProtection="0"/>
    <xf numFmtId="0" fontId="23" fillId="26" borderId="0" applyNumberFormat="0" applyBorder="0" applyAlignment="0" applyProtection="0"/>
    <xf numFmtId="0" fontId="23" fillId="9" borderId="0" applyNumberFormat="0" applyBorder="0" applyAlignment="0" applyProtection="0"/>
    <xf numFmtId="0" fontId="23" fillId="38" borderId="0" applyNumberFormat="0" applyBorder="0" applyAlignment="0" applyProtection="0"/>
    <xf numFmtId="0" fontId="10" fillId="97" borderId="0" applyNumberFormat="0" applyBorder="0" applyAlignment="0" applyProtection="0"/>
    <xf numFmtId="0" fontId="10" fillId="93" borderId="0" applyNumberFormat="0" applyBorder="0" applyAlignment="0" applyProtection="0"/>
    <xf numFmtId="0" fontId="106" fillId="7" borderId="0" applyNumberFormat="0" applyBorder="0" applyAlignment="0" applyProtection="0"/>
    <xf numFmtId="0" fontId="10" fillId="96" borderId="0" applyNumberFormat="0" applyBorder="0" applyAlignment="0" applyProtection="0"/>
    <xf numFmtId="0" fontId="132" fillId="95" borderId="0" applyNumberFormat="0" applyBorder="0" applyAlignment="0" applyProtection="0"/>
    <xf numFmtId="0" fontId="132" fillId="91" borderId="0" applyNumberFormat="0" applyBorder="0" applyAlignment="0" applyProtection="0"/>
    <xf numFmtId="0" fontId="11" fillId="44" borderId="12" applyNumberFormat="0" applyProtection="0">
      <alignment horizontal="left" vertical="center" indent="1"/>
    </xf>
    <xf numFmtId="0" fontId="132" fillId="99" borderId="0" applyNumberFormat="0" applyBorder="0" applyAlignment="0" applyProtection="0"/>
    <xf numFmtId="0" fontId="10" fillId="88" borderId="0" applyNumberFormat="0" applyBorder="0" applyAlignment="0" applyProtection="0"/>
    <xf numFmtId="4" fontId="52" fillId="25" borderId="12" applyNumberFormat="0" applyProtection="0">
      <alignment vertical="center"/>
    </xf>
    <xf numFmtId="0" fontId="132" fillId="79" borderId="0" applyNumberFormat="0" applyBorder="0" applyAlignment="0" applyProtection="0"/>
    <xf numFmtId="0" fontId="136" fillId="64" borderId="2" applyNumberFormat="0" applyAlignment="0" applyProtection="0"/>
    <xf numFmtId="0" fontId="106" fillId="9" borderId="0" applyNumberFormat="0" applyBorder="0" applyAlignment="0" applyProtection="0"/>
    <xf numFmtId="0" fontId="10" fillId="78" borderId="98" applyNumberFormat="0" applyFont="0" applyAlignment="0" applyProtection="0"/>
    <xf numFmtId="0" fontId="10" fillId="92" borderId="0" applyNumberFormat="0" applyBorder="0" applyAlignment="0" applyProtection="0"/>
    <xf numFmtId="0" fontId="10" fillId="89" borderId="0" applyNumberFormat="0" applyBorder="0" applyAlignment="0" applyProtection="0"/>
    <xf numFmtId="0" fontId="10" fillId="85" borderId="0" applyNumberFormat="0" applyBorder="0" applyAlignment="0" applyProtection="0"/>
    <xf numFmtId="0" fontId="117" fillId="0" borderId="0" applyNumberFormat="0" applyFill="0" applyBorder="0" applyAlignment="0" applyProtection="0"/>
    <xf numFmtId="0" fontId="131" fillId="0" borderId="99" applyNumberFormat="0" applyFill="0" applyAlignment="0" applyProtection="0"/>
    <xf numFmtId="0" fontId="124" fillId="75" borderId="94" applyNumberFormat="0" applyAlignment="0" applyProtection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3" fontId="11" fillId="0" borderId="0" applyFont="0" applyFill="0" applyBorder="0" applyAlignment="0" applyProtection="0"/>
    <xf numFmtId="3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0" fontId="11" fillId="0" borderId="0" applyFont="0" applyFill="0" applyBorder="0" applyAlignment="0" applyProtection="0"/>
    <xf numFmtId="14" fontId="11" fillId="0" borderId="0" applyFont="0" applyFill="0" applyBorder="0" applyAlignment="0" applyProtection="0"/>
    <xf numFmtId="14" fontId="11" fillId="0" borderId="0" applyFont="0" applyFill="0" applyBorder="0" applyAlignment="0" applyProtection="0"/>
    <xf numFmtId="2" fontId="11" fillId="0" borderId="0" applyFont="0" applyFill="0" applyBorder="0" applyAlignment="0" applyProtection="0"/>
    <xf numFmtId="2" fontId="11" fillId="0" borderId="0" applyFont="0" applyFill="0" applyBorder="0" applyAlignment="0" applyProtection="0"/>
    <xf numFmtId="38" fontId="12" fillId="23" borderId="0" applyNumberFormat="0" applyBorder="0" applyAlignment="0" applyProtection="0"/>
    <xf numFmtId="0" fontId="13" fillId="0" borderId="0" applyNumberFormat="0" applyFont="0" applyFill="0" applyBorder="0" applyProtection="0"/>
    <xf numFmtId="0" fontId="13" fillId="0" borderId="0" applyNumberFormat="0" applyFont="0" applyFill="0" applyBorder="0" applyProtection="0"/>
    <xf numFmtId="170" fontId="11" fillId="0" borderId="0">
      <protection locked="0"/>
    </xf>
    <xf numFmtId="170" fontId="11" fillId="0" borderId="0">
      <protection locked="0"/>
    </xf>
    <xf numFmtId="170" fontId="11" fillId="0" borderId="0">
      <protection locked="0"/>
    </xf>
    <xf numFmtId="170" fontId="11" fillId="0" borderId="0">
      <protection locked="0"/>
    </xf>
    <xf numFmtId="10" fontId="12" fillId="24" borderId="8" applyNumberFormat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11" fillId="0" borderId="0"/>
    <xf numFmtId="10" fontId="11" fillId="0" borderId="0" applyFont="0" applyFill="0" applyBorder="0" applyAlignment="0" applyProtection="0"/>
    <xf numFmtId="1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17" applyNumberFormat="0" applyFill="0" applyBorder="0" applyAlignment="0" applyProtection="0"/>
    <xf numFmtId="0" fontId="11" fillId="0" borderId="17" applyNumberFormat="0" applyFill="0" applyBorder="0" applyAlignment="0" applyProtection="0"/>
    <xf numFmtId="37" fontId="12" fillId="27" borderId="0" applyNumberFormat="0" applyBorder="0" applyAlignment="0" applyProtection="0"/>
    <xf numFmtId="0" fontId="11" fillId="0" borderId="0"/>
    <xf numFmtId="0" fontId="8" fillId="0" borderId="0"/>
    <xf numFmtId="43" fontId="8" fillId="0" borderId="0" applyFont="0" applyFill="0" applyBorder="0" applyAlignment="0" applyProtection="0"/>
    <xf numFmtId="0" fontId="7" fillId="0" borderId="0"/>
    <xf numFmtId="9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3" fontId="139" fillId="0" borderId="0" applyFont="0" applyFill="0" applyBorder="0" applyAlignment="0" applyProtection="0"/>
    <xf numFmtId="44" fontId="139" fillId="0" borderId="0" applyFont="0" applyFill="0" applyBorder="0" applyAlignment="0" applyProtection="0"/>
    <xf numFmtId="0" fontId="139" fillId="0" borderId="0" applyFont="0" applyFill="0" applyBorder="0" applyAlignment="0" applyProtection="0"/>
    <xf numFmtId="14" fontId="139" fillId="0" borderId="0" applyFont="0" applyFill="0" applyBorder="0" applyAlignment="0" applyProtection="0"/>
    <xf numFmtId="2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170" fontId="139" fillId="0" borderId="0">
      <protection locked="0"/>
    </xf>
    <xf numFmtId="43" fontId="139" fillId="0" borderId="0" applyFont="0" applyFill="0" applyBorder="0" applyAlignment="0" applyProtection="0"/>
    <xf numFmtId="170" fontId="139" fillId="0" borderId="0">
      <protection locked="0"/>
    </xf>
    <xf numFmtId="9" fontId="139" fillId="0" borderId="0" applyFont="0" applyFill="0" applyBorder="0" applyAlignment="0" applyProtection="0"/>
    <xf numFmtId="0" fontId="6" fillId="0" borderId="0"/>
    <xf numFmtId="0" fontId="6" fillId="0" borderId="0"/>
    <xf numFmtId="0" fontId="139" fillId="26" borderId="10" applyNumberFormat="0" applyFont="0" applyAlignment="0" applyProtection="0"/>
    <xf numFmtId="9" fontId="139" fillId="0" borderId="0" applyFont="0" applyFill="0" applyBorder="0" applyAlignment="0" applyProtection="0"/>
    <xf numFmtId="9" fontId="139" fillId="0" borderId="0" applyFont="0" applyFill="0" applyBorder="0" applyAlignment="0" applyProtection="0"/>
    <xf numFmtId="9" fontId="139" fillId="0" borderId="0" applyFont="0" applyFill="0" applyBorder="0" applyAlignment="0" applyProtection="0"/>
    <xf numFmtId="10" fontId="139" fillId="0" borderId="0" applyFont="0" applyFill="0" applyBorder="0" applyAlignment="0" applyProtection="0"/>
    <xf numFmtId="9" fontId="139" fillId="0" borderId="0" applyFont="0" applyFill="0" applyBorder="0" applyAlignment="0" applyProtection="0"/>
    <xf numFmtId="0" fontId="139" fillId="0" borderId="17" applyNumberFormat="0" applyFill="0" applyBorder="0" applyAlignment="0" applyProtection="0"/>
    <xf numFmtId="9" fontId="139" fillId="0" borderId="0" applyFont="0" applyFill="0" applyBorder="0" applyAlignment="0" applyProtection="0"/>
    <xf numFmtId="9" fontId="139" fillId="0" borderId="0" applyFont="0" applyFill="0" applyBorder="0" applyAlignment="0" applyProtection="0"/>
    <xf numFmtId="9" fontId="139" fillId="0" borderId="0" applyFont="0" applyFill="0" applyBorder="0" applyAlignment="0" applyProtection="0"/>
    <xf numFmtId="9" fontId="139" fillId="0" borderId="0" applyFont="0" applyFill="0" applyBorder="0" applyAlignment="0" applyProtection="0"/>
    <xf numFmtId="9" fontId="139" fillId="0" borderId="0" applyFont="0" applyFill="0" applyBorder="0" applyAlignment="0" applyProtection="0"/>
    <xf numFmtId="9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9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0" fontId="5" fillId="0" borderId="0"/>
    <xf numFmtId="0" fontId="5" fillId="0" borderId="0"/>
    <xf numFmtId="9" fontId="139" fillId="0" borderId="0" applyFont="0" applyFill="0" applyBorder="0" applyAlignment="0" applyProtection="0"/>
    <xf numFmtId="9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0" fontId="4" fillId="0" borderId="0"/>
    <xf numFmtId="0" fontId="4" fillId="0" borderId="0"/>
    <xf numFmtId="9" fontId="139" fillId="0" borderId="0" applyFont="0" applyFill="0" applyBorder="0" applyAlignment="0" applyProtection="0"/>
    <xf numFmtId="0" fontId="11" fillId="0" borderId="0"/>
    <xf numFmtId="0" fontId="11" fillId="0" borderId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58" fillId="0" borderId="0"/>
  </cellStyleXfs>
  <cellXfs count="1060">
    <xf numFmtId="0" fontId="0" fillId="0" borderId="0" xfId="0"/>
    <xf numFmtId="0" fontId="16" fillId="0" borderId="8" xfId="0" applyFont="1" applyBorder="1" applyAlignment="1">
      <alignment horizontal="center" wrapText="1"/>
    </xf>
    <xf numFmtId="0" fontId="16" fillId="0" borderId="0" xfId="0" applyFont="1"/>
    <xf numFmtId="0" fontId="30" fillId="0" borderId="0" xfId="0" applyFont="1" applyFill="1"/>
    <xf numFmtId="0" fontId="16" fillId="0" borderId="0" xfId="0" applyFont="1" applyFill="1"/>
    <xf numFmtId="0" fontId="16" fillId="0" borderId="0" xfId="0" applyFont="1" applyFill="1" applyBorder="1"/>
    <xf numFmtId="164" fontId="16" fillId="0" borderId="0" xfId="0" applyNumberFormat="1" applyFont="1" applyFill="1"/>
    <xf numFmtId="0" fontId="16" fillId="0" borderId="8" xfId="0" applyFont="1" applyBorder="1" applyAlignment="1">
      <alignment horizontal="center"/>
    </xf>
    <xf numFmtId="0" fontId="16" fillId="0" borderId="0" xfId="0" applyFont="1" applyAlignment="1">
      <alignment horizontal="center"/>
    </xf>
    <xf numFmtId="164" fontId="30" fillId="0" borderId="0" xfId="0" applyNumberFormat="1" applyFont="1" applyFill="1" applyBorder="1" applyAlignment="1">
      <alignment horizontal="center" vertical="center" wrapText="1"/>
    </xf>
    <xf numFmtId="0" fontId="16" fillId="0" borderId="0" xfId="0" applyFont="1" applyFill="1" applyBorder="1" applyAlignment="1">
      <alignment vertical="center"/>
    </xf>
    <xf numFmtId="0" fontId="16" fillId="0" borderId="0" xfId="0" applyFont="1" applyFill="1" applyBorder="1" applyAlignment="1">
      <alignment wrapText="1"/>
    </xf>
    <xf numFmtId="167" fontId="16" fillId="0" borderId="8" xfId="51" applyNumberFormat="1" applyFont="1" applyFill="1" applyBorder="1"/>
    <xf numFmtId="165" fontId="16" fillId="0" borderId="0" xfId="0" applyNumberFormat="1" applyFont="1" applyFill="1" applyBorder="1"/>
    <xf numFmtId="164" fontId="16" fillId="0" borderId="0" xfId="0" applyNumberFormat="1" applyFont="1" applyFill="1" applyBorder="1"/>
    <xf numFmtId="165" fontId="16" fillId="0" borderId="0" xfId="0" applyNumberFormat="1" applyFont="1" applyFill="1"/>
    <xf numFmtId="165" fontId="16" fillId="0" borderId="0" xfId="0" applyNumberFormat="1" applyFont="1" applyFill="1" applyBorder="1" applyAlignment="1">
      <alignment horizontal="left" vertical="top" wrapText="1"/>
    </xf>
    <xf numFmtId="165" fontId="16" fillId="0" borderId="0" xfId="0" applyNumberFormat="1" applyFont="1" applyFill="1" applyBorder="1" applyAlignment="1">
      <alignment horizontal="justify" vertical="top" wrapText="1"/>
    </xf>
    <xf numFmtId="164" fontId="16" fillId="0" borderId="0" xfId="0" applyNumberFormat="1" applyFont="1" applyFill="1" applyBorder="1" applyAlignment="1">
      <alignment horizontal="justify" vertical="top" wrapText="1"/>
    </xf>
    <xf numFmtId="165" fontId="16" fillId="0" borderId="0" xfId="0" applyNumberFormat="1" applyFont="1" applyFill="1" applyBorder="1" applyAlignment="1">
      <alignment horizontal="left"/>
    </xf>
    <xf numFmtId="0" fontId="16" fillId="0" borderId="0" xfId="0" applyFont="1" applyFill="1" applyAlignment="1">
      <alignment vertical="center"/>
    </xf>
    <xf numFmtId="166" fontId="16" fillId="0" borderId="46" xfId="31" applyNumberFormat="1" applyFont="1" applyFill="1" applyBorder="1"/>
    <xf numFmtId="166" fontId="16" fillId="0" borderId="8" xfId="31" applyNumberFormat="1" applyFont="1" applyFill="1" applyBorder="1"/>
    <xf numFmtId="167" fontId="16" fillId="0" borderId="0" xfId="51" applyNumberFormat="1" applyFont="1"/>
    <xf numFmtId="0" fontId="30" fillId="0" borderId="0" xfId="0" applyFont="1" applyFill="1" applyBorder="1"/>
    <xf numFmtId="0" fontId="30" fillId="0" borderId="0" xfId="0" applyFont="1" applyBorder="1"/>
    <xf numFmtId="0" fontId="16" fillId="0" borderId="0" xfId="0" applyFont="1" applyAlignment="1">
      <alignment vertical="center"/>
    </xf>
    <xf numFmtId="0" fontId="16" fillId="0" borderId="0" xfId="0" applyFont="1" applyAlignment="1"/>
    <xf numFmtId="0" fontId="16" fillId="0" borderId="0" xfId="0" applyNumberFormat="1" applyFont="1" applyFill="1" applyAlignment="1">
      <alignment wrapText="1" readingOrder="1"/>
    </xf>
    <xf numFmtId="0" fontId="30" fillId="0" borderId="8" xfId="0" applyFont="1" applyBorder="1"/>
    <xf numFmtId="166" fontId="16" fillId="39" borderId="8" xfId="31" applyNumberFormat="1" applyFont="1" applyFill="1" applyBorder="1"/>
    <xf numFmtId="0" fontId="16" fillId="0" borderId="8" xfId="0" applyFont="1" applyFill="1" applyBorder="1" applyAlignment="1">
      <alignment horizontal="left"/>
    </xf>
    <xf numFmtId="166" fontId="16" fillId="0" borderId="8" xfId="31" applyNumberFormat="1" applyFont="1" applyFill="1" applyBorder="1" applyAlignment="1"/>
    <xf numFmtId="166" fontId="16" fillId="0" borderId="0" xfId="31" applyNumberFormat="1" applyFont="1" applyFill="1" applyBorder="1" applyAlignment="1"/>
    <xf numFmtId="0" fontId="30" fillId="0" borderId="49" xfId="0" applyFont="1" applyFill="1" applyBorder="1" applyAlignment="1">
      <alignment horizontal="left"/>
    </xf>
    <xf numFmtId="0" fontId="30" fillId="0" borderId="31" xfId="0" applyFont="1" applyFill="1" applyBorder="1"/>
    <xf numFmtId="166" fontId="16" fillId="0" borderId="51" xfId="31" applyNumberFormat="1" applyFont="1" applyFill="1" applyBorder="1" applyAlignment="1"/>
    <xf numFmtId="166" fontId="16" fillId="39" borderId="0" xfId="31" applyNumberFormat="1" applyFont="1" applyFill="1" applyBorder="1"/>
    <xf numFmtId="0" fontId="16" fillId="0" borderId="8" xfId="0" applyFont="1" applyBorder="1" applyAlignment="1">
      <alignment vertical="top" wrapText="1"/>
    </xf>
    <xf numFmtId="3" fontId="16" fillId="23" borderId="5" xfId="0" applyNumberFormat="1" applyFont="1" applyFill="1" applyBorder="1" applyAlignment="1">
      <alignment horizontal="center" vertical="top" wrapText="1"/>
    </xf>
    <xf numFmtId="3" fontId="16" fillId="23" borderId="53" xfId="0" applyNumberFormat="1" applyFont="1" applyFill="1" applyBorder="1" applyAlignment="1">
      <alignment horizontal="center" vertical="top" wrapText="1"/>
    </xf>
    <xf numFmtId="166" fontId="16" fillId="0" borderId="0" xfId="31" applyNumberFormat="1" applyFont="1"/>
    <xf numFmtId="44" fontId="16" fillId="0" borderId="0" xfId="51" applyFont="1"/>
    <xf numFmtId="0" fontId="30" fillId="0" borderId="8" xfId="0" applyFont="1" applyFill="1" applyBorder="1" applyAlignment="1">
      <alignment horizontal="justify" wrapText="1"/>
    </xf>
    <xf numFmtId="0" fontId="30" fillId="0" borderId="49" xfId="0" applyFont="1" applyBorder="1"/>
    <xf numFmtId="41" fontId="16" fillId="0" borderId="8" xfId="31" applyNumberFormat="1" applyFont="1" applyFill="1" applyBorder="1"/>
    <xf numFmtId="166" fontId="16" fillId="0" borderId="8" xfId="31" applyNumberFormat="1" applyFont="1" applyFill="1" applyBorder="1" applyAlignment="1">
      <alignment vertical="top" wrapText="1"/>
    </xf>
    <xf numFmtId="0" fontId="16" fillId="0" borderId="8" xfId="133" applyFont="1" applyFill="1" applyBorder="1"/>
    <xf numFmtId="43" fontId="16" fillId="0" borderId="0" xfId="0" applyNumberFormat="1" applyFont="1"/>
    <xf numFmtId="43" fontId="16" fillId="0" borderId="0" xfId="31" applyFont="1"/>
    <xf numFmtId="168" fontId="16" fillId="0" borderId="0" xfId="0" applyNumberFormat="1" applyFont="1"/>
    <xf numFmtId="0" fontId="16" fillId="0" borderId="0" xfId="0" applyFont="1" applyBorder="1" applyAlignment="1">
      <alignment horizontal="justify" wrapText="1"/>
    </xf>
    <xf numFmtId="0" fontId="30" fillId="0" borderId="0" xfId="0" applyFont="1" applyAlignment="1">
      <alignment horizontal="centerContinuous"/>
    </xf>
    <xf numFmtId="0" fontId="16" fillId="0" borderId="49" xfId="0" applyFont="1" applyBorder="1"/>
    <xf numFmtId="43" fontId="16" fillId="0" borderId="0" xfId="31" applyFont="1" applyFill="1"/>
    <xf numFmtId="0" fontId="30" fillId="0" borderId="0" xfId="0" applyFont="1" applyFill="1" applyAlignment="1">
      <alignment horizontal="centerContinuous" vertical="center"/>
    </xf>
    <xf numFmtId="167" fontId="16" fillId="0" borderId="0" xfId="0" applyNumberFormat="1" applyFont="1" applyFill="1"/>
    <xf numFmtId="0" fontId="16" fillId="0" borderId="50" xfId="0" applyFont="1" applyBorder="1" applyAlignment="1">
      <alignment horizontal="center"/>
    </xf>
    <xf numFmtId="166" fontId="16" fillId="0" borderId="8" xfId="31" applyNumberFormat="1" applyFont="1" applyFill="1" applyBorder="1" applyAlignment="1">
      <alignment horizontal="center" vertical="top"/>
    </xf>
    <xf numFmtId="173" fontId="16" fillId="0" borderId="8" xfId="137" applyNumberFormat="1" applyFont="1" applyFill="1" applyBorder="1" applyAlignment="1">
      <alignment horizontal="center" vertical="top"/>
    </xf>
    <xf numFmtId="9" fontId="16" fillId="0" borderId="8" xfId="137" applyFont="1" applyFill="1" applyBorder="1" applyAlignment="1">
      <alignment horizontal="center" vertical="top"/>
    </xf>
    <xf numFmtId="0" fontId="16" fillId="0" borderId="27" xfId="133" applyFont="1" applyBorder="1"/>
    <xf numFmtId="0" fontId="30" fillId="0" borderId="58" xfId="0" applyFont="1" applyBorder="1" applyAlignment="1">
      <alignment horizontal="center" vertical="center" wrapText="1"/>
    </xf>
    <xf numFmtId="0" fontId="30" fillId="0" borderId="36" xfId="0" applyFont="1" applyBorder="1" applyAlignment="1">
      <alignment horizontal="center" vertical="center" wrapText="1"/>
    </xf>
    <xf numFmtId="44" fontId="30" fillId="0" borderId="28" xfId="51" applyFont="1" applyBorder="1" applyAlignment="1">
      <alignment horizontal="center" vertical="center" wrapText="1"/>
    </xf>
    <xf numFmtId="0" fontId="16" fillId="0" borderId="49" xfId="0" applyFont="1" applyFill="1" applyBorder="1"/>
    <xf numFmtId="0" fontId="30" fillId="0" borderId="56" xfId="0" applyFont="1" applyFill="1" applyBorder="1" applyAlignment="1">
      <alignment vertical="top" wrapText="1"/>
    </xf>
    <xf numFmtId="0" fontId="30" fillId="0" borderId="57" xfId="0" applyFont="1" applyBorder="1"/>
    <xf numFmtId="44" fontId="30" fillId="0" borderId="0" xfId="51" applyFont="1" applyBorder="1"/>
    <xf numFmtId="43" fontId="16" fillId="0" borderId="8" xfId="31" quotePrefix="1" applyFont="1" applyBorder="1" applyAlignment="1">
      <alignment horizontal="center" wrapText="1"/>
    </xf>
    <xf numFmtId="166" fontId="16" fillId="0" borderId="0" xfId="31" applyNumberFormat="1" applyFont="1" applyFill="1"/>
    <xf numFmtId="166" fontId="16" fillId="0" borderId="8" xfId="0" applyNumberFormat="1" applyFont="1" applyBorder="1" applyAlignment="1">
      <alignment vertical="top" wrapText="1"/>
    </xf>
    <xf numFmtId="166" fontId="16" fillId="0" borderId="0" xfId="0" applyNumberFormat="1" applyFont="1"/>
    <xf numFmtId="0" fontId="16" fillId="0" borderId="8" xfId="0" applyFont="1" applyFill="1" applyBorder="1" applyAlignment="1">
      <alignment horizontal="center" wrapText="1"/>
    </xf>
    <xf numFmtId="167" fontId="16" fillId="0" borderId="0" xfId="51" applyNumberFormat="1" applyFont="1" applyFill="1"/>
    <xf numFmtId="3" fontId="16" fillId="0" borderId="0" xfId="0" applyNumberFormat="1" applyFont="1" applyFill="1"/>
    <xf numFmtId="0" fontId="16" fillId="49" borderId="8" xfId="0" applyFont="1" applyFill="1" applyBorder="1" applyAlignment="1">
      <alignment wrapText="1"/>
    </xf>
    <xf numFmtId="0" fontId="16" fillId="49" borderId="8" xfId="0" applyFont="1" applyFill="1" applyBorder="1" applyAlignment="1">
      <alignment horizontal="center" vertical="top" wrapText="1"/>
    </xf>
    <xf numFmtId="167" fontId="16" fillId="49" borderId="8" xfId="51" applyNumberFormat="1" applyFont="1" applyFill="1" applyBorder="1" applyAlignment="1">
      <alignment horizontal="justify" wrapText="1"/>
    </xf>
    <xf numFmtId="44" fontId="16" fillId="49" borderId="8" xfId="51" applyFont="1" applyFill="1" applyBorder="1" applyAlignment="1">
      <alignment horizontal="justify" wrapText="1"/>
    </xf>
    <xf numFmtId="167" fontId="16" fillId="49" borderId="8" xfId="51" applyNumberFormat="1" applyFont="1" applyFill="1" applyBorder="1"/>
    <xf numFmtId="167" fontId="16" fillId="0" borderId="8" xfId="51" applyNumberFormat="1" applyFont="1" applyFill="1" applyBorder="1" applyAlignment="1" applyProtection="1">
      <alignment wrapText="1"/>
      <protection locked="0"/>
    </xf>
    <xf numFmtId="166" fontId="11" fillId="0" borderId="50" xfId="31" applyNumberFormat="1" applyFont="1" applyFill="1" applyBorder="1"/>
    <xf numFmtId="0" fontId="33" fillId="0" borderId="0" xfId="0" applyFont="1"/>
    <xf numFmtId="0" fontId="30" fillId="0" borderId="27" xfId="0" applyFont="1" applyBorder="1" applyAlignment="1">
      <alignment horizontal="center" vertical="center" wrapText="1"/>
    </xf>
    <xf numFmtId="0" fontId="30" fillId="0" borderId="0" xfId="0" applyFont="1" applyFill="1" applyBorder="1" applyAlignment="1">
      <alignment horizontal="center" vertical="center" wrapText="1"/>
    </xf>
    <xf numFmtId="0" fontId="16" fillId="0" borderId="0" xfId="0" applyFont="1" applyFill="1" applyBorder="1" applyAlignment="1">
      <alignment wrapText="1"/>
    </xf>
    <xf numFmtId="0" fontId="30" fillId="0" borderId="0" xfId="0" applyFont="1" applyAlignment="1">
      <alignment horizontal="center" vertical="center"/>
    </xf>
    <xf numFmtId="0" fontId="30" fillId="0" borderId="0" xfId="0" applyFont="1" applyBorder="1" applyAlignment="1">
      <alignment horizontal="center"/>
    </xf>
    <xf numFmtId="0" fontId="11" fillId="0" borderId="0" xfId="0" applyFont="1" applyFill="1"/>
    <xf numFmtId="3" fontId="0" fillId="0" borderId="0" xfId="0" applyNumberFormat="1"/>
    <xf numFmtId="0" fontId="11" fillId="0" borderId="0" xfId="0" applyFont="1" applyFill="1" applyAlignment="1"/>
    <xf numFmtId="0" fontId="82" fillId="0" borderId="0" xfId="0" applyFont="1" applyAlignment="1">
      <alignment vertical="center"/>
    </xf>
    <xf numFmtId="0" fontId="84" fillId="52" borderId="30" xfId="0" applyFont="1" applyFill="1" applyBorder="1" applyAlignment="1">
      <alignment vertical="center"/>
    </xf>
    <xf numFmtId="0" fontId="84" fillId="52" borderId="75" xfId="0" applyFont="1" applyFill="1" applyBorder="1" applyAlignment="1">
      <alignment horizontal="center" vertical="center"/>
    </xf>
    <xf numFmtId="0" fontId="85" fillId="0" borderId="30" xfId="0" applyFont="1" applyBorder="1" applyAlignment="1">
      <alignment vertical="center"/>
    </xf>
    <xf numFmtId="6" fontId="85" fillId="0" borderId="75" xfId="0" applyNumberFormat="1" applyFont="1" applyBorder="1" applyAlignment="1">
      <alignment horizontal="right" vertical="center"/>
    </xf>
    <xf numFmtId="0" fontId="86" fillId="0" borderId="30" xfId="0" applyFont="1" applyBorder="1" applyAlignment="1">
      <alignment vertical="center"/>
    </xf>
    <xf numFmtId="0" fontId="83" fillId="0" borderId="0" xfId="0" applyFont="1" applyAlignment="1">
      <alignment vertical="center"/>
    </xf>
    <xf numFmtId="0" fontId="11" fillId="0" borderId="8" xfId="0" applyFont="1" applyBorder="1"/>
    <xf numFmtId="0" fontId="33" fillId="23" borderId="8" xfId="0" applyFont="1" applyFill="1" applyBorder="1"/>
    <xf numFmtId="0" fontId="33" fillId="23" borderId="8" xfId="0" applyFont="1" applyFill="1" applyBorder="1" applyAlignment="1">
      <alignment horizontal="center" vertical="top" wrapText="1"/>
    </xf>
    <xf numFmtId="0" fontId="33" fillId="0" borderId="8" xfId="0" applyFont="1" applyBorder="1"/>
    <xf numFmtId="0" fontId="16" fillId="0" borderId="8" xfId="0" applyNumberFormat="1" applyFont="1" applyFill="1" applyBorder="1" applyAlignment="1">
      <alignment horizontal="center" wrapText="1" readingOrder="1"/>
    </xf>
    <xf numFmtId="0" fontId="30" fillId="0" borderId="41" xfId="0" applyFont="1" applyBorder="1"/>
    <xf numFmtId="0" fontId="30" fillId="0" borderId="54" xfId="0" applyFont="1" applyBorder="1"/>
    <xf numFmtId="0" fontId="30" fillId="0" borderId="21" xfId="0" applyFont="1" applyBorder="1"/>
    <xf numFmtId="166" fontId="16" fillId="39" borderId="21" xfId="31" applyNumberFormat="1" applyFont="1" applyFill="1" applyBorder="1"/>
    <xf numFmtId="166" fontId="16" fillId="0" borderId="21" xfId="31" applyNumberFormat="1" applyFont="1" applyFill="1" applyBorder="1"/>
    <xf numFmtId="174" fontId="16" fillId="0" borderId="21" xfId="31" applyNumberFormat="1" applyFont="1" applyFill="1" applyBorder="1"/>
    <xf numFmtId="167" fontId="16" fillId="0" borderId="21" xfId="51" applyNumberFormat="1" applyFont="1" applyFill="1" applyBorder="1" applyAlignment="1">
      <alignment vertical="top" wrapText="1"/>
    </xf>
    <xf numFmtId="174" fontId="16" fillId="0" borderId="8" xfId="31" applyNumberFormat="1" applyFont="1" applyFill="1" applyBorder="1"/>
    <xf numFmtId="167" fontId="16" fillId="0" borderId="8" xfId="51" applyNumberFormat="1" applyFont="1" applyFill="1" applyBorder="1" applyAlignment="1">
      <alignment vertical="top" wrapText="1"/>
    </xf>
    <xf numFmtId="0" fontId="30" fillId="0" borderId="65" xfId="0" applyFont="1" applyBorder="1"/>
    <xf numFmtId="0" fontId="30" fillId="0" borderId="46" xfId="0" applyFont="1" applyBorder="1"/>
    <xf numFmtId="166" fontId="16" fillId="39" borderId="46" xfId="31" applyNumberFormat="1" applyFont="1" applyFill="1" applyBorder="1"/>
    <xf numFmtId="174" fontId="16" fillId="0" borderId="46" xfId="31" applyNumberFormat="1" applyFont="1" applyFill="1" applyBorder="1"/>
    <xf numFmtId="167" fontId="16" fillId="0" borderId="46" xfId="51" applyNumberFormat="1" applyFont="1" applyFill="1" applyBorder="1" applyAlignment="1">
      <alignment vertical="top" wrapText="1"/>
    </xf>
    <xf numFmtId="0" fontId="30" fillId="0" borderId="19" xfId="0" applyFont="1" applyBorder="1"/>
    <xf numFmtId="41" fontId="16" fillId="0" borderId="21" xfId="31" applyNumberFormat="1" applyFont="1" applyFill="1" applyBorder="1"/>
    <xf numFmtId="166" fontId="16" fillId="0" borderId="21" xfId="31" applyNumberFormat="1" applyFont="1" applyFill="1" applyBorder="1" applyAlignment="1">
      <alignment vertical="top" wrapText="1"/>
    </xf>
    <xf numFmtId="41" fontId="16" fillId="0" borderId="46" xfId="31" applyNumberFormat="1" applyFont="1" applyFill="1" applyBorder="1"/>
    <xf numFmtId="166" fontId="16" fillId="0" borderId="46" xfId="31" applyNumberFormat="1" applyFont="1" applyFill="1" applyBorder="1" applyAlignment="1">
      <alignment vertical="top" wrapText="1"/>
    </xf>
    <xf numFmtId="41" fontId="16" fillId="0" borderId="21" xfId="31" applyNumberFormat="1" applyFont="1" applyFill="1" applyBorder="1" applyAlignment="1">
      <alignment horizontal="center" vertical="center"/>
    </xf>
    <xf numFmtId="166" fontId="16" fillId="0" borderId="21" xfId="31" applyNumberFormat="1" applyFont="1" applyFill="1" applyBorder="1" applyAlignment="1">
      <alignment vertical="center" wrapText="1"/>
    </xf>
    <xf numFmtId="167" fontId="16" fillId="0" borderId="21" xfId="51" applyNumberFormat="1" applyFont="1" applyFill="1" applyBorder="1" applyAlignment="1">
      <alignment vertical="center" wrapText="1"/>
    </xf>
    <xf numFmtId="0" fontId="16" fillId="0" borderId="65" xfId="0" applyFont="1" applyFill="1" applyBorder="1" applyAlignment="1">
      <alignment horizontal="left"/>
    </xf>
    <xf numFmtId="0" fontId="16" fillId="0" borderId="46" xfId="0" applyFont="1" applyFill="1" applyBorder="1" applyAlignment="1">
      <alignment horizontal="left"/>
    </xf>
    <xf numFmtId="166" fontId="16" fillId="0" borderId="46" xfId="31" applyNumberFormat="1" applyFont="1" applyFill="1" applyBorder="1" applyAlignment="1"/>
    <xf numFmtId="0" fontId="16" fillId="0" borderId="46" xfId="133" applyFont="1" applyFill="1" applyBorder="1"/>
    <xf numFmtId="0" fontId="30" fillId="0" borderId="41" xfId="0" applyFont="1" applyFill="1" applyBorder="1"/>
    <xf numFmtId="0" fontId="30" fillId="0" borderId="19" xfId="0" applyFont="1" applyFill="1" applyBorder="1" applyAlignment="1">
      <alignment horizontal="left"/>
    </xf>
    <xf numFmtId="166" fontId="30" fillId="0" borderId="19" xfId="31" applyNumberFormat="1" applyFont="1" applyFill="1" applyBorder="1" applyAlignment="1"/>
    <xf numFmtId="0" fontId="30" fillId="0" borderId="49" xfId="0" applyNumberFormat="1" applyFont="1" applyFill="1" applyBorder="1" applyAlignment="1">
      <alignment horizontal="center" wrapText="1" readingOrder="1"/>
    </xf>
    <xf numFmtId="0" fontId="30" fillId="0" borderId="8" xfId="0" applyNumberFormat="1" applyFont="1" applyFill="1" applyBorder="1" applyAlignment="1">
      <alignment horizontal="center" wrapText="1" readingOrder="1"/>
    </xf>
    <xf numFmtId="0" fontId="16" fillId="0" borderId="50" xfId="0" applyNumberFormat="1" applyFont="1" applyFill="1" applyBorder="1" applyAlignment="1">
      <alignment horizontal="center" wrapText="1" readingOrder="1"/>
    </xf>
    <xf numFmtId="10" fontId="16" fillId="23" borderId="50" xfId="330" applyNumberFormat="1" applyFont="1" applyFill="1" applyBorder="1" applyAlignment="1">
      <alignment horizontal="center" vertical="top" wrapText="1"/>
    </xf>
    <xf numFmtId="0" fontId="55" fillId="0" borderId="0" xfId="0" applyFont="1" applyAlignment="1">
      <alignment horizontal="centerContinuous" vertical="center"/>
    </xf>
    <xf numFmtId="0" fontId="55" fillId="0" borderId="0" xfId="0" applyFont="1"/>
    <xf numFmtId="0" fontId="60" fillId="0" borderId="8" xfId="0" applyFont="1" applyFill="1" applyBorder="1" applyAlignment="1">
      <alignment horizontal="justify" vertical="top" wrapText="1"/>
    </xf>
    <xf numFmtId="0" fontId="84" fillId="52" borderId="80" xfId="0" applyFont="1" applyFill="1" applyBorder="1" applyAlignment="1">
      <alignment vertical="center" wrapText="1"/>
    </xf>
    <xf numFmtId="0" fontId="84" fillId="52" borderId="34" xfId="0" applyFont="1" applyFill="1" applyBorder="1" applyAlignment="1">
      <alignment horizontal="center" vertical="center" wrapText="1"/>
    </xf>
    <xf numFmtId="0" fontId="33" fillId="23" borderId="46" xfId="0" applyFont="1" applyFill="1" applyBorder="1" applyAlignment="1">
      <alignment horizontal="center"/>
    </xf>
    <xf numFmtId="0" fontId="33" fillId="23" borderId="44" xfId="0" applyFont="1" applyFill="1" applyBorder="1"/>
    <xf numFmtId="0" fontId="11" fillId="23" borderId="44" xfId="0" applyFont="1" applyFill="1" applyBorder="1"/>
    <xf numFmtId="0" fontId="11" fillId="23" borderId="5" xfId="0" applyFont="1" applyFill="1" applyBorder="1"/>
    <xf numFmtId="0" fontId="11" fillId="23" borderId="53" xfId="0" applyFont="1" applyFill="1" applyBorder="1"/>
    <xf numFmtId="9" fontId="0" fillId="0" borderId="21" xfId="145" applyFont="1" applyFill="1" applyBorder="1"/>
    <xf numFmtId="167" fontId="0" fillId="0" borderId="8" xfId="52" applyNumberFormat="1" applyFont="1" applyBorder="1"/>
    <xf numFmtId="167" fontId="0" fillId="0" borderId="8" xfId="52" applyNumberFormat="1" applyFont="1" applyFill="1" applyBorder="1"/>
    <xf numFmtId="0" fontId="11" fillId="49" borderId="8" xfId="0" applyFont="1" applyFill="1" applyBorder="1"/>
    <xf numFmtId="167" fontId="11" fillId="0" borderId="8" xfId="52" applyNumberFormat="1" applyFont="1" applyFill="1" applyBorder="1"/>
    <xf numFmtId="0" fontId="33" fillId="0" borderId="46" xfId="0" applyFont="1" applyBorder="1"/>
    <xf numFmtId="0" fontId="11" fillId="0" borderId="21" xfId="0" applyFont="1" applyBorder="1"/>
    <xf numFmtId="0" fontId="11" fillId="0" borderId="8" xfId="0" applyFont="1" applyBorder="1" applyAlignment="1">
      <alignment wrapText="1"/>
    </xf>
    <xf numFmtId="0" fontId="33" fillId="0" borderId="21" xfId="0" applyFont="1" applyBorder="1"/>
    <xf numFmtId="0" fontId="55" fillId="0" borderId="33" xfId="0" applyFont="1" applyFill="1" applyBorder="1" applyAlignment="1">
      <alignment horizontal="center" wrapText="1"/>
    </xf>
    <xf numFmtId="0" fontId="55" fillId="0" borderId="0" xfId="0" applyFont="1" applyBorder="1" applyAlignment="1">
      <alignment horizontal="center" wrapText="1"/>
    </xf>
    <xf numFmtId="0" fontId="55" fillId="0" borderId="8" xfId="0" applyFont="1" applyFill="1" applyBorder="1" applyAlignment="1">
      <alignment horizontal="center" wrapText="1"/>
    </xf>
    <xf numFmtId="0" fontId="55" fillId="0" borderId="8" xfId="0" applyFont="1" applyBorder="1" applyAlignment="1">
      <alignment horizontal="center" wrapText="1"/>
    </xf>
    <xf numFmtId="0" fontId="33" fillId="0" borderId="0" xfId="0" applyFont="1" applyAlignment="1">
      <alignment horizontal="centerContinuous"/>
    </xf>
    <xf numFmtId="0" fontId="33" fillId="23" borderId="8" xfId="0" applyFont="1" applyFill="1" applyBorder="1" applyAlignment="1">
      <alignment horizontal="centerContinuous"/>
    </xf>
    <xf numFmtId="0" fontId="33" fillId="23" borderId="44" xfId="0" applyFont="1" applyFill="1" applyBorder="1" applyAlignment="1">
      <alignment horizontal="centerContinuous"/>
    </xf>
    <xf numFmtId="0" fontId="33" fillId="23" borderId="5" xfId="0" applyFont="1" applyFill="1" applyBorder="1" applyAlignment="1">
      <alignment horizontal="centerContinuous"/>
    </xf>
    <xf numFmtId="0" fontId="33" fillId="23" borderId="53" xfId="0" applyFont="1" applyFill="1" applyBorder="1" applyAlignment="1">
      <alignment horizontal="centerContinuous"/>
    </xf>
    <xf numFmtId="0" fontId="11" fillId="23" borderId="44" xfId="331" applyFont="1" applyFill="1" applyBorder="1" applyAlignment="1">
      <alignment horizontal="center" vertical="top" wrapText="1"/>
    </xf>
    <xf numFmtId="0" fontId="33" fillId="0" borderId="49" xfId="331" applyFont="1" applyFill="1" applyBorder="1" applyAlignment="1">
      <alignment horizontal="justify" vertical="top" wrapText="1"/>
    </xf>
    <xf numFmtId="0" fontId="11" fillId="0" borderId="8" xfId="331" applyFont="1" applyFill="1" applyBorder="1" applyAlignment="1">
      <alignment horizontal="center" vertical="top" wrapText="1"/>
    </xf>
    <xf numFmtId="0" fontId="11" fillId="0" borderId="56" xfId="331" applyFont="1" applyFill="1" applyBorder="1" applyAlignment="1">
      <alignment horizontal="justify" vertical="top" wrapText="1"/>
    </xf>
    <xf numFmtId="0" fontId="11" fillId="0" borderId="56" xfId="333" applyFont="1" applyFill="1" applyBorder="1" applyAlignment="1">
      <alignment horizontal="justify" vertical="top" wrapText="1"/>
    </xf>
    <xf numFmtId="0" fontId="11" fillId="0" borderId="38" xfId="331" applyFont="1" applyFill="1" applyBorder="1" applyAlignment="1">
      <alignment horizontal="justify" vertical="top" wrapText="1"/>
    </xf>
    <xf numFmtId="0" fontId="33" fillId="23" borderId="56" xfId="331" applyFont="1" applyFill="1" applyBorder="1" applyAlignment="1">
      <alignment vertical="top" wrapText="1"/>
    </xf>
    <xf numFmtId="0" fontId="11" fillId="0" borderId="21" xfId="331" applyFont="1" applyFill="1" applyBorder="1" applyAlignment="1">
      <alignment horizontal="center" vertical="top" wrapText="1"/>
    </xf>
    <xf numFmtId="0" fontId="11" fillId="0" borderId="49" xfId="331" applyFont="1" applyFill="1" applyBorder="1" applyAlignment="1">
      <alignment horizontal="justify" vertical="top" wrapText="1"/>
    </xf>
    <xf numFmtId="0" fontId="11" fillId="0" borderId="8" xfId="331" applyFont="1" applyFill="1" applyBorder="1" applyAlignment="1">
      <alignment horizontal="left" vertical="top" wrapText="1"/>
    </xf>
    <xf numFmtId="0" fontId="11" fillId="0" borderId="49" xfId="331" applyFont="1" applyFill="1" applyBorder="1"/>
    <xf numFmtId="0" fontId="11" fillId="0" borderId="56" xfId="331" applyFont="1" applyFill="1" applyBorder="1" applyAlignment="1">
      <alignment vertical="top" wrapText="1"/>
    </xf>
    <xf numFmtId="0" fontId="11" fillId="0" borderId="45" xfId="0" applyFont="1" applyBorder="1"/>
    <xf numFmtId="0" fontId="33" fillId="0" borderId="82" xfId="0" applyFont="1" applyBorder="1"/>
    <xf numFmtId="0" fontId="30" fillId="0" borderId="0" xfId="0" applyFont="1" applyFill="1" applyAlignment="1">
      <alignment horizontal="centerContinuous"/>
    </xf>
    <xf numFmtId="0" fontId="11" fillId="0" borderId="49" xfId="0" applyFont="1" applyFill="1" applyBorder="1"/>
    <xf numFmtId="0" fontId="16" fillId="0" borderId="0" xfId="0" applyFont="1" applyFill="1" applyAlignment="1">
      <alignment horizontal="center"/>
    </xf>
    <xf numFmtId="0" fontId="17" fillId="0" borderId="0" xfId="0" applyFont="1" applyAlignment="1">
      <alignment horizontal="centerContinuous"/>
    </xf>
    <xf numFmtId="166" fontId="16" fillId="0" borderId="0" xfId="31" applyNumberFormat="1" applyFont="1" applyFill="1" applyBorder="1" applyAlignment="1">
      <alignment vertical="top" wrapText="1"/>
    </xf>
    <xf numFmtId="9" fontId="16" fillId="0" borderId="0" xfId="330" applyNumberFormat="1" applyFont="1" applyFill="1" applyBorder="1" applyAlignment="1">
      <alignment vertical="top" wrapText="1"/>
    </xf>
    <xf numFmtId="0" fontId="16" fillId="0" borderId="0" xfId="0" applyFont="1" applyFill="1" applyAlignment="1">
      <alignment wrapText="1"/>
    </xf>
    <xf numFmtId="167" fontId="33" fillId="0" borderId="46" xfId="0" applyNumberFormat="1" applyFont="1" applyBorder="1"/>
    <xf numFmtId="167" fontId="33" fillId="0" borderId="21" xfId="0" applyNumberFormat="1" applyFont="1" applyBorder="1"/>
    <xf numFmtId="9" fontId="33" fillId="0" borderId="21" xfId="145" applyFont="1" applyFill="1" applyBorder="1"/>
    <xf numFmtId="9" fontId="11" fillId="0" borderId="21" xfId="145" applyFont="1" applyFill="1" applyBorder="1" applyAlignment="1">
      <alignment horizontal="right"/>
    </xf>
    <xf numFmtId="0" fontId="33" fillId="23" borderId="8" xfId="331" applyFont="1" applyFill="1" applyBorder="1" applyAlignment="1">
      <alignment vertical="top" wrapText="1"/>
    </xf>
    <xf numFmtId="167" fontId="30" fillId="49" borderId="8" xfId="51" applyNumberFormat="1" applyFont="1" applyFill="1" applyBorder="1"/>
    <xf numFmtId="165" fontId="30" fillId="0" borderId="0" xfId="0" applyNumberFormat="1" applyFont="1" applyFill="1" applyBorder="1"/>
    <xf numFmtId="167" fontId="30" fillId="0" borderId="8" xfId="51" applyNumberFormat="1" applyFont="1" applyFill="1" applyBorder="1"/>
    <xf numFmtId="0" fontId="30" fillId="0" borderId="8" xfId="0" applyFont="1" applyFill="1" applyBorder="1" applyAlignment="1">
      <alignment horizontal="left" wrapText="1"/>
    </xf>
    <xf numFmtId="166" fontId="30" fillId="39" borderId="19" xfId="31" applyNumberFormat="1" applyFont="1" applyFill="1" applyBorder="1"/>
    <xf numFmtId="9" fontId="16" fillId="49" borderId="50" xfId="330" applyNumberFormat="1" applyFont="1" applyFill="1" applyBorder="1" applyAlignment="1">
      <alignment horizontal="center" vertical="top" wrapText="1"/>
    </xf>
    <xf numFmtId="9" fontId="16" fillId="0" borderId="50" xfId="330" applyNumberFormat="1" applyFont="1" applyFill="1" applyBorder="1" applyAlignment="1">
      <alignment horizontal="center" vertical="top" wrapText="1"/>
    </xf>
    <xf numFmtId="166" fontId="16" fillId="49" borderId="8" xfId="31" applyNumberFormat="1" applyFont="1" applyFill="1" applyBorder="1" applyAlignment="1">
      <alignment horizontal="center" wrapText="1"/>
    </xf>
    <xf numFmtId="9" fontId="16" fillId="49" borderId="8" xfId="137" applyFont="1" applyFill="1" applyBorder="1" applyAlignment="1">
      <alignment horizontal="center" wrapText="1"/>
    </xf>
    <xf numFmtId="166" fontId="11" fillId="0" borderId="49" xfId="31" applyNumberFormat="1" applyFont="1" applyBorder="1"/>
    <xf numFmtId="166" fontId="33" fillId="0" borderId="8" xfId="0" applyNumberFormat="1" applyFont="1" applyBorder="1"/>
    <xf numFmtId="2" fontId="16" fillId="0" borderId="8" xfId="31" applyNumberFormat="1" applyFont="1" applyFill="1" applyBorder="1" applyAlignment="1">
      <alignment horizontal="center"/>
    </xf>
    <xf numFmtId="0" fontId="55" fillId="0" borderId="23" xfId="0" applyFont="1" applyFill="1" applyBorder="1" applyAlignment="1">
      <alignment horizontal="center" wrapText="1"/>
    </xf>
    <xf numFmtId="0" fontId="55" fillId="0" borderId="53" xfId="0" applyFont="1" applyFill="1" applyBorder="1" applyAlignment="1">
      <alignment horizontal="center" wrapText="1"/>
    </xf>
    <xf numFmtId="0" fontId="55" fillId="0" borderId="64" xfId="0" applyFont="1" applyFill="1" applyBorder="1" applyAlignment="1">
      <alignment horizontal="center" wrapText="1"/>
    </xf>
    <xf numFmtId="0" fontId="55" fillId="0" borderId="49" xfId="0" applyFont="1" applyFill="1" applyBorder="1" applyAlignment="1">
      <alignment horizontal="center" wrapText="1"/>
    </xf>
    <xf numFmtId="0" fontId="55" fillId="0" borderId="29" xfId="0" applyFont="1" applyFill="1" applyBorder="1" applyAlignment="1">
      <alignment horizontal="center" wrapText="1"/>
    </xf>
    <xf numFmtId="0" fontId="55" fillId="50" borderId="80" xfId="0" applyFont="1" applyFill="1" applyBorder="1" applyAlignment="1">
      <alignment horizontal="left" wrapText="1"/>
    </xf>
    <xf numFmtId="0" fontId="60" fillId="0" borderId="29" xfId="0" applyFont="1" applyBorder="1"/>
    <xf numFmtId="0" fontId="55" fillId="0" borderId="83" xfId="0" applyFont="1" applyFill="1" applyBorder="1" applyAlignment="1">
      <alignment horizontal="justify" wrapText="1"/>
    </xf>
    <xf numFmtId="167" fontId="60" fillId="0" borderId="53" xfId="494" applyNumberFormat="1" applyFont="1" applyFill="1" applyBorder="1"/>
    <xf numFmtId="167" fontId="60" fillId="0" borderId="8" xfId="494" applyNumberFormat="1" applyFont="1" applyFill="1" applyBorder="1"/>
    <xf numFmtId="167" fontId="60" fillId="0" borderId="50" xfId="494" applyNumberFormat="1" applyFont="1" applyFill="1" applyBorder="1"/>
    <xf numFmtId="167" fontId="60" fillId="0" borderId="49" xfId="494" applyNumberFormat="1" applyFont="1" applyFill="1" applyBorder="1"/>
    <xf numFmtId="0" fontId="60" fillId="0" borderId="29" xfId="0" applyFont="1" applyFill="1" applyBorder="1" applyAlignment="1">
      <alignment horizontal="justify" vertical="top" wrapText="1"/>
    </xf>
    <xf numFmtId="0" fontId="60" fillId="0" borderId="53" xfId="0" applyFont="1" applyFill="1" applyBorder="1" applyAlignment="1">
      <alignment horizontal="justify" vertical="top" wrapText="1"/>
    </xf>
    <xf numFmtId="167" fontId="60" fillId="0" borderId="56" xfId="494" applyNumberFormat="1" applyFont="1" applyFill="1" applyBorder="1"/>
    <xf numFmtId="167" fontId="60" fillId="0" borderId="5" xfId="494" applyNumberFormat="1" applyFont="1" applyFill="1" applyBorder="1"/>
    <xf numFmtId="167" fontId="60" fillId="0" borderId="64" xfId="494" applyNumberFormat="1" applyFont="1" applyFill="1" applyBorder="1"/>
    <xf numFmtId="0" fontId="60" fillId="0" borderId="29" xfId="0" applyFont="1" applyFill="1" applyBorder="1"/>
    <xf numFmtId="165" fontId="60" fillId="0" borderId="29" xfId="0" applyNumberFormat="1" applyFont="1" applyFill="1" applyBorder="1" applyAlignment="1">
      <alignment horizontal="justify" wrapText="1"/>
    </xf>
    <xf numFmtId="167" fontId="55" fillId="0" borderId="50" xfId="494" applyNumberFormat="1" applyFont="1" applyFill="1" applyBorder="1"/>
    <xf numFmtId="9" fontId="60" fillId="0" borderId="8" xfId="623" applyNumberFormat="1" applyFont="1" applyBorder="1" applyAlignment="1">
      <alignment horizontal="center"/>
    </xf>
    <xf numFmtId="165" fontId="55" fillId="0" borderId="29" xfId="0" applyNumberFormat="1" applyFont="1" applyFill="1" applyBorder="1" applyAlignment="1">
      <alignment wrapText="1"/>
    </xf>
    <xf numFmtId="167" fontId="55" fillId="0" borderId="53" xfId="494" applyNumberFormat="1" applyFont="1" applyFill="1" applyBorder="1"/>
    <xf numFmtId="167" fontId="55" fillId="0" borderId="8" xfId="494" applyNumberFormat="1" applyFont="1" applyFill="1" applyBorder="1"/>
    <xf numFmtId="167" fontId="55" fillId="0" borderId="49" xfId="494" applyNumberFormat="1" applyFont="1" applyFill="1" applyBorder="1"/>
    <xf numFmtId="165" fontId="60" fillId="23" borderId="29" xfId="0" applyNumberFormat="1" applyFont="1" applyFill="1" applyBorder="1" applyAlignment="1">
      <alignment horizontal="justify" vertical="top" wrapText="1"/>
    </xf>
    <xf numFmtId="165" fontId="60" fillId="23" borderId="53" xfId="0" applyNumberFormat="1" applyFont="1" applyFill="1" applyBorder="1" applyAlignment="1">
      <alignment horizontal="justify" vertical="top" wrapText="1"/>
    </xf>
    <xf numFmtId="0" fontId="55" fillId="0" borderId="60" xfId="0" applyFont="1" applyBorder="1"/>
    <xf numFmtId="0" fontId="55" fillId="0" borderId="60" xfId="0" applyFont="1" applyFill="1" applyBorder="1" applyAlignment="1">
      <alignment horizontal="left" wrapText="1"/>
    </xf>
    <xf numFmtId="0" fontId="30" fillId="0" borderId="0" xfId="0" applyFont="1" applyAlignment="1">
      <alignment horizontal="center"/>
    </xf>
    <xf numFmtId="0" fontId="16" fillId="0" borderId="21" xfId="0" applyFont="1" applyBorder="1" applyAlignment="1">
      <alignment horizontal="center"/>
    </xf>
    <xf numFmtId="167" fontId="16" fillId="0" borderId="8" xfId="51" applyNumberFormat="1" applyFont="1" applyFill="1" applyBorder="1" applyAlignment="1">
      <alignment horizontal="center" vertical="top"/>
    </xf>
    <xf numFmtId="166" fontId="16" fillId="49" borderId="8" xfId="31" applyNumberFormat="1" applyFont="1" applyFill="1" applyBorder="1" applyAlignment="1">
      <alignment vertical="top" wrapText="1"/>
    </xf>
    <xf numFmtId="0" fontId="16" fillId="0" borderId="0" xfId="0" applyFont="1" applyFill="1" applyBorder="1" applyAlignment="1">
      <alignment horizontal="center"/>
    </xf>
    <xf numFmtId="0" fontId="30" fillId="0" borderId="0" xfId="47337" applyFont="1" applyAlignment="1">
      <alignment horizontal="centerContinuous"/>
    </xf>
    <xf numFmtId="0" fontId="33" fillId="0" borderId="0" xfId="47337" applyFont="1" applyAlignment="1"/>
    <xf numFmtId="0" fontId="16" fillId="49" borderId="8" xfId="47337" applyFont="1" applyFill="1" applyBorder="1" applyAlignment="1">
      <alignment horizontal="center"/>
    </xf>
    <xf numFmtId="0" fontId="16" fillId="49" borderId="50" xfId="47337" applyFont="1" applyFill="1" applyBorder="1" applyAlignment="1">
      <alignment horizontal="center"/>
    </xf>
    <xf numFmtId="0" fontId="16" fillId="0" borderId="8" xfId="47337" applyFont="1" applyBorder="1" applyAlignment="1">
      <alignment horizontal="center"/>
    </xf>
    <xf numFmtId="0" fontId="16" fillId="0" borderId="8" xfId="47337" applyFont="1" applyFill="1" applyBorder="1" applyAlignment="1">
      <alignment horizontal="center"/>
    </xf>
    <xf numFmtId="49" fontId="16" fillId="0" borderId="21" xfId="47337" applyNumberFormat="1" applyFont="1" applyBorder="1" applyAlignment="1">
      <alignment horizontal="right"/>
    </xf>
    <xf numFmtId="0" fontId="16" fillId="0" borderId="49" xfId="47337" applyFont="1" applyBorder="1"/>
    <xf numFmtId="0" fontId="30" fillId="0" borderId="0" xfId="47337" applyFont="1" applyAlignment="1">
      <alignment horizontal="centerContinuous" vertical="center"/>
    </xf>
    <xf numFmtId="0" fontId="30" fillId="0" borderId="41" xfId="47337" applyFont="1" applyBorder="1" applyAlignment="1">
      <alignment horizontal="center" vertical="center" wrapText="1"/>
    </xf>
    <xf numFmtId="0" fontId="30" fillId="0" borderId="19" xfId="47337" applyFont="1" applyBorder="1" applyAlignment="1">
      <alignment horizontal="center" vertical="center" wrapText="1"/>
    </xf>
    <xf numFmtId="0" fontId="30" fillId="0" borderId="42" xfId="47337" applyFont="1" applyBorder="1" applyAlignment="1">
      <alignment horizontal="center" vertical="center" wrapText="1"/>
    </xf>
    <xf numFmtId="0" fontId="11" fillId="0" borderId="54" xfId="0" applyFont="1" applyFill="1" applyBorder="1"/>
    <xf numFmtId="166" fontId="11" fillId="0" borderId="59" xfId="31" applyNumberFormat="1" applyFont="1" applyFill="1" applyBorder="1"/>
    <xf numFmtId="0" fontId="30" fillId="0" borderId="42" xfId="0" applyFont="1" applyFill="1" applyBorder="1"/>
    <xf numFmtId="0" fontId="11" fillId="0" borderId="65" xfId="0" applyFont="1" applyFill="1" applyBorder="1"/>
    <xf numFmtId="166" fontId="11" fillId="0" borderId="66" xfId="31" applyNumberFormat="1" applyFont="1" applyFill="1" applyBorder="1"/>
    <xf numFmtId="166" fontId="30" fillId="0" borderId="42" xfId="0" applyNumberFormat="1" applyFont="1" applyFill="1" applyBorder="1"/>
    <xf numFmtId="0" fontId="16" fillId="0" borderId="0" xfId="0" applyFont="1" applyFill="1" applyBorder="1" applyAlignment="1">
      <alignment horizontal="center" vertical="center"/>
    </xf>
    <xf numFmtId="0" fontId="30" fillId="0" borderId="27" xfId="47337" applyFont="1" applyBorder="1" applyAlignment="1">
      <alignment horizontal="center" vertical="center" wrapText="1"/>
    </xf>
    <xf numFmtId="0" fontId="30" fillId="0" borderId="36" xfId="47337" applyFont="1" applyBorder="1" applyAlignment="1">
      <alignment horizontal="center" vertical="center" wrapText="1"/>
    </xf>
    <xf numFmtId="0" fontId="30" fillId="0" borderId="28" xfId="47337" applyFont="1" applyBorder="1" applyAlignment="1">
      <alignment horizontal="center" vertical="center" wrapText="1"/>
    </xf>
    <xf numFmtId="0" fontId="16" fillId="0" borderId="49" xfId="47337" applyFont="1" applyBorder="1" applyAlignment="1">
      <alignment horizontal="center" vertical="center" wrapText="1"/>
    </xf>
    <xf numFmtId="0" fontId="16" fillId="0" borderId="65" xfId="47337" applyFont="1" applyBorder="1" applyAlignment="1">
      <alignment horizontal="center" vertical="center" wrapText="1"/>
    </xf>
    <xf numFmtId="9" fontId="0" fillId="49" borderId="21" xfId="145" applyFont="1" applyFill="1" applyBorder="1"/>
    <xf numFmtId="0" fontId="89" fillId="53" borderId="32" xfId="0" applyFont="1" applyFill="1" applyBorder="1" applyAlignment="1">
      <alignment horizontal="center"/>
    </xf>
    <xf numFmtId="167" fontId="60" fillId="23" borderId="49" xfId="494" applyNumberFormat="1" applyFont="1" applyFill="1" applyBorder="1" applyAlignment="1">
      <alignment horizontal="justify" vertical="top" wrapText="1"/>
    </xf>
    <xf numFmtId="0" fontId="60" fillId="0" borderId="50" xfId="0" applyFont="1" applyBorder="1" applyAlignment="1">
      <alignment wrapText="1"/>
    </xf>
    <xf numFmtId="0" fontId="60" fillId="0" borderId="50" xfId="0" applyFont="1" applyFill="1" applyBorder="1" applyAlignment="1">
      <alignment wrapText="1"/>
    </xf>
    <xf numFmtId="167" fontId="60" fillId="0" borderId="49" xfId="494" applyNumberFormat="1" applyFont="1" applyBorder="1"/>
    <xf numFmtId="0" fontId="60" fillId="0" borderId="49" xfId="0" applyFont="1" applyBorder="1"/>
    <xf numFmtId="0" fontId="89" fillId="0" borderId="54" xfId="0" applyFont="1" applyBorder="1" applyAlignment="1">
      <alignment horizontal="center"/>
    </xf>
    <xf numFmtId="0" fontId="55" fillId="0" borderId="41" xfId="0" applyFont="1" applyBorder="1" applyAlignment="1">
      <alignment horizontal="center" wrapText="1"/>
    </xf>
    <xf numFmtId="0" fontId="89" fillId="53" borderId="51" xfId="0" applyFont="1" applyFill="1" applyBorder="1" applyAlignment="1">
      <alignment horizontal="center"/>
    </xf>
    <xf numFmtId="167" fontId="55" fillId="0" borderId="32" xfId="494" applyNumberFormat="1" applyFont="1" applyFill="1" applyBorder="1"/>
    <xf numFmtId="167" fontId="55" fillId="0" borderId="51" xfId="494" applyNumberFormat="1" applyFont="1" applyFill="1" applyBorder="1"/>
    <xf numFmtId="167" fontId="55" fillId="0" borderId="31" xfId="494" applyNumberFormat="1" applyFont="1" applyFill="1" applyBorder="1"/>
    <xf numFmtId="0" fontId="55" fillId="50" borderId="77" xfId="0" applyFont="1" applyFill="1" applyBorder="1" applyAlignment="1">
      <alignment horizontal="center" wrapText="1"/>
    </xf>
    <xf numFmtId="167" fontId="60" fillId="0" borderId="44" xfId="494" applyNumberFormat="1" applyFont="1" applyFill="1" applyBorder="1"/>
    <xf numFmtId="16" fontId="60" fillId="0" borderId="29" xfId="0" quotePrefix="1" applyNumberFormat="1" applyFont="1" applyFill="1" applyBorder="1"/>
    <xf numFmtId="0" fontId="55" fillId="50" borderId="33" xfId="0" applyFont="1" applyFill="1" applyBorder="1" applyAlignment="1">
      <alignment horizontal="center" wrapText="1"/>
    </xf>
    <xf numFmtId="0" fontId="55" fillId="50" borderId="0" xfId="0" applyFont="1" applyFill="1" applyBorder="1" applyAlignment="1">
      <alignment horizontal="center" wrapText="1"/>
    </xf>
    <xf numFmtId="9" fontId="60" fillId="0" borderId="8" xfId="623" applyNumberFormat="1" applyFont="1" applyFill="1" applyBorder="1" applyAlignment="1">
      <alignment horizontal="center"/>
    </xf>
    <xf numFmtId="0" fontId="60" fillId="0" borderId="8" xfId="0" applyFont="1" applyFill="1" applyBorder="1"/>
    <xf numFmtId="0" fontId="89" fillId="0" borderId="21" xfId="0" applyFont="1" applyFill="1" applyBorder="1" applyAlignment="1">
      <alignment horizontal="center"/>
    </xf>
    <xf numFmtId="0" fontId="55" fillId="0" borderId="19" xfId="0" applyFont="1" applyFill="1" applyBorder="1" applyAlignment="1">
      <alignment horizontal="center" wrapText="1"/>
    </xf>
    <xf numFmtId="0" fontId="16" fillId="0" borderId="0" xfId="0" applyFont="1"/>
    <xf numFmtId="0" fontId="16" fillId="0" borderId="0" xfId="0" applyFont="1" applyBorder="1"/>
    <xf numFmtId="0" fontId="55" fillId="0" borderId="0" xfId="0" applyFont="1" applyFill="1" applyAlignment="1">
      <alignment horizontal="center" vertical="center" wrapText="1"/>
    </xf>
    <xf numFmtId="0" fontId="55" fillId="0" borderId="68" xfId="0" applyFont="1" applyFill="1" applyBorder="1" applyAlignment="1">
      <alignment vertical="center" wrapText="1"/>
    </xf>
    <xf numFmtId="0" fontId="60" fillId="0" borderId="0" xfId="0" applyFont="1"/>
    <xf numFmtId="0" fontId="55" fillId="0" borderId="78" xfId="0" applyFont="1" applyFill="1" applyBorder="1" applyAlignment="1">
      <alignment horizontal="center" wrapText="1"/>
    </xf>
    <xf numFmtId="0" fontId="55" fillId="0" borderId="77" xfId="0" applyFont="1" applyBorder="1" applyAlignment="1">
      <alignment horizontal="center" wrapText="1"/>
    </xf>
    <xf numFmtId="0" fontId="55" fillId="0" borderId="34" xfId="0" applyFont="1" applyFill="1" applyBorder="1" applyAlignment="1">
      <alignment horizontal="center" wrapText="1"/>
    </xf>
    <xf numFmtId="0" fontId="55" fillId="0" borderId="19" xfId="0" applyFont="1" applyBorder="1" applyAlignment="1">
      <alignment horizontal="center" wrapText="1"/>
    </xf>
    <xf numFmtId="0" fontId="55" fillId="0" borderId="19" xfId="0" applyFont="1" applyBorder="1" applyAlignment="1">
      <alignment horizontal="left" wrapText="1"/>
    </xf>
    <xf numFmtId="0" fontId="55" fillId="0" borderId="42" xfId="0" applyFont="1" applyBorder="1" applyAlignment="1">
      <alignment horizontal="center" wrapText="1"/>
    </xf>
    <xf numFmtId="0" fontId="89" fillId="0" borderId="21" xfId="0" applyFont="1" applyBorder="1" applyAlignment="1">
      <alignment horizontal="center"/>
    </xf>
    <xf numFmtId="0" fontId="89" fillId="0" borderId="82" xfId="0" applyFont="1" applyBorder="1" applyAlignment="1">
      <alignment horizontal="center"/>
    </xf>
    <xf numFmtId="0" fontId="89" fillId="0" borderId="59" xfId="0" applyFont="1" applyBorder="1" applyAlignment="1">
      <alignment horizontal="center"/>
    </xf>
    <xf numFmtId="0" fontId="60" fillId="0" borderId="8" xfId="0" applyFont="1" applyBorder="1"/>
    <xf numFmtId="0" fontId="60" fillId="0" borderId="50" xfId="0" applyFont="1" applyBorder="1"/>
    <xf numFmtId="0" fontId="60" fillId="0" borderId="8" xfId="0" applyFont="1" applyBorder="1" applyAlignment="1">
      <alignment wrapText="1"/>
    </xf>
    <xf numFmtId="165" fontId="60" fillId="23" borderId="56" xfId="0" applyNumberFormat="1" applyFont="1" applyFill="1" applyBorder="1" applyAlignment="1">
      <alignment horizontal="justify" vertical="top" wrapText="1"/>
    </xf>
    <xf numFmtId="165" fontId="60" fillId="23" borderId="8" xfId="0" applyNumberFormat="1" applyFont="1" applyFill="1" applyBorder="1" applyAlignment="1">
      <alignment horizontal="justify" vertical="top" wrapText="1"/>
    </xf>
    <xf numFmtId="165" fontId="60" fillId="23" borderId="50" xfId="0" applyNumberFormat="1" applyFont="1" applyFill="1" applyBorder="1" applyAlignment="1">
      <alignment horizontal="justify" vertical="top" wrapText="1"/>
    </xf>
    <xf numFmtId="165" fontId="60" fillId="23" borderId="5" xfId="0" applyNumberFormat="1" applyFont="1" applyFill="1" applyBorder="1" applyAlignment="1">
      <alignment horizontal="justify" vertical="top" wrapText="1"/>
    </xf>
    <xf numFmtId="165" fontId="60" fillId="23" borderId="64" xfId="0" applyNumberFormat="1" applyFont="1" applyFill="1" applyBorder="1" applyAlignment="1">
      <alignment horizontal="justify" vertical="top" wrapText="1"/>
    </xf>
    <xf numFmtId="0" fontId="60" fillId="0" borderId="0" xfId="0" applyFont="1" applyBorder="1"/>
    <xf numFmtId="0" fontId="55" fillId="0" borderId="0" xfId="0" applyFont="1" applyFill="1" applyBorder="1" applyAlignment="1">
      <alignment horizontal="center" wrapText="1"/>
    </xf>
    <xf numFmtId="0" fontId="55" fillId="0" borderId="48" xfId="0" applyFont="1" applyFill="1" applyBorder="1" applyAlignment="1">
      <alignment horizontal="center" wrapText="1"/>
    </xf>
    <xf numFmtId="0" fontId="60" fillId="0" borderId="8" xfId="0" applyFont="1" applyFill="1" applyBorder="1" applyAlignment="1">
      <alignment wrapText="1"/>
    </xf>
    <xf numFmtId="167" fontId="16" fillId="0" borderId="8" xfId="47348" applyNumberFormat="1" applyFont="1" applyFill="1" applyBorder="1"/>
    <xf numFmtId="167" fontId="11" fillId="0" borderId="8" xfId="51" applyNumberFormat="1" applyFont="1" applyFill="1" applyBorder="1"/>
    <xf numFmtId="167" fontId="11" fillId="0" borderId="8" xfId="0" applyNumberFormat="1" applyFont="1" applyBorder="1"/>
    <xf numFmtId="167" fontId="0" fillId="0" borderId="8" xfId="0" applyNumberFormat="1" applyBorder="1"/>
    <xf numFmtId="0" fontId="11" fillId="49" borderId="44" xfId="0" applyFont="1" applyFill="1" applyBorder="1"/>
    <xf numFmtId="0" fontId="11" fillId="0" borderId="44" xfId="0" applyFont="1" applyBorder="1"/>
    <xf numFmtId="0" fontId="11" fillId="0" borderId="44" xfId="0" applyFont="1" applyBorder="1" applyAlignment="1">
      <alignment wrapText="1"/>
    </xf>
    <xf numFmtId="0" fontId="11" fillId="0" borderId="82" xfId="0" applyFont="1" applyBorder="1"/>
    <xf numFmtId="167" fontId="11" fillId="0" borderId="8" xfId="47348" applyNumberFormat="1" applyFont="1" applyFill="1" applyBorder="1"/>
    <xf numFmtId="17" fontId="60" fillId="0" borderId="29" xfId="0" applyNumberFormat="1" applyFont="1" applyBorder="1"/>
    <xf numFmtId="17" fontId="60" fillId="0" borderId="29" xfId="0" quotePrefix="1" applyNumberFormat="1" applyFont="1" applyBorder="1"/>
    <xf numFmtId="0" fontId="33" fillId="23" borderId="8" xfId="331" applyFont="1" applyFill="1" applyBorder="1" applyAlignment="1">
      <alignment horizontal="center" vertical="top" wrapText="1"/>
    </xf>
    <xf numFmtId="0" fontId="140" fillId="0" borderId="8" xfId="0" applyFont="1" applyBorder="1"/>
    <xf numFmtId="167" fontId="16" fillId="49" borderId="8" xfId="51" applyNumberFormat="1" applyFont="1" applyFill="1" applyBorder="1" applyAlignment="1">
      <alignment horizontal="center" wrapText="1"/>
    </xf>
    <xf numFmtId="167" fontId="16" fillId="23" borderId="5" xfId="51" applyNumberFormat="1" applyFont="1" applyFill="1" applyBorder="1" applyAlignment="1">
      <alignment horizontal="center" vertical="top" wrapText="1"/>
    </xf>
    <xf numFmtId="167" fontId="16" fillId="23" borderId="53" xfId="51" applyNumberFormat="1" applyFont="1" applyFill="1" applyBorder="1" applyAlignment="1">
      <alignment horizontal="center" vertical="top" wrapText="1"/>
    </xf>
    <xf numFmtId="167" fontId="16" fillId="0" borderId="0" xfId="0" applyNumberFormat="1" applyFont="1"/>
    <xf numFmtId="0" fontId="60" fillId="0" borderId="0" xfId="0" applyFont="1" applyAlignment="1">
      <alignment horizontal="left" vertical="center" wrapText="1"/>
    </xf>
    <xf numFmtId="167" fontId="0" fillId="0" borderId="46" xfId="52" applyNumberFormat="1" applyFont="1" applyBorder="1"/>
    <xf numFmtId="167" fontId="0" fillId="0" borderId="46" xfId="52" applyNumberFormat="1" applyFont="1" applyFill="1" applyBorder="1"/>
    <xf numFmtId="17" fontId="60" fillId="0" borderId="29" xfId="0" applyNumberFormat="1" applyFont="1" applyFill="1" applyBorder="1"/>
    <xf numFmtId="165" fontId="55" fillId="0" borderId="60" xfId="0" applyNumberFormat="1" applyFont="1" applyFill="1" applyBorder="1" applyAlignment="1">
      <alignment horizontal="center" vertical="top" wrapText="1"/>
    </xf>
    <xf numFmtId="167" fontId="55" fillId="0" borderId="61" xfId="494" applyNumberFormat="1" applyFont="1" applyFill="1" applyBorder="1"/>
    <xf numFmtId="0" fontId="60" fillId="0" borderId="51" xfId="0" applyFont="1" applyBorder="1" applyAlignment="1">
      <alignment wrapText="1"/>
    </xf>
    <xf numFmtId="0" fontId="11" fillId="0" borderId="46" xfId="0" applyFont="1" applyBorder="1"/>
    <xf numFmtId="173" fontId="60" fillId="0" borderId="8" xfId="623" applyNumberFormat="1" applyFont="1" applyFill="1" applyBorder="1" applyAlignment="1">
      <alignment horizontal="center"/>
    </xf>
    <xf numFmtId="173" fontId="55" fillId="0" borderId="51" xfId="623" applyNumberFormat="1" applyFont="1" applyFill="1" applyBorder="1" applyAlignment="1">
      <alignment horizontal="center"/>
    </xf>
    <xf numFmtId="39" fontId="11" fillId="49" borderId="0" xfId="0" applyNumberFormat="1" applyFont="1" applyFill="1" applyBorder="1" applyAlignment="1">
      <alignment horizontal="center" vertical="center" wrapText="1"/>
    </xf>
    <xf numFmtId="37" fontId="11" fillId="0" borderId="0" xfId="0" quotePrefix="1" applyNumberFormat="1" applyFont="1" applyFill="1" applyBorder="1" applyAlignment="1">
      <alignment horizontal="right" vertical="center" wrapText="1"/>
    </xf>
    <xf numFmtId="0" fontId="11" fillId="49" borderId="0" xfId="0" applyFont="1" applyFill="1" applyBorder="1" applyAlignment="1">
      <alignment horizontal="left" vertical="center" wrapText="1"/>
    </xf>
    <xf numFmtId="0" fontId="60" fillId="0" borderId="0" xfId="0" applyFont="1" applyFill="1" applyAlignment="1">
      <alignment horizontal="left" vertical="center"/>
    </xf>
    <xf numFmtId="0" fontId="30" fillId="0" borderId="36" xfId="133" applyFont="1" applyBorder="1" applyAlignment="1">
      <alignment vertical="center"/>
    </xf>
    <xf numFmtId="0" fontId="30" fillId="0" borderId="36" xfId="133" applyFont="1" applyFill="1" applyBorder="1" applyAlignment="1">
      <alignment vertical="center"/>
    </xf>
    <xf numFmtId="0" fontId="30" fillId="0" borderId="8" xfId="0" applyNumberFormat="1" applyFont="1" applyFill="1" applyBorder="1" applyAlignment="1">
      <alignment horizontal="center" vertical="center" wrapText="1"/>
    </xf>
    <xf numFmtId="166" fontId="30" fillId="0" borderId="51" xfId="31" applyNumberFormat="1" applyFont="1" applyFill="1" applyBorder="1" applyAlignment="1">
      <alignment horizontal="center" vertical="center" wrapText="1"/>
    </xf>
    <xf numFmtId="0" fontId="30" fillId="0" borderId="51" xfId="133" applyFont="1" applyFill="1" applyBorder="1" applyAlignment="1">
      <alignment horizontal="center" vertical="center"/>
    </xf>
    <xf numFmtId="0" fontId="30" fillId="0" borderId="51" xfId="133" applyFont="1" applyFill="1" applyBorder="1" applyAlignment="1">
      <alignment horizontal="center" vertical="center" wrapText="1"/>
    </xf>
    <xf numFmtId="0" fontId="30" fillId="0" borderId="8" xfId="0" applyFont="1" applyBorder="1" applyAlignment="1" applyProtection="1">
      <alignment horizontal="center" vertical="center" wrapText="1"/>
      <protection locked="0"/>
    </xf>
    <xf numFmtId="2" fontId="16" fillId="0" borderId="8" xfId="31" applyNumberFormat="1" applyFont="1" applyFill="1" applyBorder="1" applyAlignment="1" applyProtection="1">
      <alignment horizontal="center" vertical="center" wrapText="1"/>
      <protection locked="0"/>
    </xf>
    <xf numFmtId="179" fontId="30" fillId="39" borderId="19" xfId="31" applyNumberFormat="1" applyFont="1" applyFill="1" applyBorder="1"/>
    <xf numFmtId="179" fontId="16" fillId="0" borderId="21" xfId="31" applyNumberFormat="1" applyFont="1" applyFill="1" applyBorder="1"/>
    <xf numFmtId="179" fontId="16" fillId="0" borderId="8" xfId="31" applyNumberFormat="1" applyFont="1" applyFill="1" applyBorder="1"/>
    <xf numFmtId="179" fontId="16" fillId="0" borderId="46" xfId="31" applyNumberFormat="1" applyFont="1" applyFill="1" applyBorder="1"/>
    <xf numFmtId="0" fontId="11" fillId="0" borderId="0" xfId="0" applyFont="1"/>
    <xf numFmtId="167" fontId="16" fillId="0" borderId="8" xfId="51" applyNumberFormat="1" applyFont="1" applyFill="1" applyBorder="1" applyAlignment="1" applyProtection="1">
      <alignment horizontal="center"/>
      <protection locked="0"/>
    </xf>
    <xf numFmtId="0" fontId="0" fillId="0" borderId="0" xfId="0"/>
    <xf numFmtId="0" fontId="141" fillId="0" borderId="0" xfId="0" applyFont="1"/>
    <xf numFmtId="0" fontId="16" fillId="0" borderId="0" xfId="0" quotePrefix="1" applyFont="1" applyFill="1"/>
    <xf numFmtId="9" fontId="16" fillId="0" borderId="0" xfId="137" applyFont="1" applyFill="1"/>
    <xf numFmtId="167" fontId="16" fillId="0" borderId="0" xfId="0" applyNumberFormat="1" applyFont="1" applyFill="1" applyBorder="1"/>
    <xf numFmtId="0" fontId="113" fillId="0" borderId="0" xfId="0" quotePrefix="1" applyFont="1" applyBorder="1" applyAlignment="1"/>
    <xf numFmtId="0" fontId="113" fillId="0" borderId="0" xfId="0" quotePrefix="1" applyFont="1" applyAlignment="1"/>
    <xf numFmtId="0" fontId="113" fillId="0" borderId="0" xfId="0" applyFont="1" applyAlignment="1"/>
    <xf numFmtId="0" fontId="11" fillId="0" borderId="0" xfId="0" applyFont="1" applyAlignment="1">
      <alignment horizontal="center" vertical="center"/>
    </xf>
    <xf numFmtId="0" fontId="16" fillId="0" borderId="0" xfId="47337" applyFont="1" applyBorder="1" applyAlignment="1">
      <alignment horizontal="center" wrapText="1"/>
    </xf>
    <xf numFmtId="166" fontId="16" fillId="0" borderId="0" xfId="47338" applyNumberFormat="1" applyFont="1" applyBorder="1" applyAlignment="1">
      <alignment horizontal="center" wrapText="1"/>
    </xf>
    <xf numFmtId="1" fontId="16" fillId="0" borderId="0" xfId="47337" applyNumberFormat="1" applyFont="1" applyBorder="1" applyAlignment="1">
      <alignment horizontal="center" wrapText="1"/>
    </xf>
    <xf numFmtId="166" fontId="16" fillId="0" borderId="0" xfId="31" applyNumberFormat="1" applyFont="1" applyFill="1" applyBorder="1" applyAlignment="1">
      <alignment horizontal="center" vertical="center" wrapText="1"/>
    </xf>
    <xf numFmtId="0" fontId="11" fillId="0" borderId="0" xfId="47337" applyFont="1" applyFill="1" applyAlignment="1">
      <alignment vertical="center"/>
    </xf>
    <xf numFmtId="0" fontId="11" fillId="0" borderId="0" xfId="0" applyFont="1" applyFill="1" applyBorder="1" applyAlignment="1">
      <alignment horizontal="center"/>
    </xf>
    <xf numFmtId="0" fontId="11" fillId="0" borderId="0" xfId="0" applyFont="1" applyAlignment="1">
      <alignment horizontal="centerContinuous" vertical="center"/>
    </xf>
    <xf numFmtId="0" fontId="11" fillId="0" borderId="0" xfId="47337" applyFont="1" applyAlignment="1">
      <alignment vertical="center"/>
    </xf>
    <xf numFmtId="0" fontId="11" fillId="0" borderId="0" xfId="47337" applyFont="1"/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Continuous" vertical="center"/>
    </xf>
    <xf numFmtId="0" fontId="142" fillId="0" borderId="0" xfId="0" applyFont="1" applyAlignment="1">
      <alignment horizontal="centerContinuous" vertical="center"/>
    </xf>
    <xf numFmtId="9" fontId="11" fillId="0" borderId="21" xfId="145" quotePrefix="1" applyFont="1" applyFill="1" applyBorder="1" applyAlignment="1">
      <alignment horizontal="right"/>
    </xf>
    <xf numFmtId="6" fontId="16" fillId="0" borderId="43" xfId="0" applyNumberFormat="1" applyFont="1" applyFill="1" applyBorder="1" applyAlignment="1">
      <alignment horizontal="left"/>
    </xf>
    <xf numFmtId="6" fontId="16" fillId="49" borderId="43" xfId="0" applyNumberFormat="1" applyFont="1" applyFill="1" applyBorder="1" applyAlignment="1">
      <alignment horizontal="left"/>
    </xf>
    <xf numFmtId="0" fontId="142" fillId="0" borderId="0" xfId="0" applyFont="1" applyAlignment="1">
      <alignment horizontal="left" vertical="center"/>
    </xf>
    <xf numFmtId="3" fontId="85" fillId="0" borderId="75" xfId="0" applyNumberFormat="1" applyFont="1" applyBorder="1" applyAlignment="1">
      <alignment horizontal="center" vertical="center"/>
    </xf>
    <xf numFmtId="9" fontId="85" fillId="0" borderId="75" xfId="0" applyNumberFormat="1" applyFont="1" applyBorder="1" applyAlignment="1">
      <alignment horizontal="center" vertical="center"/>
    </xf>
    <xf numFmtId="9" fontId="11" fillId="49" borderId="21" xfId="145" applyFont="1" applyFill="1" applyBorder="1"/>
    <xf numFmtId="9" fontId="11" fillId="0" borderId="21" xfId="145" applyFont="1" applyFill="1" applyBorder="1"/>
    <xf numFmtId="166" fontId="11" fillId="0" borderId="82" xfId="31" applyNumberFormat="1" applyFont="1" applyFill="1" applyBorder="1" applyAlignment="1">
      <alignment horizontal="right" vertical="center" wrapText="1"/>
    </xf>
    <xf numFmtId="37" fontId="11" fillId="0" borderId="8" xfId="31" applyNumberFormat="1" applyFont="1" applyFill="1" applyBorder="1" applyAlignment="1">
      <alignment horizontal="center"/>
    </xf>
    <xf numFmtId="0" fontId="11" fillId="23" borderId="8" xfId="331" applyFont="1" applyFill="1" applyBorder="1" applyAlignment="1">
      <alignment horizontal="center" vertical="top" wrapText="1"/>
    </xf>
    <xf numFmtId="166" fontId="11" fillId="0" borderId="8" xfId="31" applyNumberFormat="1" applyFont="1" applyFill="1" applyBorder="1" applyAlignment="1">
      <alignment horizontal="center" vertical="top" wrapText="1"/>
    </xf>
    <xf numFmtId="0" fontId="11" fillId="0" borderId="8" xfId="0" applyFont="1" applyFill="1" applyBorder="1" applyAlignment="1">
      <alignment horizontal="center"/>
    </xf>
    <xf numFmtId="6" fontId="16" fillId="0" borderId="0" xfId="0" applyNumberFormat="1" applyFont="1" applyFill="1"/>
    <xf numFmtId="166" fontId="30" fillId="39" borderId="8" xfId="31" applyNumberFormat="1" applyFont="1" applyFill="1" applyBorder="1"/>
    <xf numFmtId="0" fontId="143" fillId="0" borderId="0" xfId="0" applyFont="1"/>
    <xf numFmtId="166" fontId="143" fillId="0" borderId="0" xfId="31" applyNumberFormat="1" applyFont="1"/>
    <xf numFmtId="9" fontId="0" fillId="0" borderId="0" xfId="137" applyFont="1"/>
    <xf numFmtId="6" fontId="0" fillId="0" borderId="0" xfId="0" applyNumberFormat="1"/>
    <xf numFmtId="167" fontId="16" fillId="0" borderId="43" xfId="0" applyNumberFormat="1" applyFont="1" applyFill="1" applyBorder="1" applyAlignment="1">
      <alignment horizontal="left"/>
    </xf>
    <xf numFmtId="0" fontId="11" fillId="0" borderId="44" xfId="0" applyFont="1" applyFill="1" applyBorder="1"/>
    <xf numFmtId="0" fontId="11" fillId="0" borderId="0" xfId="0" applyFont="1" applyBorder="1"/>
    <xf numFmtId="0" fontId="144" fillId="0" borderId="0" xfId="0" applyFont="1"/>
    <xf numFmtId="166" fontId="144" fillId="0" borderId="0" xfId="31" applyNumberFormat="1" applyFont="1"/>
    <xf numFmtId="180" fontId="16" fillId="0" borderId="0" xfId="31" applyNumberFormat="1" applyFont="1"/>
    <xf numFmtId="166" fontId="16" fillId="0" borderId="0" xfId="0" applyNumberFormat="1" applyFont="1" applyFill="1"/>
    <xf numFmtId="3" fontId="140" fillId="0" borderId="8" xfId="0" applyNumberFormat="1" applyFont="1" applyFill="1" applyBorder="1" applyAlignment="1">
      <alignment horizontal="center" vertical="center"/>
    </xf>
    <xf numFmtId="37" fontId="140" fillId="0" borderId="8" xfId="31" applyNumberFormat="1" applyFont="1" applyFill="1" applyBorder="1" applyAlignment="1">
      <alignment horizontal="center" vertical="center"/>
    </xf>
    <xf numFmtId="0" fontId="84" fillId="52" borderId="30" xfId="0" applyFont="1" applyFill="1" applyBorder="1" applyAlignment="1">
      <alignment horizontal="center" vertical="center"/>
    </xf>
    <xf numFmtId="44" fontId="11" fillId="0" borderId="8" xfId="51" applyFont="1" applyFill="1" applyBorder="1"/>
    <xf numFmtId="0" fontId="30" fillId="0" borderId="0" xfId="0" applyFont="1" applyFill="1" applyBorder="1" applyAlignment="1">
      <alignment vertical="center" wrapText="1"/>
    </xf>
    <xf numFmtId="0" fontId="48" fillId="0" borderId="0" xfId="0" applyFont="1" applyAlignment="1">
      <alignment horizontal="centerContinuous" vertical="center"/>
    </xf>
    <xf numFmtId="0" fontId="17" fillId="0" borderId="0" xfId="0" applyFont="1" applyAlignment="1">
      <alignment horizontal="center" vertical="center"/>
    </xf>
    <xf numFmtId="0" fontId="11" fillId="0" borderId="0" xfId="0" applyFont="1" applyAlignment="1">
      <alignment horizontal="center"/>
    </xf>
    <xf numFmtId="0" fontId="11" fillId="0" borderId="0" xfId="0" applyFont="1" applyAlignment="1">
      <alignment horizontal="centerContinuous"/>
    </xf>
    <xf numFmtId="0" fontId="30" fillId="49" borderId="8" xfId="0" applyFont="1" applyFill="1" applyBorder="1" applyAlignment="1">
      <alignment horizontal="center" vertical="center" wrapText="1"/>
    </xf>
    <xf numFmtId="39" fontId="16" fillId="0" borderId="8" xfId="332" applyNumberFormat="1" applyFont="1" applyFill="1" applyBorder="1" applyAlignment="1">
      <alignment horizontal="center"/>
    </xf>
    <xf numFmtId="0" fontId="16" fillId="49" borderId="0" xfId="0" applyFont="1" applyFill="1" applyBorder="1" applyAlignment="1">
      <alignment horizontal="center" vertical="center" wrapText="1"/>
    </xf>
    <xf numFmtId="39" fontId="16" fillId="49" borderId="0" xfId="0" applyNumberFormat="1" applyFont="1" applyFill="1" applyBorder="1" applyAlignment="1">
      <alignment horizontal="center" vertical="center" wrapText="1"/>
    </xf>
    <xf numFmtId="37" fontId="16" fillId="0" borderId="0" xfId="0" quotePrefix="1" applyNumberFormat="1" applyFont="1" applyFill="1" applyBorder="1" applyAlignment="1">
      <alignment horizontal="right" vertical="center" wrapText="1"/>
    </xf>
    <xf numFmtId="0" fontId="16" fillId="0" borderId="0" xfId="0" applyFont="1" applyAlignment="1">
      <alignment horizontal="left"/>
    </xf>
    <xf numFmtId="0" fontId="146" fillId="0" borderId="0" xfId="0" applyFont="1" applyFill="1" applyBorder="1" applyAlignment="1">
      <alignment horizontal="left" wrapText="1"/>
    </xf>
    <xf numFmtId="0" fontId="13" fillId="0" borderId="0" xfId="0" applyFont="1" applyAlignment="1">
      <alignment vertical="center" wrapText="1"/>
    </xf>
    <xf numFmtId="166" fontId="16" fillId="0" borderId="5" xfId="31" applyNumberFormat="1" applyFont="1" applyFill="1" applyBorder="1" applyAlignment="1">
      <alignment horizontal="center" vertical="top"/>
    </xf>
    <xf numFmtId="167" fontId="16" fillId="0" borderId="5" xfId="51" applyNumberFormat="1" applyFont="1" applyFill="1" applyBorder="1" applyAlignment="1">
      <alignment horizontal="center" vertical="top"/>
    </xf>
    <xf numFmtId="0" fontId="11" fillId="0" borderId="56" xfId="331" applyFont="1" applyFill="1" applyBorder="1"/>
    <xf numFmtId="166" fontId="16" fillId="0" borderId="53" xfId="31" applyNumberFormat="1" applyFont="1" applyFill="1" applyBorder="1" applyAlignment="1">
      <alignment horizontal="center" vertical="top"/>
    </xf>
    <xf numFmtId="0" fontId="11" fillId="23" borderId="5" xfId="331" applyFont="1" applyFill="1" applyBorder="1" applyAlignment="1">
      <alignment horizontal="center" vertical="top" wrapText="1"/>
    </xf>
    <xf numFmtId="0" fontId="11" fillId="50" borderId="44" xfId="0" applyFont="1" applyFill="1" applyBorder="1"/>
    <xf numFmtId="43" fontId="11" fillId="0" borderId="8" xfId="31" applyFont="1" applyFill="1" applyBorder="1"/>
    <xf numFmtId="0" fontId="33" fillId="0" borderId="8" xfId="331" applyFont="1" applyFill="1" applyBorder="1" applyAlignment="1">
      <alignment vertical="top" wrapText="1"/>
    </xf>
    <xf numFmtId="0" fontId="11" fillId="0" borderId="8" xfId="0" applyFont="1" applyFill="1" applyBorder="1"/>
    <xf numFmtId="0" fontId="33" fillId="0" borderId="8" xfId="331" applyFont="1" applyFill="1" applyBorder="1" applyAlignment="1">
      <alignment horizontal="center" vertical="top" wrapText="1"/>
    </xf>
    <xf numFmtId="0" fontId="33" fillId="0" borderId="56" xfId="331" applyFont="1" applyFill="1" applyBorder="1" applyAlignment="1">
      <alignment vertical="top" wrapText="1"/>
    </xf>
    <xf numFmtId="0" fontId="33" fillId="0" borderId="52" xfId="331" applyFont="1" applyFill="1" applyBorder="1" applyAlignment="1">
      <alignment vertical="top" wrapText="1"/>
    </xf>
    <xf numFmtId="0" fontId="16" fillId="0" borderId="0" xfId="0" applyFont="1" applyFill="1" applyBorder="1" applyAlignment="1">
      <alignment horizontal="center" wrapText="1"/>
    </xf>
    <xf numFmtId="2" fontId="16" fillId="0" borderId="0" xfId="31" applyNumberFormat="1" applyFont="1" applyFill="1" applyBorder="1" applyAlignment="1">
      <alignment horizontal="center"/>
    </xf>
    <xf numFmtId="0" fontId="16" fillId="0" borderId="8" xfId="0" applyFont="1" applyFill="1" applyBorder="1" applyAlignment="1" applyProtection="1">
      <alignment horizontal="center" wrapText="1"/>
      <protection locked="0"/>
    </xf>
    <xf numFmtId="0" fontId="30" fillId="0" borderId="8" xfId="0" applyFont="1" applyBorder="1" applyAlignment="1" applyProtection="1">
      <alignment horizontal="justify" vertical="center" wrapText="1"/>
      <protection locked="0"/>
    </xf>
    <xf numFmtId="166" fontId="16" fillId="0" borderId="8" xfId="47338" applyNumberFormat="1" applyFont="1" applyFill="1" applyBorder="1" applyAlignment="1">
      <alignment horizontal="center" wrapText="1"/>
    </xf>
    <xf numFmtId="0" fontId="16" fillId="0" borderId="49" xfId="47337" applyFont="1" applyBorder="1" applyAlignment="1">
      <alignment horizontal="center" wrapText="1"/>
    </xf>
    <xf numFmtId="166" fontId="16" fillId="0" borderId="50" xfId="31" applyNumberFormat="1" applyFont="1" applyFill="1" applyBorder="1" applyAlignment="1">
      <alignment horizontal="center" vertical="center" wrapText="1"/>
    </xf>
    <xf numFmtId="0" fontId="16" fillId="0" borderId="31" xfId="47337" applyFont="1" applyBorder="1" applyAlignment="1">
      <alignment horizontal="center" wrapText="1"/>
    </xf>
    <xf numFmtId="166" fontId="16" fillId="0" borderId="51" xfId="47338" applyNumberFormat="1" applyFont="1" applyFill="1" applyBorder="1" applyAlignment="1">
      <alignment horizontal="center" wrapText="1"/>
    </xf>
    <xf numFmtId="166" fontId="16" fillId="0" borderId="32" xfId="31" applyNumberFormat="1" applyFont="1" applyFill="1" applyBorder="1" applyAlignment="1">
      <alignment horizontal="center" vertical="center" wrapText="1"/>
    </xf>
    <xf numFmtId="0" fontId="16" fillId="0" borderId="41" xfId="0" applyFont="1" applyFill="1" applyBorder="1" applyAlignment="1">
      <alignment wrapText="1"/>
    </xf>
    <xf numFmtId="0" fontId="30" fillId="0" borderId="18" xfId="0" applyFont="1" applyFill="1" applyBorder="1" applyAlignment="1"/>
    <xf numFmtId="43" fontId="30" fillId="0" borderId="47" xfId="31" applyFont="1" applyFill="1" applyBorder="1" applyAlignment="1">
      <alignment horizontal="center"/>
    </xf>
    <xf numFmtId="164" fontId="30" fillId="0" borderId="47" xfId="31" applyNumberFormat="1" applyFont="1" applyFill="1" applyBorder="1" applyAlignment="1">
      <alignment horizontal="center"/>
    </xf>
    <xf numFmtId="164" fontId="30" fillId="0" borderId="42" xfId="31" applyNumberFormat="1" applyFont="1" applyFill="1" applyBorder="1" applyAlignment="1">
      <alignment horizontal="center"/>
    </xf>
    <xf numFmtId="0" fontId="30" fillId="0" borderId="41" xfId="0" applyFont="1" applyFill="1" applyBorder="1" applyAlignment="1">
      <alignment horizontal="center" vertical="center" wrapText="1"/>
    </xf>
    <xf numFmtId="0" fontId="17" fillId="0" borderId="0" xfId="0" applyFont="1"/>
    <xf numFmtId="0" fontId="17" fillId="0" borderId="8" xfId="0" applyFont="1" applyBorder="1" applyAlignment="1">
      <alignment horizontal="center" wrapText="1"/>
    </xf>
    <xf numFmtId="0" fontId="17" fillId="0" borderId="8" xfId="0" applyFont="1" applyFill="1" applyBorder="1" applyAlignment="1">
      <alignment horizontal="center" wrapText="1"/>
    </xf>
    <xf numFmtId="0" fontId="17" fillId="0" borderId="8" xfId="0" applyFont="1" applyBorder="1" applyAlignment="1">
      <alignment horizontal="center" vertical="center" wrapText="1"/>
    </xf>
    <xf numFmtId="167" fontId="17" fillId="0" borderId="8" xfId="51" applyNumberFormat="1" applyFont="1" applyFill="1" applyBorder="1" applyAlignment="1">
      <alignment horizontal="center" vertical="center" wrapText="1"/>
    </xf>
    <xf numFmtId="0" fontId="17" fillId="0" borderId="8" xfId="51" applyNumberFormat="1" applyFont="1" applyFill="1" applyBorder="1" applyAlignment="1">
      <alignment horizontal="center" vertical="center" wrapText="1"/>
    </xf>
    <xf numFmtId="0" fontId="17" fillId="0" borderId="8" xfId="0" applyFont="1" applyBorder="1" applyAlignment="1">
      <alignment horizontal="center" vertical="center"/>
    </xf>
    <xf numFmtId="0" fontId="149" fillId="0" borderId="0" xfId="0" applyFont="1" applyAlignment="1">
      <alignment horizontal="centerContinuous" vertical="center"/>
    </xf>
    <xf numFmtId="44" fontId="55" fillId="0" borderId="31" xfId="51" applyFont="1" applyFill="1" applyBorder="1"/>
    <xf numFmtId="166" fontId="33" fillId="0" borderId="0" xfId="0" applyNumberFormat="1" applyFont="1" applyBorder="1"/>
    <xf numFmtId="0" fontId="33" fillId="0" borderId="0" xfId="0" applyFont="1" applyFill="1" applyBorder="1" applyAlignment="1">
      <alignment horizontal="center" vertical="top" wrapText="1"/>
    </xf>
    <xf numFmtId="0" fontId="33" fillId="0" borderId="0" xfId="0" applyFont="1" applyFill="1" applyBorder="1" applyAlignment="1">
      <alignment vertical="center"/>
    </xf>
    <xf numFmtId="0" fontId="33" fillId="23" borderId="8" xfId="0" applyFont="1" applyFill="1" applyBorder="1" applyAlignment="1">
      <alignment vertical="center"/>
    </xf>
    <xf numFmtId="166" fontId="11" fillId="0" borderId="8" xfId="31" applyNumberFormat="1" applyFont="1" applyBorder="1"/>
    <xf numFmtId="0" fontId="25" fillId="0" borderId="0" xfId="0" applyFont="1"/>
    <xf numFmtId="0" fontId="150" fillId="0" borderId="0" xfId="0" applyFont="1"/>
    <xf numFmtId="0" fontId="85" fillId="0" borderId="30" xfId="0" quotePrefix="1" applyFont="1" applyBorder="1" applyAlignment="1">
      <alignment vertical="center"/>
    </xf>
    <xf numFmtId="0" fontId="149" fillId="0" borderId="0" xfId="0" applyFont="1" applyAlignment="1">
      <alignment horizontal="left" vertical="center"/>
    </xf>
    <xf numFmtId="167" fontId="11" fillId="0" borderId="46" xfId="52" applyNumberFormat="1" applyFont="1" applyFill="1" applyBorder="1"/>
    <xf numFmtId="0" fontId="11" fillId="50" borderId="26" xfId="0" applyFont="1" applyFill="1" applyBorder="1"/>
    <xf numFmtId="0" fontId="33" fillId="53" borderId="23" xfId="0" applyFont="1" applyFill="1" applyBorder="1"/>
    <xf numFmtId="0" fontId="11" fillId="50" borderId="29" xfId="0" applyFont="1" applyFill="1" applyBorder="1"/>
    <xf numFmtId="0" fontId="33" fillId="53" borderId="80" xfId="0" applyFont="1" applyFill="1" applyBorder="1"/>
    <xf numFmtId="0" fontId="33" fillId="53" borderId="83" xfId="0" applyFont="1" applyFill="1" applyBorder="1"/>
    <xf numFmtId="0" fontId="33" fillId="53" borderId="83" xfId="0" applyFont="1" applyFill="1" applyBorder="1" applyAlignment="1">
      <alignment horizontal="center" wrapText="1"/>
    </xf>
    <xf numFmtId="0" fontId="33" fillId="53" borderId="49" xfId="0" applyFont="1" applyFill="1" applyBorder="1" applyAlignment="1">
      <alignment horizontal="center" wrapText="1"/>
    </xf>
    <xf numFmtId="0" fontId="33" fillId="53" borderId="8" xfId="0" applyFont="1" applyFill="1" applyBorder="1" applyAlignment="1">
      <alignment horizontal="center" wrapText="1"/>
    </xf>
    <xf numFmtId="0" fontId="33" fillId="53" borderId="50" xfId="0" applyFont="1" applyFill="1" applyBorder="1" applyAlignment="1">
      <alignment horizontal="center" wrapText="1"/>
    </xf>
    <xf numFmtId="0" fontId="33" fillId="50" borderId="83" xfId="0" applyFont="1" applyFill="1" applyBorder="1"/>
    <xf numFmtId="0" fontId="11" fillId="50" borderId="83" xfId="0" applyFont="1" applyFill="1" applyBorder="1"/>
    <xf numFmtId="0" fontId="11" fillId="50" borderId="49" xfId="0" applyFont="1" applyFill="1" applyBorder="1"/>
    <xf numFmtId="0" fontId="11" fillId="50" borderId="8" xfId="0" applyFont="1" applyFill="1" applyBorder="1"/>
    <xf numFmtId="0" fontId="11" fillId="50" borderId="50" xfId="0" applyFont="1" applyFill="1" applyBorder="1"/>
    <xf numFmtId="0" fontId="11" fillId="0" borderId="29" xfId="0" applyFont="1" applyBorder="1"/>
    <xf numFmtId="166" fontId="11" fillId="0" borderId="49" xfId="47338" applyNumberFormat="1" applyFont="1" applyFill="1" applyBorder="1"/>
    <xf numFmtId="166" fontId="11" fillId="0" borderId="8" xfId="47338" applyNumberFormat="1" applyFont="1" applyFill="1" applyBorder="1"/>
    <xf numFmtId="181" fontId="11" fillId="0" borderId="8" xfId="0" applyNumberFormat="1" applyFont="1" applyFill="1" applyBorder="1"/>
    <xf numFmtId="173" fontId="11" fillId="0" borderId="50" xfId="137" applyNumberFormat="1" applyFont="1" applyBorder="1"/>
    <xf numFmtId="0" fontId="33" fillId="50" borderId="29" xfId="0" applyFont="1" applyFill="1" applyBorder="1"/>
    <xf numFmtId="166" fontId="11" fillId="50" borderId="49" xfId="31" applyNumberFormat="1" applyFont="1" applyFill="1" applyBorder="1"/>
    <xf numFmtId="166" fontId="11" fillId="50" borderId="8" xfId="31" applyNumberFormat="1" applyFont="1" applyFill="1" applyBorder="1"/>
    <xf numFmtId="166" fontId="11" fillId="0" borderId="49" xfId="47346" applyNumberFormat="1" applyFont="1" applyFill="1" applyBorder="1"/>
    <xf numFmtId="166" fontId="11" fillId="0" borderId="8" xfId="47346" applyNumberFormat="1" applyFont="1" applyFill="1" applyBorder="1"/>
    <xf numFmtId="166" fontId="11" fillId="0" borderId="49" xfId="47353" applyNumberFormat="1" applyFont="1" applyFill="1" applyBorder="1"/>
    <xf numFmtId="166" fontId="11" fillId="0" borderId="8" xfId="47353" applyNumberFormat="1" applyFont="1" applyFill="1" applyBorder="1"/>
    <xf numFmtId="0" fontId="11" fillId="49" borderId="0" xfId="0" applyFont="1" applyFill="1"/>
    <xf numFmtId="166" fontId="11" fillId="0" borderId="49" xfId="31" applyNumberFormat="1" applyFont="1" applyFill="1" applyBorder="1"/>
    <xf numFmtId="166" fontId="11" fillId="0" borderId="8" xfId="31" applyNumberFormat="1" applyFont="1" applyFill="1" applyBorder="1"/>
    <xf numFmtId="0" fontId="11" fillId="49" borderId="29" xfId="0" applyFont="1" applyFill="1" applyBorder="1"/>
    <xf numFmtId="166" fontId="11" fillId="0" borderId="49" xfId="47344" applyNumberFormat="1" applyFont="1" applyFill="1" applyBorder="1"/>
    <xf numFmtId="166" fontId="11" fillId="0" borderId="8" xfId="47344" applyNumberFormat="1" applyFont="1" applyFill="1" applyBorder="1"/>
    <xf numFmtId="166" fontId="11" fillId="0" borderId="49" xfId="47352" applyNumberFormat="1" applyFont="1" applyFill="1" applyBorder="1"/>
    <xf numFmtId="166" fontId="11" fillId="0" borderId="8" xfId="47352" applyNumberFormat="1" applyFont="1" applyFill="1" applyBorder="1"/>
    <xf numFmtId="39" fontId="11" fillId="50" borderId="8" xfId="31" applyNumberFormat="1" applyFont="1" applyFill="1" applyBorder="1"/>
    <xf numFmtId="166" fontId="11" fillId="0" borderId="49" xfId="47343" applyNumberFormat="1" applyFont="1" applyFill="1" applyBorder="1"/>
    <xf numFmtId="166" fontId="11" fillId="0" borderId="8" xfId="47343" applyNumberFormat="1" applyFont="1" applyFill="1" applyBorder="1"/>
    <xf numFmtId="166" fontId="11" fillId="0" borderId="49" xfId="47354" applyNumberFormat="1" applyFont="1" applyFill="1" applyBorder="1"/>
    <xf numFmtId="166" fontId="11" fillId="0" borderId="8" xfId="47354" applyNumberFormat="1" applyFont="1" applyFill="1" applyBorder="1"/>
    <xf numFmtId="166" fontId="11" fillId="0" borderId="49" xfId="47342" applyNumberFormat="1" applyFont="1" applyFill="1" applyBorder="1"/>
    <xf numFmtId="166" fontId="11" fillId="0" borderId="8" xfId="47342" applyNumberFormat="1" applyFont="1" applyFill="1" applyBorder="1"/>
    <xf numFmtId="0" fontId="11" fillId="0" borderId="50" xfId="0" applyFont="1" applyBorder="1"/>
    <xf numFmtId="166" fontId="11" fillId="0" borderId="49" xfId="47355" applyNumberFormat="1" applyFont="1" applyFill="1" applyBorder="1"/>
    <xf numFmtId="0" fontId="33" fillId="0" borderId="29" xfId="0" applyFont="1" applyBorder="1"/>
    <xf numFmtId="0" fontId="11" fillId="0" borderId="49" xfId="0" applyFont="1" applyBorder="1"/>
    <xf numFmtId="44" fontId="11" fillId="0" borderId="8" xfId="51" applyFont="1" applyBorder="1"/>
    <xf numFmtId="0" fontId="11" fillId="0" borderId="60" xfId="0" applyFont="1" applyBorder="1"/>
    <xf numFmtId="0" fontId="11" fillId="0" borderId="81" xfId="0" applyFont="1" applyBorder="1"/>
    <xf numFmtId="0" fontId="11" fillId="0" borderId="68" xfId="0" applyFont="1" applyBorder="1"/>
    <xf numFmtId="0" fontId="11" fillId="0" borderId="75" xfId="0" applyFont="1" applyBorder="1"/>
    <xf numFmtId="0" fontId="11" fillId="50" borderId="60" xfId="0" applyFont="1" applyFill="1" applyBorder="1"/>
    <xf numFmtId="166" fontId="11" fillId="0" borderId="31" xfId="47357" applyNumberFormat="1" applyFont="1" applyFill="1" applyBorder="1"/>
    <xf numFmtId="0" fontId="11" fillId="50" borderId="27" xfId="0" applyFont="1" applyFill="1" applyBorder="1"/>
    <xf numFmtId="0" fontId="11" fillId="50" borderId="36" xfId="0" applyFont="1" applyFill="1" applyBorder="1"/>
    <xf numFmtId="0" fontId="11" fillId="50" borderId="58" xfId="0" applyFont="1" applyFill="1" applyBorder="1"/>
    <xf numFmtId="0" fontId="33" fillId="50" borderId="49" xfId="0" applyFont="1" applyFill="1" applyBorder="1"/>
    <xf numFmtId="0" fontId="33" fillId="50" borderId="46" xfId="0" applyFont="1" applyFill="1" applyBorder="1"/>
    <xf numFmtId="0" fontId="33" fillId="50" borderId="66" xfId="0" applyFont="1" applyFill="1" applyBorder="1"/>
    <xf numFmtId="0" fontId="33" fillId="50" borderId="65" xfId="0" applyFont="1" applyFill="1" applyBorder="1"/>
    <xf numFmtId="0" fontId="33" fillId="50" borderId="50" xfId="0" applyFont="1" applyFill="1" applyBorder="1"/>
    <xf numFmtId="0" fontId="33" fillId="50" borderId="8" xfId="0" applyFont="1" applyFill="1" applyBorder="1"/>
    <xf numFmtId="166" fontId="11" fillId="0" borderId="44" xfId="47345" applyNumberFormat="1" applyFont="1" applyFill="1" applyBorder="1"/>
    <xf numFmtId="0" fontId="11" fillId="0" borderId="0" xfId="0" applyFont="1" applyFill="1" applyBorder="1"/>
    <xf numFmtId="0" fontId="11" fillId="0" borderId="34" xfId="0" applyFont="1" applyFill="1" applyBorder="1"/>
    <xf numFmtId="0" fontId="11" fillId="0" borderId="64" xfId="0" applyFont="1" applyBorder="1"/>
    <xf numFmtId="0" fontId="11" fillId="0" borderId="63" xfId="0" applyFont="1" applyBorder="1"/>
    <xf numFmtId="0" fontId="33" fillId="0" borderId="24" xfId="0" applyFont="1" applyFill="1" applyBorder="1"/>
    <xf numFmtId="0" fontId="11" fillId="0" borderId="24" xfId="0" applyFont="1" applyBorder="1"/>
    <xf numFmtId="0" fontId="11" fillId="0" borderId="24" xfId="0" applyFont="1" applyFill="1" applyBorder="1"/>
    <xf numFmtId="0" fontId="33" fillId="0" borderId="25" xfId="0" applyFont="1" applyFill="1" applyBorder="1"/>
    <xf numFmtId="0" fontId="11" fillId="0" borderId="33" xfId="0" applyFont="1" applyBorder="1"/>
    <xf numFmtId="0" fontId="33" fillId="0" borderId="0" xfId="0" applyFont="1" applyFill="1" applyBorder="1"/>
    <xf numFmtId="0" fontId="33" fillId="0" borderId="34" xfId="0" applyFont="1" applyFill="1" applyBorder="1"/>
    <xf numFmtId="0" fontId="33" fillId="0" borderId="49" xfId="0" applyFont="1" applyBorder="1"/>
    <xf numFmtId="166" fontId="11" fillId="0" borderId="64" xfId="47345" applyNumberFormat="1" applyFont="1" applyBorder="1"/>
    <xf numFmtId="166" fontId="11" fillId="0" borderId="33" xfId="47345" applyNumberFormat="1" applyFont="1" applyBorder="1"/>
    <xf numFmtId="166" fontId="11" fillId="0" borderId="0" xfId="47345" applyNumberFormat="1" applyFont="1" applyBorder="1"/>
    <xf numFmtId="166" fontId="11" fillId="0" borderId="0" xfId="47345" applyNumberFormat="1" applyFont="1" applyFill="1" applyBorder="1"/>
    <xf numFmtId="166" fontId="11" fillId="0" borderId="50" xfId="47345" applyNumberFormat="1" applyFont="1" applyBorder="1"/>
    <xf numFmtId="166" fontId="11" fillId="0" borderId="44" xfId="47345" applyNumberFormat="1" applyFont="1" applyBorder="1"/>
    <xf numFmtId="9" fontId="11" fillId="0" borderId="44" xfId="137" applyNumberFormat="1" applyFont="1" applyFill="1" applyBorder="1"/>
    <xf numFmtId="0" fontId="11" fillId="0" borderId="31" xfId="0" applyFont="1" applyBorder="1"/>
    <xf numFmtId="0" fontId="11" fillId="0" borderId="51" xfId="0" applyFont="1" applyBorder="1"/>
    <xf numFmtId="166" fontId="11" fillId="0" borderId="105" xfId="31" applyNumberFormat="1" applyFont="1" applyFill="1" applyBorder="1"/>
    <xf numFmtId="0" fontId="33" fillId="0" borderId="68" xfId="0" applyFont="1" applyFill="1" applyBorder="1"/>
    <xf numFmtId="0" fontId="11" fillId="0" borderId="68" xfId="0" applyFont="1" applyFill="1" applyBorder="1"/>
    <xf numFmtId="0" fontId="33" fillId="0" borderId="75" xfId="0" applyFont="1" applyFill="1" applyBorder="1"/>
    <xf numFmtId="0" fontId="11" fillId="0" borderId="67" xfId="0" applyFont="1" applyBorder="1"/>
    <xf numFmtId="0" fontId="11" fillId="0" borderId="39" xfId="0" applyFont="1" applyBorder="1"/>
    <xf numFmtId="0" fontId="11" fillId="0" borderId="32" xfId="0" applyFont="1" applyBorder="1"/>
    <xf numFmtId="0" fontId="11" fillId="0" borderId="0" xfId="940" applyFont="1"/>
    <xf numFmtId="176" fontId="11" fillId="0" borderId="0" xfId="952" applyFont="1"/>
    <xf numFmtId="166" fontId="11" fillId="0" borderId="0" xfId="889" applyNumberFormat="1" applyFont="1"/>
    <xf numFmtId="0" fontId="11" fillId="0" borderId="0" xfId="940" applyFont="1" applyAlignment="1">
      <alignment horizontal="left" indent="2"/>
    </xf>
    <xf numFmtId="0" fontId="33" fillId="23" borderId="46" xfId="0" applyFont="1" applyFill="1" applyBorder="1"/>
    <xf numFmtId="166" fontId="11" fillId="50" borderId="50" xfId="31" applyNumberFormat="1" applyFont="1" applyFill="1" applyBorder="1"/>
    <xf numFmtId="166" fontId="11" fillId="0" borderId="8" xfId="47357" applyNumberFormat="1" applyFont="1" applyFill="1" applyBorder="1"/>
    <xf numFmtId="0" fontId="150" fillId="50" borderId="55" xfId="0" applyFont="1" applyFill="1" applyBorder="1"/>
    <xf numFmtId="0" fontId="11" fillId="50" borderId="84" xfId="0" applyFont="1" applyFill="1" applyBorder="1"/>
    <xf numFmtId="0" fontId="150" fillId="50" borderId="73" xfId="0" applyFont="1" applyFill="1" applyBorder="1"/>
    <xf numFmtId="0" fontId="150" fillId="50" borderId="72" xfId="0" applyFont="1" applyFill="1" applyBorder="1"/>
    <xf numFmtId="0" fontId="33" fillId="50" borderId="27" xfId="0" applyFont="1" applyFill="1" applyBorder="1"/>
    <xf numFmtId="0" fontId="11" fillId="0" borderId="5" xfId="0" applyFont="1" applyFill="1" applyBorder="1"/>
    <xf numFmtId="166" fontId="11" fillId="0" borderId="53" xfId="47345" applyNumberFormat="1" applyFont="1" applyFill="1" applyBorder="1"/>
    <xf numFmtId="0" fontId="150" fillId="0" borderId="8" xfId="0" applyFont="1" applyFill="1" applyBorder="1"/>
    <xf numFmtId="0" fontId="11" fillId="0" borderId="44" xfId="0" applyFont="1" applyFill="1" applyBorder="1" applyAlignment="1">
      <alignment horizontal="left"/>
    </xf>
    <xf numFmtId="0" fontId="150" fillId="0" borderId="5" xfId="0" applyFont="1" applyFill="1" applyBorder="1" applyAlignment="1">
      <alignment horizontal="left"/>
    </xf>
    <xf numFmtId="0" fontId="150" fillId="0" borderId="53" xfId="0" applyFont="1" applyFill="1" applyBorder="1" applyAlignment="1">
      <alignment horizontal="left"/>
    </xf>
    <xf numFmtId="0" fontId="11" fillId="0" borderId="0" xfId="0" applyFont="1" applyFill="1" applyBorder="1" applyAlignment="1">
      <alignment horizontal="left"/>
    </xf>
    <xf numFmtId="0" fontId="150" fillId="0" borderId="0" xfId="0" applyFont="1" applyFill="1" applyBorder="1" applyAlignment="1">
      <alignment horizontal="left"/>
    </xf>
    <xf numFmtId="0" fontId="150" fillId="0" borderId="0" xfId="0" applyFont="1" applyFill="1" applyBorder="1"/>
    <xf numFmtId="166" fontId="11" fillId="0" borderId="0" xfId="31" applyNumberFormat="1" applyFont="1" applyFill="1"/>
    <xf numFmtId="176" fontId="11" fillId="0" borderId="0" xfId="952" applyFont="1" applyFill="1"/>
    <xf numFmtId="44" fontId="11" fillId="0" borderId="0" xfId="51" applyFont="1" applyFill="1"/>
    <xf numFmtId="39" fontId="11" fillId="0" borderId="8" xfId="31" applyNumberFormat="1" applyFont="1" applyFill="1" applyBorder="1"/>
    <xf numFmtId="0" fontId="11" fillId="0" borderId="50" xfId="0" applyFont="1" applyFill="1" applyBorder="1"/>
    <xf numFmtId="0" fontId="11" fillId="0" borderId="56" xfId="852" applyFont="1" applyBorder="1"/>
    <xf numFmtId="0" fontId="11" fillId="0" borderId="29" xfId="0" applyFont="1" applyFill="1" applyBorder="1"/>
    <xf numFmtId="0" fontId="11" fillId="0" borderId="56" xfId="852" applyFont="1" applyBorder="1" applyAlignment="1">
      <alignment wrapText="1"/>
    </xf>
    <xf numFmtId="0" fontId="11" fillId="50" borderId="53" xfId="0" applyFont="1" applyFill="1" applyBorder="1"/>
    <xf numFmtId="0" fontId="150" fillId="50" borderId="41" xfId="0" applyFont="1" applyFill="1" applyBorder="1"/>
    <xf numFmtId="0" fontId="33" fillId="0" borderId="63" xfId="0" applyFont="1" applyFill="1" applyBorder="1"/>
    <xf numFmtId="0" fontId="33" fillId="50" borderId="26" xfId="0" applyFont="1" applyFill="1" applyBorder="1"/>
    <xf numFmtId="0" fontId="33" fillId="0" borderId="0" xfId="0" applyFont="1" applyFill="1" applyBorder="1" applyAlignment="1">
      <alignment wrapText="1"/>
    </xf>
    <xf numFmtId="0" fontId="11" fillId="0" borderId="57" xfId="0" applyFont="1" applyBorder="1"/>
    <xf numFmtId="166" fontId="11" fillId="0" borderId="0" xfId="31" applyNumberFormat="1" applyFont="1" applyFill="1" applyBorder="1"/>
    <xf numFmtId="0" fontId="150" fillId="0" borderId="0" xfId="0" applyFont="1" applyBorder="1"/>
    <xf numFmtId="166" fontId="11" fillId="0" borderId="0" xfId="889" applyNumberFormat="1" applyFont="1" applyFill="1"/>
    <xf numFmtId="0" fontId="11" fillId="0" borderId="0" xfId="940" applyFont="1" applyFill="1"/>
    <xf numFmtId="0" fontId="30" fillId="53" borderId="8" xfId="0" applyFont="1" applyFill="1" applyBorder="1" applyAlignment="1">
      <alignment horizontal="center"/>
    </xf>
    <xf numFmtId="0" fontId="30" fillId="53" borderId="65" xfId="0" applyFont="1" applyFill="1" applyBorder="1" applyAlignment="1"/>
    <xf numFmtId="0" fontId="16" fillId="53" borderId="46" xfId="0" applyFont="1" applyFill="1" applyBorder="1" applyAlignment="1"/>
    <xf numFmtId="179" fontId="16" fillId="53" borderId="46" xfId="31" applyNumberFormat="1" applyFont="1" applyFill="1" applyBorder="1" applyAlignment="1"/>
    <xf numFmtId="167" fontId="16" fillId="53" borderId="8" xfId="51" applyNumberFormat="1" applyFont="1" applyFill="1" applyBorder="1" applyAlignment="1"/>
    <xf numFmtId="166" fontId="16" fillId="23" borderId="8" xfId="31" applyNumberFormat="1" applyFont="1" applyFill="1" applyBorder="1" applyAlignment="1">
      <alignment vertical="top" wrapText="1"/>
    </xf>
    <xf numFmtId="166" fontId="16" fillId="23" borderId="8" xfId="31" applyNumberFormat="1" applyFont="1" applyFill="1" applyBorder="1" applyAlignment="1"/>
    <xf numFmtId="0" fontId="11" fillId="0" borderId="56" xfId="0" applyFont="1" applyBorder="1"/>
    <xf numFmtId="0" fontId="11" fillId="0" borderId="8" xfId="0" applyFont="1" applyBorder="1" applyAlignment="1">
      <alignment horizontal="center"/>
    </xf>
    <xf numFmtId="166" fontId="16" fillId="0" borderId="44" xfId="31" applyNumberFormat="1" applyFont="1" applyFill="1" applyBorder="1" applyAlignment="1">
      <alignment horizontal="center" vertical="top"/>
    </xf>
    <xf numFmtId="167" fontId="16" fillId="0" borderId="44" xfId="51" applyNumberFormat="1" applyFont="1" applyFill="1" applyBorder="1" applyAlignment="1">
      <alignment horizontal="center" vertical="top"/>
    </xf>
    <xf numFmtId="0" fontId="25" fillId="0" borderId="0" xfId="0" applyFont="1" applyFill="1" applyBorder="1"/>
    <xf numFmtId="0" fontId="33" fillId="0" borderId="8" xfId="0" applyFont="1" applyBorder="1" applyAlignment="1">
      <alignment wrapText="1"/>
    </xf>
    <xf numFmtId="166" fontId="11" fillId="0" borderId="0" xfId="31" applyNumberFormat="1" applyFont="1" applyBorder="1"/>
    <xf numFmtId="0" fontId="55" fillId="50" borderId="78" xfId="0" applyFont="1" applyFill="1" applyBorder="1" applyAlignment="1">
      <alignment horizontal="center" wrapText="1"/>
    </xf>
    <xf numFmtId="0" fontId="55" fillId="50" borderId="43" xfId="0" applyFont="1" applyFill="1" applyBorder="1" applyAlignment="1">
      <alignment horizontal="center" wrapText="1"/>
    </xf>
    <xf numFmtId="0" fontId="55" fillId="50" borderId="76" xfId="0" applyFont="1" applyFill="1" applyBorder="1" applyAlignment="1">
      <alignment horizontal="center" wrapText="1"/>
    </xf>
    <xf numFmtId="0" fontId="55" fillId="50" borderId="53" xfId="0" applyFont="1" applyFill="1" applyBorder="1" applyAlignment="1">
      <alignment horizontal="center" wrapText="1"/>
    </xf>
    <xf numFmtId="0" fontId="55" fillId="50" borderId="8" xfId="0" applyFont="1" applyFill="1" applyBorder="1" applyAlignment="1">
      <alignment horizontal="center" wrapText="1"/>
    </xf>
    <xf numFmtId="0" fontId="55" fillId="50" borderId="50" xfId="0" applyFont="1" applyFill="1" applyBorder="1" applyAlignment="1">
      <alignment horizontal="center" wrapText="1"/>
    </xf>
    <xf numFmtId="0" fontId="55" fillId="50" borderId="56" xfId="0" applyFont="1" applyFill="1" applyBorder="1" applyAlignment="1">
      <alignment horizontal="center" wrapText="1"/>
    </xf>
    <xf numFmtId="0" fontId="55" fillId="50" borderId="5" xfId="0" applyFont="1" applyFill="1" applyBorder="1" applyAlignment="1">
      <alignment horizontal="center" wrapText="1"/>
    </xf>
    <xf numFmtId="0" fontId="55" fillId="50" borderId="34" xfId="0" applyFont="1" applyFill="1" applyBorder="1" applyAlignment="1">
      <alignment horizontal="center" wrapText="1"/>
    </xf>
    <xf numFmtId="0" fontId="60" fillId="0" borderId="0" xfId="0" applyFont="1" applyFill="1"/>
    <xf numFmtId="0" fontId="152" fillId="0" borderId="0" xfId="47337" applyFont="1"/>
    <xf numFmtId="0" fontId="140" fillId="0" borderId="0" xfId="47337" applyFont="1"/>
    <xf numFmtId="0" fontId="11" fillId="0" borderId="74" xfId="0" applyNumberFormat="1" applyFont="1" applyFill="1" applyBorder="1"/>
    <xf numFmtId="0" fontId="11" fillId="0" borderId="73" xfId="0" applyFont="1" applyFill="1" applyBorder="1" applyAlignment="1">
      <alignment horizontal="center"/>
    </xf>
    <xf numFmtId="39" fontId="11" fillId="0" borderId="73" xfId="31" applyNumberFormat="1" applyFont="1" applyFill="1" applyBorder="1" applyAlignment="1">
      <alignment horizontal="center"/>
    </xf>
    <xf numFmtId="0" fontId="11" fillId="0" borderId="73" xfId="0" applyNumberFormat="1" applyFont="1" applyFill="1" applyBorder="1"/>
    <xf numFmtId="164" fontId="11" fillId="0" borderId="73" xfId="31" applyNumberFormat="1" applyFont="1" applyFill="1" applyBorder="1" applyAlignment="1">
      <alignment horizontal="right"/>
    </xf>
    <xf numFmtId="164" fontId="11" fillId="0" borderId="72" xfId="31" applyNumberFormat="1" applyFont="1" applyFill="1" applyBorder="1" applyAlignment="1">
      <alignment horizontal="right"/>
    </xf>
    <xf numFmtId="164" fontId="11" fillId="0" borderId="0" xfId="0" applyNumberFormat="1" applyFont="1"/>
    <xf numFmtId="0" fontId="33" fillId="53" borderId="63" xfId="0" applyFont="1" applyFill="1" applyBorder="1"/>
    <xf numFmtId="0" fontId="33" fillId="53" borderId="27" xfId="0" applyFont="1" applyFill="1" applyBorder="1" applyAlignment="1">
      <alignment horizontal="left"/>
    </xf>
    <xf numFmtId="0" fontId="33" fillId="53" borderId="36" xfId="0" applyFont="1" applyFill="1" applyBorder="1"/>
    <xf numFmtId="0" fontId="33" fillId="53" borderId="28" xfId="0" applyFont="1" applyFill="1" applyBorder="1"/>
    <xf numFmtId="0" fontId="33" fillId="53" borderId="38" xfId="0" applyFont="1" applyFill="1" applyBorder="1"/>
    <xf numFmtId="0" fontId="33" fillId="53" borderId="49" xfId="0" applyFont="1" applyFill="1" applyBorder="1" applyAlignment="1">
      <alignment horizontal="center"/>
    </xf>
    <xf numFmtId="0" fontId="33" fillId="53" borderId="8" xfId="0" applyFont="1" applyFill="1" applyBorder="1" applyAlignment="1">
      <alignment horizontal="center"/>
    </xf>
    <xf numFmtId="0" fontId="33" fillId="53" borderId="50" xfId="0" applyFont="1" applyFill="1" applyBorder="1" applyAlignment="1">
      <alignment horizontal="center"/>
    </xf>
    <xf numFmtId="0" fontId="33" fillId="50" borderId="56" xfId="0" applyFont="1" applyFill="1" applyBorder="1"/>
    <xf numFmtId="0" fontId="33" fillId="0" borderId="56" xfId="0" applyFont="1" applyFill="1" applyBorder="1"/>
    <xf numFmtId="0" fontId="11" fillId="0" borderId="56" xfId="0" applyFont="1" applyFill="1" applyBorder="1"/>
    <xf numFmtId="167" fontId="11" fillId="0" borderId="59" xfId="596" applyNumberFormat="1" applyFont="1" applyFill="1" applyBorder="1" applyAlignment="1">
      <alignment vertical="center" wrapText="1"/>
    </xf>
    <xf numFmtId="0" fontId="33" fillId="0" borderId="57" xfId="0" applyFont="1" applyBorder="1"/>
    <xf numFmtId="164" fontId="33" fillId="0" borderId="31" xfId="596" applyNumberFormat="1" applyFont="1" applyFill="1" applyBorder="1" applyAlignment="1">
      <alignment vertical="center" wrapText="1"/>
    </xf>
    <xf numFmtId="0" fontId="11" fillId="0" borderId="21" xfId="0" applyFont="1" applyFill="1" applyBorder="1"/>
    <xf numFmtId="165" fontId="11" fillId="0" borderId="38" xfId="0" applyNumberFormat="1" applyFont="1" applyFill="1" applyBorder="1" applyAlignment="1">
      <alignment horizontal="justify" vertical="center" wrapText="1"/>
    </xf>
    <xf numFmtId="167" fontId="11" fillId="0" borderId="21" xfId="596" applyNumberFormat="1" applyFont="1" applyFill="1" applyBorder="1" applyAlignment="1">
      <alignment vertical="center" wrapText="1"/>
    </xf>
    <xf numFmtId="165" fontId="11" fillId="0" borderId="38" xfId="0" quotePrefix="1" applyNumberFormat="1" applyFont="1" applyFill="1" applyBorder="1" applyAlignment="1">
      <alignment horizontal="left" vertical="center" wrapText="1"/>
    </xf>
    <xf numFmtId="9" fontId="11" fillId="0" borderId="53" xfId="137" applyFont="1" applyBorder="1"/>
    <xf numFmtId="164" fontId="33" fillId="0" borderId="51" xfId="596" applyNumberFormat="1" applyFont="1" applyFill="1" applyBorder="1" applyAlignment="1">
      <alignment vertical="center" wrapText="1"/>
    </xf>
    <xf numFmtId="0" fontId="33" fillId="0" borderId="0" xfId="0" applyFont="1" applyBorder="1"/>
    <xf numFmtId="0" fontId="11" fillId="0" borderId="0" xfId="0" applyFont="1" applyBorder="1" applyAlignment="1">
      <alignment vertical="top" wrapText="1"/>
    </xf>
    <xf numFmtId="0" fontId="11" fillId="0" borderId="0" xfId="0" quotePrefix="1" applyFont="1" applyBorder="1" applyAlignment="1">
      <alignment horizontal="left" vertical="top" wrapText="1"/>
    </xf>
    <xf numFmtId="0" fontId="11" fillId="0" borderId="0" xfId="0" quotePrefix="1" applyFont="1" applyBorder="1" applyAlignment="1">
      <alignment vertical="top" wrapText="1"/>
    </xf>
    <xf numFmtId="0" fontId="13" fillId="0" borderId="0" xfId="0" applyFont="1" applyAlignment="1"/>
    <xf numFmtId="0" fontId="13" fillId="0" borderId="0" xfId="852" applyFont="1" applyAlignment="1"/>
    <xf numFmtId="49" fontId="13" fillId="0" borderId="0" xfId="852" quotePrefix="1" applyNumberFormat="1" applyFont="1" applyAlignment="1"/>
    <xf numFmtId="0" fontId="30" fillId="53" borderId="40" xfId="0" applyFont="1" applyFill="1" applyBorder="1"/>
    <xf numFmtId="0" fontId="30" fillId="53" borderId="22" xfId="0" applyFont="1" applyFill="1" applyBorder="1"/>
    <xf numFmtId="0" fontId="30" fillId="53" borderId="22" xfId="0" applyFont="1" applyFill="1" applyBorder="1" applyAlignment="1">
      <alignment wrapText="1"/>
    </xf>
    <xf numFmtId="0" fontId="147" fillId="0" borderId="0" xfId="0" applyFont="1" applyFill="1" applyBorder="1" applyAlignment="1">
      <alignment wrapText="1"/>
    </xf>
    <xf numFmtId="0" fontId="30" fillId="0" borderId="0" xfId="0" applyFont="1" applyFill="1" applyBorder="1" applyAlignment="1">
      <alignment wrapText="1"/>
    </xf>
    <xf numFmtId="0" fontId="16" fillId="0" borderId="54" xfId="0" applyFont="1" applyBorder="1"/>
    <xf numFmtId="0" fontId="30" fillId="0" borderId="59" xfId="0" applyFont="1" applyBorder="1"/>
    <xf numFmtId="0" fontId="16" fillId="0" borderId="31" xfId="0" applyFont="1" applyBorder="1"/>
    <xf numFmtId="0" fontId="16" fillId="0" borderId="51" xfId="0" applyFont="1" applyBorder="1"/>
    <xf numFmtId="0" fontId="16" fillId="0" borderId="32" xfId="0" applyFont="1" applyBorder="1"/>
    <xf numFmtId="0" fontId="30" fillId="53" borderId="23" xfId="0" applyFont="1" applyFill="1" applyBorder="1"/>
    <xf numFmtId="0" fontId="30" fillId="53" borderId="30" xfId="0" applyFont="1" applyFill="1" applyBorder="1"/>
    <xf numFmtId="0" fontId="30" fillId="53" borderId="30" xfId="0" applyFont="1" applyFill="1" applyBorder="1" applyAlignment="1">
      <alignment wrapText="1"/>
    </xf>
    <xf numFmtId="0" fontId="16" fillId="0" borderId="21" xfId="0" applyFont="1" applyBorder="1"/>
    <xf numFmtId="0" fontId="16" fillId="0" borderId="59" xfId="0" applyFont="1" applyBorder="1"/>
    <xf numFmtId="0" fontId="146" fillId="0" borderId="0" xfId="0" applyFont="1" applyBorder="1"/>
    <xf numFmtId="0" fontId="147" fillId="0" borderId="0" xfId="0" applyFont="1" applyBorder="1" applyAlignment="1">
      <alignment horizontal="center"/>
    </xf>
    <xf numFmtId="0" fontId="30" fillId="53" borderId="22" xfId="0" applyFont="1" applyFill="1" applyBorder="1" applyAlignment="1">
      <alignment horizontal="center" wrapText="1"/>
    </xf>
    <xf numFmtId="0" fontId="30" fillId="53" borderId="41" xfId="0" applyFont="1" applyFill="1" applyBorder="1" applyAlignment="1">
      <alignment horizontal="center" wrapText="1"/>
    </xf>
    <xf numFmtId="0" fontId="30" fillId="53" borderId="19" xfId="0" applyFont="1" applyFill="1" applyBorder="1" applyAlignment="1">
      <alignment horizontal="center" wrapText="1"/>
    </xf>
    <xf numFmtId="0" fontId="30" fillId="53" borderId="42" xfId="0" applyFont="1" applyFill="1" applyBorder="1" applyAlignment="1">
      <alignment horizontal="center" wrapText="1"/>
    </xf>
    <xf numFmtId="0" fontId="16" fillId="0" borderId="83" xfId="0" applyFont="1" applyBorder="1"/>
    <xf numFmtId="0" fontId="16" fillId="0" borderId="60" xfId="0" applyFont="1" applyBorder="1"/>
    <xf numFmtId="0" fontId="16" fillId="0" borderId="50" xfId="0" applyFont="1" applyBorder="1"/>
    <xf numFmtId="167" fontId="11" fillId="0" borderId="0" xfId="51" applyNumberFormat="1" applyFont="1" applyBorder="1" applyAlignment="1">
      <alignment horizontal="center"/>
    </xf>
    <xf numFmtId="167" fontId="33" fillId="53" borderId="8" xfId="51" applyNumberFormat="1" applyFont="1" applyFill="1" applyBorder="1" applyAlignment="1">
      <alignment horizontal="center" wrapText="1"/>
    </xf>
    <xf numFmtId="167" fontId="11" fillId="50" borderId="83" xfId="51" applyNumberFormat="1" applyFont="1" applyFill="1" applyBorder="1"/>
    <xf numFmtId="167" fontId="11" fillId="50" borderId="8" xfId="51" applyNumberFormat="1" applyFont="1" applyFill="1" applyBorder="1"/>
    <xf numFmtId="167" fontId="11" fillId="0" borderId="8" xfId="51" applyNumberFormat="1" applyFont="1" applyBorder="1"/>
    <xf numFmtId="167" fontId="11" fillId="0" borderId="68" xfId="51" applyNumberFormat="1" applyFont="1" applyBorder="1"/>
    <xf numFmtId="167" fontId="11" fillId="0" borderId="0" xfId="51" applyNumberFormat="1" applyFont="1" applyFill="1" applyBorder="1"/>
    <xf numFmtId="167" fontId="11" fillId="0" borderId="68" xfId="51" applyNumberFormat="1" applyFont="1" applyFill="1" applyBorder="1"/>
    <xf numFmtId="167" fontId="11" fillId="0" borderId="0" xfId="51" applyNumberFormat="1" applyFont="1" applyFill="1"/>
    <xf numFmtId="167" fontId="11" fillId="0" borderId="0" xfId="51" applyNumberFormat="1" applyFont="1"/>
    <xf numFmtId="167" fontId="11" fillId="0" borderId="0" xfId="51" applyNumberFormat="1" applyFont="1" applyAlignment="1">
      <alignment horizontal="left" wrapText="1"/>
    </xf>
    <xf numFmtId="166" fontId="11" fillId="0" borderId="0" xfId="31" applyNumberFormat="1" applyFont="1" applyBorder="1" applyAlignment="1">
      <alignment horizontal="center"/>
    </xf>
    <xf numFmtId="166" fontId="33" fillId="53" borderId="8" xfId="31" applyNumberFormat="1" applyFont="1" applyFill="1" applyBorder="1" applyAlignment="1">
      <alignment horizontal="center" wrapText="1"/>
    </xf>
    <xf numFmtId="166" fontId="11" fillId="50" borderId="83" xfId="31" applyNumberFormat="1" applyFont="1" applyFill="1" applyBorder="1"/>
    <xf numFmtId="166" fontId="11" fillId="0" borderId="81" xfId="31" applyNumberFormat="1" applyFont="1" applyBorder="1"/>
    <xf numFmtId="166" fontId="11" fillId="0" borderId="68" xfId="31" applyNumberFormat="1" applyFont="1" applyBorder="1"/>
    <xf numFmtId="166" fontId="11" fillId="0" borderId="33" xfId="31" applyNumberFormat="1" applyFont="1" applyFill="1" applyBorder="1"/>
    <xf numFmtId="166" fontId="33" fillId="0" borderId="0" xfId="31" applyNumberFormat="1" applyFont="1" applyFill="1" applyBorder="1"/>
    <xf numFmtId="166" fontId="11" fillId="0" borderId="39" xfId="31" applyNumberFormat="1" applyFont="1" applyFill="1" applyBorder="1"/>
    <xf numFmtId="166" fontId="33" fillId="0" borderId="68" xfId="31" applyNumberFormat="1" applyFont="1" applyFill="1" applyBorder="1"/>
    <xf numFmtId="166" fontId="11" fillId="0" borderId="68" xfId="31" applyNumberFormat="1" applyFont="1" applyFill="1" applyBorder="1"/>
    <xf numFmtId="166" fontId="11" fillId="0" borderId="0" xfId="31" applyNumberFormat="1" applyFont="1"/>
    <xf numFmtId="166" fontId="11" fillId="0" borderId="0" xfId="31" applyNumberFormat="1" applyFont="1" applyAlignment="1">
      <alignment horizontal="left" wrapText="1"/>
    </xf>
    <xf numFmtId="167" fontId="33" fillId="50" borderId="49" xfId="51" applyNumberFormat="1" applyFont="1" applyFill="1" applyBorder="1"/>
    <xf numFmtId="167" fontId="11" fillId="0" borderId="24" xfId="51" applyNumberFormat="1" applyFont="1" applyFill="1" applyBorder="1"/>
    <xf numFmtId="43" fontId="11" fillId="0" borderId="0" xfId="31" applyFont="1" applyFill="1"/>
    <xf numFmtId="166" fontId="11" fillId="0" borderId="0" xfId="0" applyNumberFormat="1" applyFont="1" applyFill="1"/>
    <xf numFmtId="166" fontId="11" fillId="0" borderId="8" xfId="331" applyNumberFormat="1" applyFont="1" applyFill="1" applyBorder="1" applyAlignment="1">
      <alignment horizontal="center" vertical="top" wrapText="1"/>
    </xf>
    <xf numFmtId="0" fontId="11" fillId="0" borderId="0" xfId="0" applyFont="1" applyBorder="1" applyAlignment="1">
      <alignment wrapText="1"/>
    </xf>
    <xf numFmtId="0" fontId="33" fillId="0" borderId="45" xfId="0" applyFont="1" applyBorder="1"/>
    <xf numFmtId="0" fontId="33" fillId="23" borderId="45" xfId="0" applyFont="1" applyFill="1" applyBorder="1"/>
    <xf numFmtId="0" fontId="33" fillId="23" borderId="69" xfId="0" applyFont="1" applyFill="1" applyBorder="1" applyAlignment="1">
      <alignment horizontal="center"/>
    </xf>
    <xf numFmtId="0" fontId="33" fillId="23" borderId="69" xfId="0" applyFont="1" applyFill="1" applyBorder="1"/>
    <xf numFmtId="0" fontId="33" fillId="23" borderId="27" xfId="0" applyFont="1" applyFill="1" applyBorder="1" applyAlignment="1">
      <alignment horizontal="centerContinuous"/>
    </xf>
    <xf numFmtId="0" fontId="33" fillId="23" borderId="36" xfId="0" applyFont="1" applyFill="1" applyBorder="1" applyAlignment="1">
      <alignment horizontal="centerContinuous"/>
    </xf>
    <xf numFmtId="0" fontId="33" fillId="23" borderId="28" xfId="0" applyFont="1" applyFill="1" applyBorder="1" applyAlignment="1">
      <alignment horizontal="centerContinuous"/>
    </xf>
    <xf numFmtId="0" fontId="33" fillId="23" borderId="65" xfId="0" applyFont="1" applyFill="1" applyBorder="1" applyAlignment="1">
      <alignment horizontal="center"/>
    </xf>
    <xf numFmtId="0" fontId="33" fillId="23" borderId="66" xfId="0" applyFont="1" applyFill="1" applyBorder="1" applyAlignment="1">
      <alignment horizontal="center"/>
    </xf>
    <xf numFmtId="0" fontId="11" fillId="23" borderId="56" xfId="0" applyFont="1" applyFill="1" applyBorder="1"/>
    <xf numFmtId="0" fontId="11" fillId="23" borderId="64" xfId="0" applyFont="1" applyFill="1" applyBorder="1"/>
    <xf numFmtId="167" fontId="11" fillId="0" borderId="49" xfId="47348" applyNumberFormat="1" applyFont="1" applyFill="1" applyBorder="1"/>
    <xf numFmtId="167" fontId="11" fillId="0" borderId="50" xfId="52" applyNumberFormat="1" applyFont="1" applyFill="1" applyBorder="1"/>
    <xf numFmtId="167" fontId="11" fillId="0" borderId="49" xfId="52" applyNumberFormat="1" applyFont="1" applyBorder="1"/>
    <xf numFmtId="167" fontId="11" fillId="0" borderId="65" xfId="52" applyNumberFormat="1" applyFont="1" applyBorder="1"/>
    <xf numFmtId="167" fontId="33" fillId="0" borderId="65" xfId="0" applyNumberFormat="1" applyFont="1" applyBorder="1"/>
    <xf numFmtId="167" fontId="33" fillId="0" borderId="66" xfId="0" applyNumberFormat="1" applyFont="1" applyBorder="1"/>
    <xf numFmtId="0" fontId="33" fillId="23" borderId="31" xfId="0" applyFont="1" applyFill="1" applyBorder="1"/>
    <xf numFmtId="0" fontId="33" fillId="23" borderId="51" xfId="0" applyFont="1" applyFill="1" applyBorder="1"/>
    <xf numFmtId="0" fontId="33" fillId="23" borderId="32" xfId="0" applyFont="1" applyFill="1" applyBorder="1"/>
    <xf numFmtId="9" fontId="11" fillId="0" borderId="20" xfId="145" applyFont="1" applyFill="1" applyBorder="1"/>
    <xf numFmtId="9" fontId="11" fillId="49" borderId="20" xfId="145" applyFont="1" applyFill="1" applyBorder="1"/>
    <xf numFmtId="9" fontId="33" fillId="0" borderId="20" xfId="145" applyFont="1" applyFill="1" applyBorder="1"/>
    <xf numFmtId="0" fontId="30" fillId="53" borderId="22" xfId="0" applyFont="1" applyFill="1" applyBorder="1" applyAlignment="1">
      <alignment horizontal="center" vertical="center" wrapText="1"/>
    </xf>
    <xf numFmtId="0" fontId="30" fillId="53" borderId="26" xfId="0" applyFont="1" applyFill="1" applyBorder="1" applyAlignment="1">
      <alignment vertical="center" wrapText="1"/>
    </xf>
    <xf numFmtId="44" fontId="16" fillId="0" borderId="8" xfId="47348" applyNumberFormat="1" applyFont="1" applyFill="1" applyBorder="1"/>
    <xf numFmtId="166" fontId="85" fillId="0" borderId="75" xfId="31" applyNumberFormat="1" applyFont="1" applyBorder="1" applyAlignment="1">
      <alignment horizontal="right" vertical="center"/>
    </xf>
    <xf numFmtId="182" fontId="11" fillId="0" borderId="8" xfId="31" applyNumberFormat="1" applyFont="1" applyFill="1" applyBorder="1" applyAlignment="1">
      <alignment horizontal="center"/>
    </xf>
    <xf numFmtId="173" fontId="11" fillId="0" borderId="50" xfId="137" applyNumberFormat="1" applyFont="1" applyFill="1" applyBorder="1"/>
    <xf numFmtId="167" fontId="30" fillId="39" borderId="19" xfId="51" applyNumberFormat="1" applyFont="1" applyFill="1" applyBorder="1"/>
    <xf numFmtId="167" fontId="16" fillId="53" borderId="46" xfId="51" applyNumberFormat="1" applyFont="1" applyFill="1" applyBorder="1" applyAlignment="1"/>
    <xf numFmtId="167" fontId="16" fillId="0" borderId="46" xfId="51" applyNumberFormat="1" applyFont="1" applyFill="1" applyBorder="1"/>
    <xf numFmtId="167" fontId="30" fillId="0" borderId="19" xfId="51" applyNumberFormat="1" applyFont="1" applyFill="1" applyBorder="1" applyAlignment="1"/>
    <xf numFmtId="0" fontId="13" fillId="0" borderId="0" xfId="0" applyFont="1" applyFill="1" applyAlignment="1">
      <alignment vertical="center" wrapText="1"/>
    </xf>
    <xf numFmtId="43" fontId="16" fillId="0" borderId="0" xfId="0" applyNumberFormat="1" applyFont="1" applyFill="1"/>
    <xf numFmtId="44" fontId="11" fillId="0" borderId="50" xfId="51" applyFont="1" applyFill="1" applyBorder="1"/>
    <xf numFmtId="0" fontId="11" fillId="23" borderId="50" xfId="331" applyFont="1" applyFill="1" applyBorder="1" applyAlignment="1">
      <alignment horizontal="center" vertical="top" wrapText="1"/>
    </xf>
    <xf numFmtId="0" fontId="11" fillId="0" borderId="49" xfId="331" applyFont="1" applyFill="1" applyBorder="1" applyAlignment="1">
      <alignment horizontal="left" vertical="top" wrapText="1"/>
    </xf>
    <xf numFmtId="0" fontId="11" fillId="23" borderId="64" xfId="331" applyFont="1" applyFill="1" applyBorder="1" applyAlignment="1">
      <alignment horizontal="center" vertical="top" wrapText="1"/>
    </xf>
    <xf numFmtId="0" fontId="33" fillId="23" borderId="49" xfId="331" applyFont="1" applyFill="1" applyBorder="1" applyAlignment="1">
      <alignment vertical="top" wrapText="1"/>
    </xf>
    <xf numFmtId="167" fontId="11" fillId="23" borderId="50" xfId="51" applyNumberFormat="1" applyFont="1" applyFill="1" applyBorder="1" applyAlignment="1">
      <alignment horizontal="center" vertical="top" wrapText="1"/>
    </xf>
    <xf numFmtId="167" fontId="11" fillId="0" borderId="50" xfId="51" applyNumberFormat="1" applyFont="1" applyFill="1" applyBorder="1" applyAlignment="1">
      <alignment horizontal="center" vertical="top" wrapText="1"/>
    </xf>
    <xf numFmtId="167" fontId="11" fillId="0" borderId="50" xfId="51" applyNumberFormat="1" applyFont="1" applyFill="1" applyBorder="1" applyAlignment="1">
      <alignment horizontal="justify" vertical="top" wrapText="1"/>
    </xf>
    <xf numFmtId="167" fontId="11" fillId="0" borderId="51" xfId="51" applyNumberFormat="1" applyFont="1" applyFill="1" applyBorder="1" applyAlignment="1">
      <alignment horizontal="right" vertical="top" wrapText="1"/>
    </xf>
    <xf numFmtId="0" fontId="11" fillId="0" borderId="51" xfId="331" applyFont="1" applyFill="1" applyBorder="1" applyAlignment="1">
      <alignment horizontal="center" vertical="top" wrapText="1"/>
    </xf>
    <xf numFmtId="166" fontId="11" fillId="0" borderId="51" xfId="31" applyNumberFormat="1" applyFont="1" applyFill="1" applyBorder="1" applyAlignment="1">
      <alignment horizontal="center" vertical="top" wrapText="1"/>
    </xf>
    <xf numFmtId="167" fontId="11" fillId="0" borderId="32" xfId="51" applyNumberFormat="1" applyFont="1" applyFill="1" applyBorder="1" applyAlignment="1">
      <alignment horizontal="justify" vertical="top" wrapText="1"/>
    </xf>
    <xf numFmtId="44" fontId="16" fillId="0" borderId="8" xfId="51" applyFont="1" applyFill="1" applyBorder="1" applyAlignment="1">
      <alignment horizontal="right"/>
    </xf>
    <xf numFmtId="44" fontId="16" fillId="0" borderId="8" xfId="51" applyFont="1" applyFill="1" applyBorder="1" applyAlignment="1"/>
    <xf numFmtId="0" fontId="30" fillId="0" borderId="18" xfId="0" applyFont="1" applyFill="1" applyBorder="1" applyAlignment="1">
      <alignment horizontal="center" vertical="center" wrapText="1"/>
    </xf>
    <xf numFmtId="43" fontId="30" fillId="0" borderId="19" xfId="31" applyFont="1" applyFill="1" applyBorder="1" applyAlignment="1">
      <alignment horizontal="center" vertical="center" wrapText="1"/>
    </xf>
    <xf numFmtId="43" fontId="30" fillId="0" borderId="47" xfId="31" applyFont="1" applyFill="1" applyBorder="1" applyAlignment="1">
      <alignment horizontal="center" vertical="center" wrapText="1"/>
    </xf>
    <xf numFmtId="164" fontId="30" fillId="0" borderId="47" xfId="31" applyNumberFormat="1" applyFont="1" applyFill="1" applyBorder="1" applyAlignment="1">
      <alignment horizontal="center" vertical="center" wrapText="1"/>
    </xf>
    <xf numFmtId="43" fontId="30" fillId="0" borderId="42" xfId="31" applyFont="1" applyFill="1" applyBorder="1" applyAlignment="1">
      <alignment horizontal="center" vertical="center" wrapText="1"/>
    </xf>
    <xf numFmtId="0" fontId="155" fillId="0" borderId="21" xfId="122" applyNumberFormat="1" applyFont="1" applyBorder="1" applyAlignment="1">
      <alignment horizontal="center"/>
    </xf>
    <xf numFmtId="166" fontId="156" fillId="0" borderId="21" xfId="31" applyNumberFormat="1" applyFont="1" applyBorder="1"/>
    <xf numFmtId="167" fontId="16" fillId="0" borderId="21" xfId="51" applyNumberFormat="1" applyFont="1" applyBorder="1"/>
    <xf numFmtId="164" fontId="16" fillId="0" borderId="59" xfId="31" applyNumberFormat="1" applyFont="1" applyFill="1" applyBorder="1" applyAlignment="1">
      <alignment horizontal="right"/>
    </xf>
    <xf numFmtId="0" fontId="155" fillId="0" borderId="8" xfId="122" applyNumberFormat="1" applyFont="1" applyBorder="1" applyAlignment="1">
      <alignment horizontal="center"/>
    </xf>
    <xf numFmtId="166" fontId="156" fillId="0" borderId="8" xfId="31" applyNumberFormat="1" applyFont="1" applyBorder="1"/>
    <xf numFmtId="167" fontId="16" fillId="0" borderId="8" xfId="51" applyNumberFormat="1" applyFont="1" applyBorder="1"/>
    <xf numFmtId="164" fontId="16" fillId="0" borderId="50" xfId="31" applyNumberFormat="1" applyFont="1" applyFill="1" applyBorder="1" applyAlignment="1">
      <alignment horizontal="right"/>
    </xf>
    <xf numFmtId="0" fontId="0" fillId="0" borderId="0" xfId="0" quotePrefix="1" applyNumberFormat="1"/>
    <xf numFmtId="166" fontId="16" fillId="0" borderId="8" xfId="31" applyNumberFormat="1" applyFont="1" applyFill="1" applyBorder="1" applyAlignment="1">
      <alignment horizontal="right"/>
    </xf>
    <xf numFmtId="0" fontId="16" fillId="0" borderId="0" xfId="0" applyFont="1" applyFill="1" applyAlignment="1">
      <alignment horizontal="right"/>
    </xf>
    <xf numFmtId="3" fontId="16" fillId="0" borderId="0" xfId="0" applyNumberFormat="1" applyFont="1" applyFill="1" applyAlignment="1">
      <alignment horizontal="right"/>
    </xf>
    <xf numFmtId="0" fontId="157" fillId="0" borderId="0" xfId="0" applyFont="1" applyFill="1"/>
    <xf numFmtId="0" fontId="16" fillId="0" borderId="52" xfId="0" applyFont="1" applyFill="1" applyBorder="1" applyAlignment="1">
      <alignment horizontal="center"/>
    </xf>
    <xf numFmtId="0" fontId="16" fillId="0" borderId="8" xfId="47401" applyFont="1" applyFill="1" applyBorder="1" applyAlignment="1">
      <alignment horizontal="left" vertical="center"/>
    </xf>
    <xf numFmtId="0" fontId="16" fillId="0" borderId="8" xfId="47401" applyFont="1" applyFill="1" applyBorder="1" applyAlignment="1">
      <alignment vertical="center"/>
    </xf>
    <xf numFmtId="0" fontId="16" fillId="0" borderId="8" xfId="333" applyFont="1" applyFill="1" applyBorder="1" applyAlignment="1">
      <alignment vertical="center"/>
    </xf>
    <xf numFmtId="0" fontId="16" fillId="0" borderId="8" xfId="47401" applyFont="1" applyFill="1" applyBorder="1" applyAlignment="1"/>
    <xf numFmtId="0" fontId="16" fillId="0" borderId="21" xfId="47401" applyFont="1" applyFill="1" applyBorder="1" applyAlignment="1">
      <alignment horizontal="center"/>
    </xf>
    <xf numFmtId="0" fontId="30" fillId="0" borderId="21" xfId="47401" applyFont="1" applyFill="1" applyBorder="1" applyAlignment="1">
      <alignment horizontal="center"/>
    </xf>
    <xf numFmtId="0" fontId="30" fillId="0" borderId="52" xfId="47401" applyFont="1" applyFill="1" applyBorder="1" applyAlignment="1">
      <alignment horizontal="center"/>
    </xf>
    <xf numFmtId="0" fontId="16" fillId="0" borderId="21" xfId="333" applyFont="1" applyFill="1" applyBorder="1" applyAlignment="1">
      <alignment horizontal="center" vertical="center"/>
    </xf>
    <xf numFmtId="0" fontId="16" fillId="0" borderId="52" xfId="333" applyFont="1" applyFill="1" applyBorder="1" applyAlignment="1">
      <alignment horizontal="center" vertical="center"/>
    </xf>
    <xf numFmtId="0" fontId="30" fillId="0" borderId="21" xfId="333" applyFont="1" applyFill="1" applyBorder="1" applyAlignment="1">
      <alignment horizontal="center" vertical="center"/>
    </xf>
    <xf numFmtId="167" fontId="16" fillId="0" borderId="8" xfId="51" applyNumberFormat="1" applyFont="1" applyBorder="1" applyAlignment="1">
      <alignment horizontal="center"/>
    </xf>
    <xf numFmtId="0" fontId="11" fillId="0" borderId="0" xfId="333" applyFont="1" applyAlignment="1">
      <alignment horizontal="left" vertical="center"/>
    </xf>
    <xf numFmtId="0" fontId="11" fillId="0" borderId="0" xfId="333" applyFont="1" applyAlignment="1">
      <alignment vertical="center"/>
    </xf>
    <xf numFmtId="0" fontId="11" fillId="0" borderId="43" xfId="333" applyFont="1" applyBorder="1" applyAlignment="1">
      <alignment horizontal="left" vertical="center"/>
    </xf>
    <xf numFmtId="0" fontId="11" fillId="0" borderId="0" xfId="333" applyFont="1" applyBorder="1" applyAlignment="1">
      <alignment horizontal="left" vertical="center"/>
    </xf>
    <xf numFmtId="0" fontId="20" fillId="0" borderId="0" xfId="333" applyFont="1" applyAlignment="1">
      <alignment vertical="center"/>
    </xf>
    <xf numFmtId="0" fontId="85" fillId="0" borderId="8" xfId="47402" applyNumberFormat="1" applyFont="1" applyFill="1" applyBorder="1" applyAlignment="1">
      <alignment vertical="top" wrapText="1" readingOrder="1"/>
    </xf>
    <xf numFmtId="183" fontId="85" fillId="0" borderId="8" xfId="47402" applyNumberFormat="1" applyFont="1" applyFill="1" applyBorder="1" applyAlignment="1">
      <alignment horizontal="right" vertical="top" wrapText="1" readingOrder="1"/>
    </xf>
    <xf numFmtId="184" fontId="85" fillId="0" borderId="8" xfId="47402" applyNumberFormat="1" applyFont="1" applyFill="1" applyBorder="1" applyAlignment="1">
      <alignment horizontal="right" vertical="top" wrapText="1" readingOrder="1"/>
    </xf>
    <xf numFmtId="166" fontId="16" fillId="0" borderId="8" xfId="31" applyNumberFormat="1" applyFont="1" applyFill="1" applyBorder="1" applyAlignment="1">
      <alignment horizontal="center" vertical="center" wrapText="1"/>
    </xf>
    <xf numFmtId="182" fontId="16" fillId="0" borderId="8" xfId="47337" applyNumberFormat="1" applyFont="1" applyFill="1" applyBorder="1" applyAlignment="1">
      <alignment horizontal="center" vertical="center" wrapText="1"/>
    </xf>
    <xf numFmtId="166" fontId="16" fillId="0" borderId="46" xfId="31" applyNumberFormat="1" applyFont="1" applyFill="1" applyBorder="1" applyAlignment="1">
      <alignment horizontal="center" vertical="center" wrapText="1"/>
    </xf>
    <xf numFmtId="166" fontId="16" fillId="0" borderId="66" xfId="31" applyNumberFormat="1" applyFont="1" applyFill="1" applyBorder="1" applyAlignment="1">
      <alignment horizontal="center" vertical="center" wrapText="1"/>
    </xf>
    <xf numFmtId="182" fontId="16" fillId="0" borderId="51" xfId="47337" applyNumberFormat="1" applyFont="1" applyFill="1" applyBorder="1" applyAlignment="1">
      <alignment horizontal="center" vertical="center" wrapText="1"/>
    </xf>
    <xf numFmtId="3" fontId="16" fillId="0" borderId="32" xfId="0" applyNumberFormat="1" applyFont="1" applyBorder="1"/>
    <xf numFmtId="3" fontId="16" fillId="0" borderId="8" xfId="0" applyNumberFormat="1" applyFont="1" applyFill="1" applyBorder="1" applyAlignment="1">
      <alignment horizontal="right"/>
    </xf>
    <xf numFmtId="9" fontId="16" fillId="0" borderId="0" xfId="0" applyNumberFormat="1" applyFont="1" applyFill="1"/>
    <xf numFmtId="0" fontId="141" fillId="0" borderId="0" xfId="0" applyFont="1" applyFill="1" applyBorder="1" applyAlignment="1">
      <alignment vertical="center"/>
    </xf>
    <xf numFmtId="0" fontId="16" fillId="49" borderId="49" xfId="47337" applyFont="1" applyFill="1" applyBorder="1" applyAlignment="1">
      <alignment horizontal="center"/>
    </xf>
    <xf numFmtId="8" fontId="16" fillId="49" borderId="21" xfId="31" applyNumberFormat="1" applyFont="1" applyFill="1" applyBorder="1" applyAlignment="1">
      <alignment horizontal="center"/>
    </xf>
    <xf numFmtId="8" fontId="16" fillId="0" borderId="21" xfId="31" applyNumberFormat="1" applyFont="1" applyBorder="1" applyAlignment="1">
      <alignment horizontal="center"/>
    </xf>
    <xf numFmtId="3" fontId="17" fillId="0" borderId="8" xfId="51" applyNumberFormat="1" applyFont="1" applyFill="1" applyBorder="1" applyAlignment="1">
      <alignment horizontal="center" vertical="center" wrapText="1"/>
    </xf>
    <xf numFmtId="43" fontId="155" fillId="0" borderId="21" xfId="31" applyFont="1" applyBorder="1" applyAlignment="1">
      <alignment horizontal="center"/>
    </xf>
    <xf numFmtId="0" fontId="33" fillId="23" borderId="57" xfId="331" applyFont="1" applyFill="1" applyBorder="1" applyAlignment="1">
      <alignment vertical="top" wrapText="1"/>
    </xf>
    <xf numFmtId="0" fontId="11" fillId="23" borderId="105" xfId="331" applyFont="1" applyFill="1" applyBorder="1" applyAlignment="1">
      <alignment horizontal="center" vertical="top" wrapText="1"/>
    </xf>
    <xf numFmtId="0" fontId="30" fillId="23" borderId="51" xfId="0" applyFont="1" applyFill="1" applyBorder="1" applyAlignment="1">
      <alignment vertical="top" wrapText="1"/>
    </xf>
    <xf numFmtId="0" fontId="30" fillId="23" borderId="51" xfId="0" applyFont="1" applyFill="1" applyBorder="1" applyAlignment="1">
      <alignment horizontal="center" vertical="top" wrapText="1"/>
    </xf>
    <xf numFmtId="44" fontId="30" fillId="23" borderId="67" xfId="51" applyFont="1" applyFill="1" applyBorder="1" applyAlignment="1">
      <alignment vertical="top" wrapText="1"/>
    </xf>
    <xf numFmtId="43" fontId="11" fillId="0" borderId="21" xfId="31" applyFont="1" applyFill="1" applyBorder="1"/>
    <xf numFmtId="37" fontId="11" fillId="0" borderId="21" xfId="31" applyNumberFormat="1" applyFont="1" applyFill="1" applyBorder="1" applyAlignment="1">
      <alignment horizontal="center"/>
    </xf>
    <xf numFmtId="44" fontId="11" fillId="0" borderId="59" xfId="51" applyFont="1" applyFill="1" applyBorder="1"/>
    <xf numFmtId="49" fontId="13" fillId="0" borderId="0" xfId="0" applyNumberFormat="1" applyFont="1" applyFill="1" applyBorder="1" applyAlignment="1">
      <alignment horizontal="center"/>
    </xf>
    <xf numFmtId="43" fontId="11" fillId="0" borderId="0" xfId="31" applyFont="1" applyBorder="1" applyAlignment="1">
      <alignment horizontal="center"/>
    </xf>
    <xf numFmtId="180" fontId="11" fillId="0" borderId="0" xfId="31" applyNumberFormat="1" applyFont="1" applyBorder="1" applyAlignment="1">
      <alignment horizontal="center"/>
    </xf>
    <xf numFmtId="0" fontId="11" fillId="50" borderId="38" xfId="0" applyFont="1" applyFill="1" applyBorder="1"/>
    <xf numFmtId="0" fontId="11" fillId="50" borderId="20" xfId="0" applyFont="1" applyFill="1" applyBorder="1"/>
    <xf numFmtId="167" fontId="60" fillId="0" borderId="0" xfId="0" applyNumberFormat="1" applyFont="1"/>
    <xf numFmtId="0" fontId="159" fillId="0" borderId="38" xfId="0" applyFont="1" applyFill="1" applyBorder="1"/>
    <xf numFmtId="164" fontId="13" fillId="0" borderId="0" xfId="0" applyNumberFormat="1" applyFont="1" applyFill="1" applyBorder="1" applyAlignment="1">
      <alignment horizontal="center" vertical="center"/>
    </xf>
    <xf numFmtId="0" fontId="11" fillId="50" borderId="8" xfId="0" applyFont="1" applyFill="1" applyBorder="1" applyAlignment="1">
      <alignment horizontal="center"/>
    </xf>
    <xf numFmtId="167" fontId="11" fillId="0" borderId="21" xfId="596" applyNumberFormat="1" applyFont="1" applyFill="1" applyBorder="1" applyAlignment="1">
      <alignment horizontal="center" vertical="center" wrapText="1"/>
    </xf>
    <xf numFmtId="0" fontId="33" fillId="53" borderId="109" xfId="0" applyFont="1" applyFill="1" applyBorder="1" applyAlignment="1">
      <alignment horizontal="center"/>
    </xf>
    <xf numFmtId="0" fontId="33" fillId="53" borderId="110" xfId="0" applyFont="1" applyFill="1" applyBorder="1" applyAlignment="1">
      <alignment horizontal="center"/>
    </xf>
    <xf numFmtId="0" fontId="11" fillId="50" borderId="109" xfId="0" applyFont="1" applyFill="1" applyBorder="1"/>
    <xf numFmtId="0" fontId="11" fillId="50" borderId="110" xfId="0" applyFont="1" applyFill="1" applyBorder="1"/>
    <xf numFmtId="0" fontId="11" fillId="0" borderId="109" xfId="0" applyFont="1" applyFill="1" applyBorder="1"/>
    <xf numFmtId="0" fontId="11" fillId="0" borderId="110" xfId="0" applyFont="1" applyFill="1" applyBorder="1"/>
    <xf numFmtId="167" fontId="11" fillId="0" borderId="111" xfId="596" applyNumberFormat="1" applyFont="1" applyFill="1" applyBorder="1" applyAlignment="1">
      <alignment vertical="center"/>
    </xf>
    <xf numFmtId="167" fontId="11" fillId="0" borderId="112" xfId="596" applyNumberFormat="1" applyFont="1" applyFill="1" applyBorder="1" applyAlignment="1">
      <alignment vertical="center"/>
    </xf>
    <xf numFmtId="167" fontId="11" fillId="0" borderId="111" xfId="596" applyNumberFormat="1" applyFont="1" applyFill="1" applyBorder="1" applyAlignment="1">
      <alignment vertical="center" wrapText="1"/>
    </xf>
    <xf numFmtId="0" fontId="11" fillId="0" borderId="109" xfId="0" applyFont="1" applyBorder="1"/>
    <xf numFmtId="167" fontId="11" fillId="0" borderId="113" xfId="596" applyNumberFormat="1" applyFont="1" applyFill="1" applyBorder="1" applyAlignment="1">
      <alignment vertical="center" wrapText="1"/>
    </xf>
    <xf numFmtId="164" fontId="33" fillId="0" borderId="114" xfId="596" applyNumberFormat="1" applyFont="1" applyFill="1" applyBorder="1" applyAlignment="1">
      <alignment vertical="center" wrapText="1"/>
    </xf>
    <xf numFmtId="164" fontId="33" fillId="0" borderId="115" xfId="596" applyNumberFormat="1" applyFont="1" applyFill="1" applyBorder="1" applyAlignment="1">
      <alignment vertical="center" wrapText="1"/>
    </xf>
    <xf numFmtId="164" fontId="33" fillId="0" borderId="116" xfId="596" applyNumberFormat="1" applyFont="1" applyFill="1" applyBorder="1" applyAlignment="1">
      <alignment vertical="center" wrapText="1"/>
    </xf>
    <xf numFmtId="0" fontId="33" fillId="53" borderId="53" xfId="0" applyFont="1" applyFill="1" applyBorder="1" applyAlignment="1">
      <alignment horizontal="center"/>
    </xf>
    <xf numFmtId="0" fontId="11" fillId="0" borderId="53" xfId="0" applyFont="1" applyFill="1" applyBorder="1"/>
    <xf numFmtId="164" fontId="33" fillId="0" borderId="61" xfId="596" applyNumberFormat="1" applyFont="1" applyFill="1" applyBorder="1" applyAlignment="1">
      <alignment vertical="center" wrapText="1"/>
    </xf>
    <xf numFmtId="167" fontId="11" fillId="0" borderId="53" xfId="596" applyNumberFormat="1" applyFont="1" applyFill="1" applyBorder="1" applyAlignment="1">
      <alignment vertical="center"/>
    </xf>
    <xf numFmtId="167" fontId="11" fillId="0" borderId="117" xfId="596" applyNumberFormat="1" applyFont="1" applyFill="1" applyBorder="1" applyAlignment="1">
      <alignment vertical="center" wrapText="1"/>
    </xf>
    <xf numFmtId="167" fontId="11" fillId="0" borderId="20" xfId="596" applyNumberFormat="1" applyFont="1" applyFill="1" applyBorder="1" applyAlignment="1">
      <alignment vertical="center"/>
    </xf>
    <xf numFmtId="167" fontId="11" fillId="0" borderId="20" xfId="596" applyNumberFormat="1" applyFont="1" applyFill="1" applyBorder="1" applyAlignment="1">
      <alignment vertical="center" wrapText="1"/>
    </xf>
    <xf numFmtId="164" fontId="33" fillId="0" borderId="67" xfId="596" applyNumberFormat="1" applyFont="1" applyFill="1" applyBorder="1" applyAlignment="1">
      <alignment vertical="center" wrapText="1"/>
    </xf>
    <xf numFmtId="0" fontId="11" fillId="0" borderId="118" xfId="0" applyFont="1" applyFill="1" applyBorder="1"/>
    <xf numFmtId="164" fontId="33" fillId="0" borderId="119" xfId="596" applyNumberFormat="1" applyFont="1" applyFill="1" applyBorder="1" applyAlignment="1">
      <alignment vertical="center" wrapText="1"/>
    </xf>
    <xf numFmtId="0" fontId="11" fillId="50" borderId="118" xfId="0" applyFont="1" applyFill="1" applyBorder="1"/>
    <xf numFmtId="0" fontId="11" fillId="0" borderId="120" xfId="0" applyFont="1" applyFill="1" applyBorder="1"/>
    <xf numFmtId="164" fontId="33" fillId="0" borderId="121" xfId="596" applyNumberFormat="1" applyFont="1" applyFill="1" applyBorder="1" applyAlignment="1">
      <alignment vertical="center" wrapText="1"/>
    </xf>
    <xf numFmtId="0" fontId="11" fillId="50" borderId="120" xfId="0" applyFont="1" applyFill="1" applyBorder="1"/>
    <xf numFmtId="0" fontId="11" fillId="50" borderId="46" xfId="0" applyFont="1" applyFill="1" applyBorder="1"/>
    <xf numFmtId="0" fontId="11" fillId="0" borderId="21" xfId="0" applyFont="1" applyFill="1" applyBorder="1" applyAlignment="1">
      <alignment horizontal="center"/>
    </xf>
    <xf numFmtId="164" fontId="33" fillId="0" borderId="115" xfId="596" applyNumberFormat="1" applyFont="1" applyFill="1" applyBorder="1" applyAlignment="1">
      <alignment horizontal="center" vertical="center" wrapText="1"/>
    </xf>
    <xf numFmtId="0" fontId="11" fillId="0" borderId="106" xfId="0" applyFont="1" applyFill="1" applyBorder="1"/>
    <xf numFmtId="0" fontId="11" fillId="0" borderId="107" xfId="0" applyFont="1" applyFill="1" applyBorder="1"/>
    <xf numFmtId="0" fontId="11" fillId="0" borderId="108" xfId="0" applyFont="1" applyFill="1" applyBorder="1"/>
    <xf numFmtId="9" fontId="11" fillId="0" borderId="109" xfId="137" applyFont="1" applyBorder="1"/>
    <xf numFmtId="9" fontId="11" fillId="0" borderId="120" xfId="137" applyFont="1" applyBorder="1"/>
    <xf numFmtId="0" fontId="11" fillId="0" borderId="110" xfId="0" applyFont="1" applyBorder="1"/>
    <xf numFmtId="0" fontId="11" fillId="0" borderId="114" xfId="0" applyFont="1" applyFill="1" applyBorder="1"/>
    <xf numFmtId="0" fontId="11" fillId="0" borderId="115" xfId="0" applyFont="1" applyFill="1" applyBorder="1"/>
    <xf numFmtId="0" fontId="11" fillId="0" borderId="116" xfId="0" applyFont="1" applyFill="1" applyBorder="1"/>
    <xf numFmtId="167" fontId="11" fillId="0" borderId="82" xfId="596" applyNumberFormat="1" applyFont="1" applyFill="1" applyBorder="1" applyAlignment="1">
      <alignment vertical="center" wrapText="1"/>
    </xf>
    <xf numFmtId="164" fontId="33" fillId="0" borderId="105" xfId="596" applyNumberFormat="1" applyFont="1" applyFill="1" applyBorder="1" applyAlignment="1">
      <alignment vertical="center" wrapText="1"/>
    </xf>
    <xf numFmtId="164" fontId="33" fillId="0" borderId="65" xfId="596" applyNumberFormat="1" applyFont="1" applyFill="1" applyBorder="1" applyAlignment="1">
      <alignment vertical="center" wrapText="1"/>
    </xf>
    <xf numFmtId="0" fontId="11" fillId="0" borderId="0" xfId="0" applyFont="1" applyBorder="1" applyAlignment="1">
      <alignment horizontal="left" wrapText="1"/>
    </xf>
    <xf numFmtId="0" fontId="11" fillId="0" borderId="0" xfId="0" applyFont="1" applyAlignment="1">
      <alignment wrapText="1"/>
    </xf>
    <xf numFmtId="0" fontId="11" fillId="0" borderId="0" xfId="0" applyFont="1" applyAlignment="1">
      <alignment horizontal="left" wrapText="1"/>
    </xf>
    <xf numFmtId="0" fontId="13" fillId="53" borderId="40" xfId="0" applyFont="1" applyFill="1" applyBorder="1" applyAlignment="1">
      <alignment horizontal="center"/>
    </xf>
    <xf numFmtId="0" fontId="11" fillId="0" borderId="0" xfId="940" applyFont="1" applyAlignment="1">
      <alignment horizontal="left" wrapText="1"/>
    </xf>
    <xf numFmtId="0" fontId="154" fillId="0" borderId="0" xfId="0" applyFont="1" applyAlignment="1">
      <alignment horizontal="left" wrapText="1"/>
    </xf>
    <xf numFmtId="0" fontId="11" fillId="0" borderId="0" xfId="855" quotePrefix="1" applyFont="1" applyAlignment="1">
      <alignment horizontal="left" vertical="top" wrapText="1"/>
    </xf>
    <xf numFmtId="0" fontId="11" fillId="0" borderId="0" xfId="0" applyFont="1" applyAlignment="1">
      <alignment horizontal="left" vertical="top" wrapText="1"/>
    </xf>
    <xf numFmtId="0" fontId="11" fillId="0" borderId="0" xfId="0" applyFont="1" applyFill="1" applyAlignment="1">
      <alignment vertical="top" wrapText="1"/>
    </xf>
    <xf numFmtId="0" fontId="11" fillId="0" borderId="0" xfId="0" applyFont="1" applyFill="1" applyAlignment="1">
      <alignment horizontal="left" vertical="top" wrapText="1"/>
    </xf>
    <xf numFmtId="0" fontId="30" fillId="0" borderId="8" xfId="0" applyFont="1" applyBorder="1" applyAlignment="1">
      <alignment horizontal="center" wrapText="1"/>
    </xf>
    <xf numFmtId="166" fontId="16" fillId="0" borderId="8" xfId="31" applyNumberFormat="1" applyFont="1" applyBorder="1" applyAlignment="1">
      <alignment horizontal="center" wrapText="1"/>
    </xf>
    <xf numFmtId="167" fontId="16" fillId="0" borderId="8" xfId="51" applyNumberFormat="1" applyFont="1" applyBorder="1" applyAlignment="1">
      <alignment horizontal="center" wrapText="1"/>
    </xf>
    <xf numFmtId="0" fontId="11" fillId="0" borderId="0" xfId="0" applyFont="1" applyFill="1" applyAlignment="1">
      <alignment wrapText="1"/>
    </xf>
    <xf numFmtId="0" fontId="60" fillId="0" borderId="0" xfId="0" applyFont="1" applyFill="1" applyAlignment="1">
      <alignment vertical="center" wrapText="1"/>
    </xf>
    <xf numFmtId="0" fontId="16" fillId="0" borderId="0" xfId="0" applyFont="1" applyAlignment="1">
      <alignment wrapText="1"/>
    </xf>
    <xf numFmtId="0" fontId="0" fillId="0" borderId="0" xfId="0" applyAlignment="1">
      <alignment horizontal="center" vertical="center"/>
    </xf>
    <xf numFmtId="0" fontId="11" fillId="0" borderId="0" xfId="329" applyFont="1" applyFill="1" applyBorder="1" applyAlignment="1">
      <alignment horizontal="left" wrapText="1"/>
    </xf>
    <xf numFmtId="0" fontId="11" fillId="0" borderId="0" xfId="0" applyFont="1" applyBorder="1" applyAlignment="1">
      <alignment horizontal="center"/>
    </xf>
    <xf numFmtId="49" fontId="13" fillId="0" borderId="0" xfId="0" applyNumberFormat="1" applyFont="1" applyBorder="1" applyAlignment="1">
      <alignment horizontal="center"/>
    </xf>
    <xf numFmtId="0" fontId="147" fillId="0" borderId="0" xfId="0" applyFont="1" applyFill="1" applyBorder="1" applyAlignment="1">
      <alignment horizontal="center" wrapText="1"/>
    </xf>
    <xf numFmtId="0" fontId="13" fillId="0" borderId="0" xfId="852" applyFont="1" applyAlignment="1">
      <alignment horizontal="center" vertical="center"/>
    </xf>
    <xf numFmtId="166" fontId="85" fillId="0" borderId="75" xfId="31" applyNumberFormat="1" applyFont="1" applyFill="1" applyBorder="1" applyAlignment="1">
      <alignment horizontal="right" vertical="center"/>
    </xf>
    <xf numFmtId="0" fontId="113" fillId="0" borderId="0" xfId="0" applyFont="1"/>
    <xf numFmtId="0" fontId="161" fillId="0" borderId="0" xfId="0" applyFont="1"/>
    <xf numFmtId="42" fontId="85" fillId="0" borderId="75" xfId="0" applyNumberFormat="1" applyFont="1" applyBorder="1" applyAlignment="1">
      <alignment horizontal="right" vertical="center"/>
    </xf>
    <xf numFmtId="6" fontId="86" fillId="0" borderId="75" xfId="329" applyNumberFormat="1" applyFont="1" applyBorder="1" applyAlignment="1">
      <alignment horizontal="right" vertical="center"/>
    </xf>
    <xf numFmtId="0" fontId="16" fillId="0" borderId="0" xfId="0" applyFont="1" applyAlignment="1">
      <alignment wrapText="1"/>
    </xf>
    <xf numFmtId="0" fontId="16" fillId="0" borderId="0" xfId="0" applyFont="1" applyBorder="1" applyAlignment="1">
      <alignment vertical="top"/>
    </xf>
    <xf numFmtId="3" fontId="16" fillId="0" borderId="0" xfId="0" applyNumberFormat="1" applyFont="1" applyBorder="1" applyAlignment="1">
      <alignment vertical="top"/>
    </xf>
    <xf numFmtId="0" fontId="16" fillId="0" borderId="0" xfId="0" applyFont="1" applyAlignment="1">
      <alignment vertical="top"/>
    </xf>
    <xf numFmtId="0" fontId="141" fillId="0" borderId="0" xfId="0" applyFont="1" applyAlignment="1">
      <alignment horizontal="center" wrapText="1"/>
    </xf>
    <xf numFmtId="0" fontId="83" fillId="51" borderId="40" xfId="0" applyFont="1" applyFill="1" applyBorder="1" applyAlignment="1">
      <alignment horizontal="center" vertical="center"/>
    </xf>
    <xf numFmtId="0" fontId="83" fillId="51" borderId="4" xfId="0" applyFont="1" applyFill="1" applyBorder="1" applyAlignment="1">
      <alignment horizontal="center" vertical="center"/>
    </xf>
    <xf numFmtId="0" fontId="83" fillId="51" borderId="62" xfId="0" applyFont="1" applyFill="1" applyBorder="1" applyAlignment="1">
      <alignment horizontal="center" vertical="center"/>
    </xf>
    <xf numFmtId="0" fontId="48" fillId="0" borderId="0" xfId="0" applyFont="1" applyAlignment="1">
      <alignment horizontal="center" vertical="center"/>
    </xf>
    <xf numFmtId="0" fontId="83" fillId="51" borderId="79" xfId="0" applyFont="1" applyFill="1" applyBorder="1" applyAlignment="1">
      <alignment horizontal="center" vertical="center"/>
    </xf>
    <xf numFmtId="0" fontId="11" fillId="0" borderId="24" xfId="0" quotePrefix="1" applyFont="1" applyBorder="1" applyAlignment="1">
      <alignment horizontal="left" wrapText="1"/>
    </xf>
    <xf numFmtId="0" fontId="141" fillId="0" borderId="0" xfId="0" quotePrefix="1" applyFont="1" applyBorder="1" applyAlignment="1">
      <alignment horizontal="left" vertical="center" wrapText="1"/>
    </xf>
    <xf numFmtId="0" fontId="141" fillId="0" borderId="0" xfId="0" applyFont="1" applyBorder="1" applyAlignment="1">
      <alignment horizontal="left" vertical="center" wrapText="1"/>
    </xf>
    <xf numFmtId="0" fontId="13" fillId="0" borderId="0" xfId="0" applyFont="1" applyFill="1" applyBorder="1" applyAlignment="1">
      <alignment horizontal="center" vertical="center" wrapText="1"/>
    </xf>
    <xf numFmtId="0" fontId="17" fillId="0" borderId="0" xfId="0" applyFont="1" applyAlignment="1">
      <alignment horizontal="center" vertical="center" wrapText="1"/>
    </xf>
    <xf numFmtId="0" fontId="11" fillId="0" borderId="0" xfId="0" quotePrefix="1" applyFont="1" applyBorder="1" applyAlignment="1">
      <alignment horizontal="left" wrapText="1"/>
    </xf>
    <xf numFmtId="0" fontId="11" fillId="0" borderId="0" xfId="0" applyFont="1" applyBorder="1" applyAlignment="1">
      <alignment horizontal="left" wrapText="1"/>
    </xf>
    <xf numFmtId="0" fontId="33" fillId="23" borderId="44" xfId="0" applyFont="1" applyFill="1" applyBorder="1" applyAlignment="1">
      <alignment horizontal="center"/>
    </xf>
    <xf numFmtId="0" fontId="33" fillId="23" borderId="5" xfId="0" applyFont="1" applyFill="1" applyBorder="1" applyAlignment="1">
      <alignment horizontal="center"/>
    </xf>
    <xf numFmtId="0" fontId="33" fillId="23" borderId="53" xfId="0" applyFont="1" applyFill="1" applyBorder="1" applyAlignment="1">
      <alignment horizontal="center"/>
    </xf>
    <xf numFmtId="0" fontId="11" fillId="0" borderId="0" xfId="0" quotePrefix="1" applyFont="1" applyBorder="1" applyAlignment="1">
      <alignment horizontal="left" vertical="center" wrapText="1"/>
    </xf>
    <xf numFmtId="0" fontId="11" fillId="0" borderId="0" xfId="0" applyFont="1" applyBorder="1" applyAlignment="1">
      <alignment horizontal="left" vertical="center" wrapText="1"/>
    </xf>
    <xf numFmtId="0" fontId="11" fillId="0" borderId="8" xfId="0" quotePrefix="1" applyFont="1" applyBorder="1" applyAlignment="1">
      <alignment horizontal="left" wrapText="1"/>
    </xf>
    <xf numFmtId="0" fontId="11" fillId="0" borderId="21" xfId="0" applyFont="1" applyBorder="1" applyAlignment="1">
      <alignment horizontal="left" wrapText="1"/>
    </xf>
    <xf numFmtId="0" fontId="11" fillId="0" borderId="8" xfId="0" applyFont="1" applyBorder="1" applyAlignment="1">
      <alignment horizontal="left" wrapText="1"/>
    </xf>
    <xf numFmtId="0" fontId="11" fillId="0" borderId="0" xfId="940" applyFont="1" applyFill="1" applyAlignment="1">
      <alignment horizontal="left" wrapText="1"/>
    </xf>
    <xf numFmtId="0" fontId="11" fillId="0" borderId="0" xfId="0" applyFont="1" applyAlignment="1">
      <alignment wrapText="1"/>
    </xf>
    <xf numFmtId="0" fontId="11" fillId="0" borderId="0" xfId="0" applyFont="1" applyAlignment="1">
      <alignment horizontal="left" wrapText="1"/>
    </xf>
    <xf numFmtId="166" fontId="33" fillId="50" borderId="63" xfId="31" applyNumberFormat="1" applyFont="1" applyFill="1" applyBorder="1" applyAlignment="1">
      <alignment horizontal="center" wrapText="1"/>
    </xf>
    <xf numFmtId="166" fontId="33" fillId="50" borderId="24" xfId="31" applyNumberFormat="1" applyFont="1" applyFill="1" applyBorder="1" applyAlignment="1">
      <alignment horizontal="center" wrapText="1"/>
    </xf>
    <xf numFmtId="166" fontId="33" fillId="50" borderId="25" xfId="31" applyNumberFormat="1" applyFont="1" applyFill="1" applyBorder="1" applyAlignment="1">
      <alignment horizontal="center" wrapText="1"/>
    </xf>
    <xf numFmtId="0" fontId="13" fillId="53" borderId="40" xfId="0" applyFont="1" applyFill="1" applyBorder="1" applyAlignment="1">
      <alignment horizontal="center"/>
    </xf>
    <xf numFmtId="0" fontId="13" fillId="53" borderId="4" xfId="0" applyFont="1" applyFill="1" applyBorder="1" applyAlignment="1">
      <alignment horizontal="center"/>
    </xf>
    <xf numFmtId="0" fontId="13" fillId="53" borderId="62" xfId="0" applyFont="1" applyFill="1" applyBorder="1" applyAlignment="1">
      <alignment horizontal="center"/>
    </xf>
    <xf numFmtId="0" fontId="33" fillId="53" borderId="27" xfId="0" applyFont="1" applyFill="1" applyBorder="1" applyAlignment="1">
      <alignment horizontal="center"/>
    </xf>
    <xf numFmtId="0" fontId="33" fillId="53" borderId="36" xfId="0" applyFont="1" applyFill="1" applyBorder="1" applyAlignment="1">
      <alignment horizontal="center"/>
    </xf>
    <xf numFmtId="0" fontId="33" fillId="53" borderId="28" xfId="0" applyFont="1" applyFill="1" applyBorder="1" applyAlignment="1">
      <alignment horizontal="center"/>
    </xf>
    <xf numFmtId="0" fontId="33" fillId="53" borderId="54" xfId="0" applyFont="1" applyFill="1" applyBorder="1" applyAlignment="1">
      <alignment horizontal="center"/>
    </xf>
    <xf numFmtId="0" fontId="33" fillId="53" borderId="21" xfId="0" applyFont="1" applyFill="1" applyBorder="1" applyAlignment="1">
      <alignment horizontal="center"/>
    </xf>
    <xf numFmtId="0" fontId="33" fillId="53" borderId="59" xfId="0" applyFont="1" applyFill="1" applyBorder="1" applyAlignment="1">
      <alignment horizontal="center"/>
    </xf>
    <xf numFmtId="0" fontId="33" fillId="50" borderId="35" xfId="0" applyFont="1" applyFill="1" applyBorder="1" applyAlignment="1">
      <alignment horizontal="center" wrapText="1"/>
    </xf>
    <xf numFmtId="0" fontId="33" fillId="50" borderId="70" xfId="0" applyFont="1" applyFill="1" applyBorder="1" applyAlignment="1">
      <alignment horizontal="center" wrapText="1"/>
    </xf>
    <xf numFmtId="0" fontId="33" fillId="50" borderId="71" xfId="0" applyFont="1" applyFill="1" applyBorder="1" applyAlignment="1">
      <alignment horizontal="center" wrapText="1"/>
    </xf>
    <xf numFmtId="0" fontId="11" fillId="0" borderId="0" xfId="940" applyFont="1" applyFill="1" applyAlignment="1">
      <alignment horizontal="left" vertical="top" wrapText="1"/>
    </xf>
    <xf numFmtId="0" fontId="11" fillId="0" borderId="0" xfId="940" applyFont="1" applyAlignment="1">
      <alignment horizontal="left" vertical="top" wrapText="1"/>
    </xf>
    <xf numFmtId="0" fontId="11" fillId="0" borderId="0" xfId="940" applyFont="1" applyAlignment="1">
      <alignment horizontal="left" wrapText="1"/>
    </xf>
    <xf numFmtId="0" fontId="33" fillId="50" borderId="63" xfId="0" applyFont="1" applyFill="1" applyBorder="1" applyAlignment="1">
      <alignment horizontal="center" wrapText="1"/>
    </xf>
    <xf numFmtId="0" fontId="33" fillId="50" borderId="24" xfId="0" applyFont="1" applyFill="1" applyBorder="1" applyAlignment="1">
      <alignment horizontal="center" wrapText="1"/>
    </xf>
    <xf numFmtId="0" fontId="13" fillId="0" borderId="0" xfId="0" applyFont="1" applyAlignment="1">
      <alignment horizontal="center"/>
    </xf>
    <xf numFmtId="0" fontId="13" fillId="0" borderId="0" xfId="852" applyFont="1" applyAlignment="1">
      <alignment horizontal="center"/>
    </xf>
    <xf numFmtId="49" fontId="13" fillId="0" borderId="0" xfId="852" quotePrefix="1" applyNumberFormat="1" applyFont="1" applyAlignment="1">
      <alignment horizontal="center"/>
    </xf>
    <xf numFmtId="0" fontId="154" fillId="0" borderId="0" xfId="0" applyFont="1" applyAlignment="1">
      <alignment horizontal="left" wrapText="1"/>
    </xf>
    <xf numFmtId="0" fontId="13" fillId="0" borderId="0" xfId="0" applyFont="1" applyAlignment="1">
      <alignment horizontal="left"/>
    </xf>
    <xf numFmtId="0" fontId="13" fillId="53" borderId="63" xfId="0" applyFont="1" applyFill="1" applyBorder="1" applyAlignment="1">
      <alignment horizontal="center"/>
    </xf>
    <xf numFmtId="0" fontId="13" fillId="53" borderId="24" xfId="0" applyFont="1" applyFill="1" applyBorder="1" applyAlignment="1">
      <alignment horizontal="center"/>
    </xf>
    <xf numFmtId="0" fontId="13" fillId="53" borderId="25" xfId="0" applyFont="1" applyFill="1" applyBorder="1" applyAlignment="1">
      <alignment horizontal="center"/>
    </xf>
    <xf numFmtId="0" fontId="160" fillId="0" borderId="0" xfId="0" applyFont="1" applyAlignment="1">
      <alignment horizontal="left" wrapText="1"/>
    </xf>
    <xf numFmtId="0" fontId="11" fillId="0" borderId="0" xfId="940" applyFont="1" applyAlignment="1">
      <alignment horizontal="left"/>
    </xf>
    <xf numFmtId="0" fontId="11" fillId="0" borderId="0" xfId="0" applyFont="1" applyAlignment="1"/>
    <xf numFmtId="0" fontId="11" fillId="0" borderId="0" xfId="855" quotePrefix="1" applyFont="1" applyAlignment="1">
      <alignment horizontal="left" vertical="top" wrapText="1"/>
    </xf>
    <xf numFmtId="0" fontId="11" fillId="0" borderId="0" xfId="0" applyFont="1" applyAlignment="1">
      <alignment horizontal="left" vertical="top" wrapText="1"/>
    </xf>
    <xf numFmtId="0" fontId="33" fillId="53" borderId="35" xfId="0" applyFont="1" applyFill="1" applyBorder="1" applyAlignment="1">
      <alignment horizontal="center"/>
    </xf>
    <xf numFmtId="0" fontId="33" fillId="53" borderId="70" xfId="0" applyFont="1" applyFill="1" applyBorder="1" applyAlignment="1">
      <alignment horizontal="center"/>
    </xf>
    <xf numFmtId="0" fontId="33" fillId="53" borderId="71" xfId="0" applyFont="1" applyFill="1" applyBorder="1" applyAlignment="1">
      <alignment horizontal="center"/>
    </xf>
    <xf numFmtId="0" fontId="113" fillId="0" borderId="0" xfId="0" quotePrefix="1" applyFont="1" applyAlignment="1">
      <alignment horizontal="left" wrapText="1"/>
    </xf>
    <xf numFmtId="0" fontId="30" fillId="53" borderId="44" xfId="0" applyFont="1" applyFill="1" applyBorder="1" applyAlignment="1">
      <alignment horizontal="center"/>
    </xf>
    <xf numFmtId="0" fontId="30" fillId="53" borderId="53" xfId="0" applyFont="1" applyFill="1" applyBorder="1" applyAlignment="1">
      <alignment horizontal="center"/>
    </xf>
    <xf numFmtId="0" fontId="113" fillId="0" borderId="0" xfId="0" quotePrefix="1" applyFont="1" applyBorder="1" applyAlignment="1">
      <alignment horizontal="left" wrapText="1"/>
    </xf>
    <xf numFmtId="0" fontId="13" fillId="0" borderId="68" xfId="0" applyFont="1" applyFill="1" applyBorder="1" applyAlignment="1">
      <alignment horizontal="center" vertical="center" wrapText="1"/>
    </xf>
    <xf numFmtId="0" fontId="0" fillId="0" borderId="68" xfId="0" applyBorder="1" applyAlignment="1">
      <alignment horizontal="center" vertical="center" wrapText="1"/>
    </xf>
    <xf numFmtId="0" fontId="0" fillId="0" borderId="68" xfId="0" applyBorder="1" applyAlignment="1">
      <alignment vertical="center" wrapText="1"/>
    </xf>
    <xf numFmtId="0" fontId="30" fillId="0" borderId="8" xfId="0" applyFont="1" applyFill="1" applyBorder="1" applyAlignment="1">
      <alignment horizontal="center" wrapText="1"/>
    </xf>
    <xf numFmtId="0" fontId="33" fillId="0" borderId="8" xfId="0" applyFont="1" applyBorder="1" applyAlignment="1">
      <alignment horizontal="center" wrapText="1"/>
    </xf>
    <xf numFmtId="0" fontId="11" fillId="0" borderId="0" xfId="0" applyFont="1" applyFill="1" applyAlignment="1">
      <alignment vertical="top" wrapText="1"/>
    </xf>
    <xf numFmtId="0" fontId="11" fillId="0" borderId="0" xfId="0" applyFont="1" applyFill="1" applyAlignment="1">
      <alignment horizontal="left" vertical="top" wrapText="1"/>
    </xf>
    <xf numFmtId="0" fontId="30" fillId="0" borderId="58" xfId="133" applyFont="1" applyFill="1" applyBorder="1" applyAlignment="1">
      <alignment horizontal="center" vertical="center" wrapText="1"/>
    </xf>
    <xf numFmtId="0" fontId="30" fillId="0" borderId="70" xfId="133" applyFont="1" applyFill="1" applyBorder="1" applyAlignment="1">
      <alignment horizontal="center" vertical="center" wrapText="1"/>
    </xf>
    <xf numFmtId="0" fontId="30" fillId="0" borderId="37" xfId="133" applyFont="1" applyFill="1" applyBorder="1" applyAlignment="1">
      <alignment horizontal="center" vertical="center" wrapText="1"/>
    </xf>
    <xf numFmtId="0" fontId="30" fillId="0" borderId="27" xfId="0" applyFont="1" applyFill="1" applyBorder="1" applyAlignment="1">
      <alignment horizontal="center" vertical="center" wrapText="1"/>
    </xf>
    <xf numFmtId="0" fontId="16" fillId="0" borderId="36" xfId="0" applyFont="1" applyBorder="1" applyAlignment="1">
      <alignment horizontal="center" vertical="center"/>
    </xf>
    <xf numFmtId="0" fontId="16" fillId="0" borderId="28" xfId="0" applyFont="1" applyBorder="1" applyAlignment="1">
      <alignment horizontal="center" vertical="center"/>
    </xf>
    <xf numFmtId="0" fontId="16" fillId="0" borderId="0" xfId="0" applyFont="1" applyFill="1" applyAlignment="1">
      <alignment horizontal="left" wrapText="1"/>
    </xf>
    <xf numFmtId="0" fontId="16" fillId="0" borderId="0" xfId="0" applyFont="1" applyFill="1" applyBorder="1" applyAlignment="1">
      <alignment horizontal="left" vertical="top" wrapText="1"/>
    </xf>
    <xf numFmtId="0" fontId="11" fillId="0" borderId="0" xfId="0" quotePrefix="1" applyFont="1" applyFill="1" applyAlignment="1">
      <alignment horizontal="left" vertical="top" wrapText="1"/>
    </xf>
    <xf numFmtId="0" fontId="13" fillId="0" borderId="0" xfId="0" applyFont="1" applyBorder="1" applyAlignment="1">
      <alignment horizontal="center" vertical="center" wrapText="1"/>
    </xf>
    <xf numFmtId="0" fontId="30" fillId="0" borderId="8" xfId="0" applyFont="1" applyBorder="1" applyAlignment="1">
      <alignment horizontal="center" wrapText="1"/>
    </xf>
    <xf numFmtId="0" fontId="30" fillId="39" borderId="8" xfId="0" applyFont="1" applyFill="1" applyBorder="1" applyAlignment="1">
      <alignment horizontal="center" wrapText="1"/>
    </xf>
    <xf numFmtId="0" fontId="30" fillId="0" borderId="8" xfId="0" applyFont="1" applyBorder="1" applyAlignment="1">
      <alignment horizontal="center"/>
    </xf>
    <xf numFmtId="166" fontId="16" fillId="0" borderId="8" xfId="31" applyNumberFormat="1" applyFont="1" applyBorder="1" applyAlignment="1">
      <alignment horizontal="center" wrapText="1"/>
    </xf>
    <xf numFmtId="0" fontId="13" fillId="0" borderId="0" xfId="0" applyFont="1" applyAlignment="1">
      <alignment horizontal="center" vertical="center" wrapText="1"/>
    </xf>
    <xf numFmtId="166" fontId="30" fillId="0" borderId="44" xfId="31" applyNumberFormat="1" applyFont="1" applyBorder="1" applyAlignment="1">
      <alignment horizontal="center" vertical="center" wrapText="1"/>
    </xf>
    <xf numFmtId="166" fontId="30" fillId="0" borderId="5" xfId="31" applyNumberFormat="1" applyFont="1" applyBorder="1" applyAlignment="1">
      <alignment horizontal="center" vertical="center" wrapText="1"/>
    </xf>
    <xf numFmtId="166" fontId="30" fillId="0" borderId="53" xfId="31" applyNumberFormat="1" applyFont="1" applyBorder="1" applyAlignment="1">
      <alignment horizontal="center" vertical="center" wrapText="1"/>
    </xf>
    <xf numFmtId="166" fontId="30" fillId="0" borderId="44" xfId="31" applyNumberFormat="1" applyFont="1" applyBorder="1" applyAlignment="1">
      <alignment horizontal="center" vertical="center"/>
    </xf>
    <xf numFmtId="166" fontId="30" fillId="0" borderId="5" xfId="31" applyNumberFormat="1" applyFont="1" applyBorder="1" applyAlignment="1">
      <alignment horizontal="center" vertical="center"/>
    </xf>
    <xf numFmtId="166" fontId="30" fillId="0" borderId="53" xfId="31" applyNumberFormat="1" applyFont="1" applyBorder="1" applyAlignment="1">
      <alignment horizontal="center" vertical="center"/>
    </xf>
    <xf numFmtId="166" fontId="30" fillId="0" borderId="44" xfId="31" applyNumberFormat="1" applyFont="1" applyFill="1" applyBorder="1" applyAlignment="1">
      <alignment horizontal="center" vertical="center"/>
    </xf>
    <xf numFmtId="166" fontId="30" fillId="0" borderId="5" xfId="31" applyNumberFormat="1" applyFont="1" applyFill="1" applyBorder="1" applyAlignment="1">
      <alignment horizontal="center" vertical="center"/>
    </xf>
    <xf numFmtId="166" fontId="30" fillId="0" borderId="53" xfId="31" applyNumberFormat="1" applyFont="1" applyFill="1" applyBorder="1" applyAlignment="1">
      <alignment horizontal="center" vertical="center"/>
    </xf>
    <xf numFmtId="44" fontId="16" fillId="0" borderId="8" xfId="51" applyFont="1" applyBorder="1" applyAlignment="1">
      <alignment horizontal="center" wrapText="1"/>
    </xf>
    <xf numFmtId="167" fontId="16" fillId="0" borderId="8" xfId="51" applyNumberFormat="1" applyFont="1" applyBorder="1" applyAlignment="1">
      <alignment horizontal="center" wrapText="1"/>
    </xf>
    <xf numFmtId="0" fontId="11" fillId="0" borderId="0" xfId="0" applyFont="1" applyFill="1" applyAlignment="1">
      <alignment wrapText="1"/>
    </xf>
    <xf numFmtId="0" fontId="11" fillId="0" borderId="0" xfId="0" quotePrefix="1" applyFont="1" applyFill="1" applyAlignment="1">
      <alignment horizontal="left" vertical="center" wrapText="1"/>
    </xf>
    <xf numFmtId="0" fontId="11" fillId="0" borderId="0" xfId="0" applyFont="1" applyFill="1" applyAlignment="1">
      <alignment vertical="center" wrapText="1"/>
    </xf>
    <xf numFmtId="0" fontId="33" fillId="23" borderId="44" xfId="0" applyFont="1" applyFill="1" applyBorder="1" applyAlignment="1">
      <alignment horizontal="center" vertical="center"/>
    </xf>
    <xf numFmtId="0" fontId="33" fillId="23" borderId="5" xfId="0" applyFont="1" applyFill="1" applyBorder="1" applyAlignment="1">
      <alignment horizontal="center" vertical="center"/>
    </xf>
    <xf numFmtId="0" fontId="33" fillId="23" borderId="53" xfId="0" applyFont="1" applyFill="1" applyBorder="1" applyAlignment="1">
      <alignment horizontal="center" vertical="center"/>
    </xf>
    <xf numFmtId="0" fontId="33" fillId="23" borderId="44" xfId="0" applyFont="1" applyFill="1" applyBorder="1" applyAlignment="1">
      <alignment horizontal="center" vertical="center" wrapText="1"/>
    </xf>
    <xf numFmtId="0" fontId="33" fillId="23" borderId="5" xfId="0" applyFont="1" applyFill="1" applyBorder="1" applyAlignment="1">
      <alignment horizontal="center" vertical="center" wrapText="1"/>
    </xf>
    <xf numFmtId="0" fontId="33" fillId="23" borderId="53" xfId="0" applyFont="1" applyFill="1" applyBorder="1" applyAlignment="1">
      <alignment horizontal="center" vertical="center" wrapText="1"/>
    </xf>
    <xf numFmtId="0" fontId="60" fillId="0" borderId="0" xfId="0" applyFont="1" applyFill="1" applyAlignment="1">
      <alignment vertical="center" wrapText="1"/>
    </xf>
    <xf numFmtId="0" fontId="60" fillId="0" borderId="0" xfId="0" applyFont="1" applyFill="1" applyAlignment="1">
      <alignment horizontal="left" vertical="center" wrapText="1"/>
    </xf>
    <xf numFmtId="0" fontId="13" fillId="0" borderId="52" xfId="0" applyFont="1" applyBorder="1" applyAlignment="1">
      <alignment horizontal="center" vertical="center" wrapText="1"/>
    </xf>
    <xf numFmtId="0" fontId="16" fillId="0" borderId="0" xfId="0" applyFont="1" applyFill="1" applyBorder="1" applyAlignment="1">
      <alignment horizontal="justify" wrapText="1"/>
    </xf>
    <xf numFmtId="0" fontId="16" fillId="0" borderId="0" xfId="0" applyFont="1" applyAlignment="1">
      <alignment wrapText="1"/>
    </xf>
    <xf numFmtId="0" fontId="11" fillId="0" borderId="0" xfId="0" applyFont="1" applyFill="1" applyAlignment="1">
      <alignment horizontal="left" wrapText="1"/>
    </xf>
    <xf numFmtId="0" fontId="13" fillId="0" borderId="52" xfId="0" applyFont="1" applyBorder="1" applyAlignment="1" applyProtection="1">
      <alignment horizontal="center" vertical="center" wrapText="1"/>
      <protection locked="0"/>
    </xf>
    <xf numFmtId="0" fontId="13" fillId="0" borderId="0" xfId="0" applyFont="1" applyBorder="1" applyAlignment="1" applyProtection="1">
      <alignment horizontal="center" vertical="center" wrapText="1"/>
      <protection locked="0"/>
    </xf>
    <xf numFmtId="0" fontId="55" fillId="0" borderId="35" xfId="0" applyFont="1" applyFill="1" applyBorder="1" applyAlignment="1">
      <alignment horizontal="center" vertical="center" wrapText="1"/>
    </xf>
    <xf numFmtId="0" fontId="55" fillId="0" borderId="70" xfId="0" applyFont="1" applyFill="1" applyBorder="1" applyAlignment="1">
      <alignment horizontal="center" vertical="center" wrapText="1"/>
    </xf>
    <xf numFmtId="0" fontId="55" fillId="0" borderId="71" xfId="0" applyFont="1" applyFill="1" applyBorder="1" applyAlignment="1">
      <alignment horizontal="center" vertical="center" wrapText="1"/>
    </xf>
    <xf numFmtId="0" fontId="55" fillId="0" borderId="40" xfId="0" applyFont="1" applyFill="1" applyBorder="1" applyAlignment="1">
      <alignment horizontal="center" vertical="center" wrapText="1"/>
    </xf>
    <xf numFmtId="0" fontId="55" fillId="0" borderId="4" xfId="0" applyFont="1" applyFill="1" applyBorder="1" applyAlignment="1">
      <alignment horizontal="center" vertical="center" wrapText="1"/>
    </xf>
    <xf numFmtId="0" fontId="55" fillId="0" borderId="62" xfId="0" applyFont="1" applyFill="1" applyBorder="1" applyAlignment="1">
      <alignment horizontal="center" vertical="center" wrapText="1"/>
    </xf>
    <xf numFmtId="0" fontId="55" fillId="0" borderId="41" xfId="0" applyFont="1" applyFill="1" applyBorder="1" applyAlignment="1">
      <alignment horizontal="center" vertical="center" wrapText="1"/>
    </xf>
    <xf numFmtId="0" fontId="55" fillId="0" borderId="19" xfId="0" applyFont="1" applyFill="1" applyBorder="1" applyAlignment="1">
      <alignment horizontal="center" vertical="center" wrapText="1"/>
    </xf>
    <xf numFmtId="0" fontId="55" fillId="0" borderId="42" xfId="0" applyFont="1" applyFill="1" applyBorder="1" applyAlignment="1">
      <alignment horizontal="center" vertical="center" wrapText="1"/>
    </xf>
    <xf numFmtId="0" fontId="55" fillId="0" borderId="20" xfId="0" applyFont="1" applyFill="1" applyBorder="1" applyAlignment="1">
      <alignment horizontal="center" vertical="center" wrapText="1"/>
    </xf>
    <xf numFmtId="0" fontId="55" fillId="0" borderId="21" xfId="0" applyFont="1" applyFill="1" applyBorder="1" applyAlignment="1">
      <alignment horizontal="center" vertical="center" wrapText="1"/>
    </xf>
    <xf numFmtId="0" fontId="55" fillId="0" borderId="56" xfId="0" applyFont="1" applyFill="1" applyBorder="1" applyAlignment="1">
      <alignment horizontal="center" wrapText="1"/>
    </xf>
    <xf numFmtId="0" fontId="11" fillId="0" borderId="5" xfId="0" applyFont="1" applyBorder="1" applyAlignment="1">
      <alignment horizontal="center" wrapText="1"/>
    </xf>
    <xf numFmtId="0" fontId="11" fillId="0" borderId="64" xfId="0" applyFont="1" applyBorder="1" applyAlignment="1">
      <alignment horizontal="center" wrapText="1"/>
    </xf>
    <xf numFmtId="0" fontId="148" fillId="0" borderId="52" xfId="0" applyFont="1" applyBorder="1" applyAlignment="1">
      <alignment horizontal="center" vertical="center" wrapText="1"/>
    </xf>
    <xf numFmtId="0" fontId="17" fillId="0" borderId="0" xfId="0" applyFont="1" applyAlignment="1">
      <alignment horizontal="left" wrapText="1"/>
    </xf>
    <xf numFmtId="0" fontId="17" fillId="0" borderId="0" xfId="0" applyFont="1" applyFill="1" applyAlignment="1">
      <alignment horizontal="left" vertical="top" wrapText="1"/>
    </xf>
    <xf numFmtId="0" fontId="32" fillId="0" borderId="40" xfId="47337" applyFont="1" applyBorder="1" applyAlignment="1">
      <alignment horizontal="center"/>
    </xf>
    <xf numFmtId="0" fontId="16" fillId="0" borderId="4" xfId="47337" applyFont="1" applyBorder="1" applyAlignment="1">
      <alignment horizontal="center"/>
    </xf>
    <xf numFmtId="0" fontId="16" fillId="0" borderId="18" xfId="47337" applyFont="1" applyBorder="1" applyAlignment="1">
      <alignment horizontal="center"/>
    </xf>
    <xf numFmtId="0" fontId="13" fillId="0" borderId="0" xfId="47337" applyFont="1" applyAlignment="1">
      <alignment horizontal="center"/>
    </xf>
    <xf numFmtId="0" fontId="13" fillId="0" borderId="0" xfId="47337" applyFont="1" applyAlignment="1">
      <alignment horizontal="center" vertical="center"/>
    </xf>
    <xf numFmtId="0" fontId="148" fillId="0" borderId="68" xfId="47337" applyFont="1" applyFill="1" applyBorder="1" applyAlignment="1">
      <alignment horizontal="center" vertical="top"/>
    </xf>
    <xf numFmtId="0" fontId="30" fillId="0" borderId="40" xfId="47337" applyFont="1" applyFill="1" applyBorder="1" applyAlignment="1">
      <alignment horizontal="center"/>
    </xf>
    <xf numFmtId="0" fontId="16" fillId="0" borderId="4" xfId="47337" applyFont="1" applyFill="1" applyBorder="1" applyAlignment="1"/>
    <xf numFmtId="0" fontId="16" fillId="0" borderId="18" xfId="47337" applyFont="1" applyFill="1" applyBorder="1" applyAlignment="1"/>
    <xf numFmtId="43" fontId="30" fillId="0" borderId="47" xfId="31" applyFont="1" applyFill="1" applyBorder="1" applyAlignment="1">
      <alignment horizontal="center" wrapText="1"/>
    </xf>
    <xf numFmtId="43" fontId="30" fillId="0" borderId="18" xfId="31" applyFont="1" applyFill="1" applyBorder="1" applyAlignment="1">
      <alignment horizontal="center" wrapText="1"/>
    </xf>
    <xf numFmtId="0" fontId="0" fillId="0" borderId="0" xfId="0" applyAlignment="1">
      <alignment horizontal="center" vertical="center"/>
    </xf>
    <xf numFmtId="0" fontId="11" fillId="0" borderId="0" xfId="329" applyFont="1" applyFill="1" applyBorder="1" applyAlignment="1">
      <alignment horizontal="left" wrapText="1"/>
    </xf>
    <xf numFmtId="0" fontId="13" fillId="0" borderId="0" xfId="0" applyFont="1" applyBorder="1" applyAlignment="1">
      <alignment horizontal="center"/>
    </xf>
    <xf numFmtId="0" fontId="11" fillId="0" borderId="0" xfId="0" applyFont="1" applyBorder="1" applyAlignment="1">
      <alignment horizontal="center"/>
    </xf>
    <xf numFmtId="49" fontId="13" fillId="0" borderId="0" xfId="0" applyNumberFormat="1" applyFont="1" applyBorder="1" applyAlignment="1">
      <alignment horizontal="center"/>
    </xf>
    <xf numFmtId="49" fontId="11" fillId="0" borderId="0" xfId="0" applyNumberFormat="1" applyFont="1" applyBorder="1" applyAlignment="1">
      <alignment horizontal="center"/>
    </xf>
    <xf numFmtId="0" fontId="33" fillId="53" borderId="106" xfId="0" applyFont="1" applyFill="1" applyBorder="1" applyAlignment="1">
      <alignment horizontal="center"/>
    </xf>
    <xf numFmtId="0" fontId="33" fillId="53" borderId="107" xfId="0" applyFont="1" applyFill="1" applyBorder="1" applyAlignment="1">
      <alignment horizontal="center"/>
    </xf>
    <xf numFmtId="0" fontId="33" fillId="53" borderId="108" xfId="0" applyFont="1" applyFill="1" applyBorder="1" applyAlignment="1">
      <alignment horizontal="center"/>
    </xf>
    <xf numFmtId="0" fontId="33" fillId="53" borderId="37" xfId="0" applyFont="1" applyFill="1" applyBorder="1" applyAlignment="1">
      <alignment horizontal="center"/>
    </xf>
    <xf numFmtId="0" fontId="13" fillId="0" borderId="0" xfId="0" applyFont="1" applyAlignment="1">
      <alignment horizontal="center" vertical="center"/>
    </xf>
    <xf numFmtId="0" fontId="147" fillId="0" borderId="0" xfId="0" applyFont="1" applyFill="1" applyBorder="1" applyAlignment="1">
      <alignment horizontal="center" wrapText="1"/>
    </xf>
    <xf numFmtId="0" fontId="30" fillId="53" borderId="40" xfId="0" applyFont="1" applyFill="1" applyBorder="1" applyAlignment="1">
      <alignment horizontal="center" wrapText="1"/>
    </xf>
    <xf numFmtId="0" fontId="30" fillId="53" borderId="4" xfId="0" applyFont="1" applyFill="1" applyBorder="1" applyAlignment="1">
      <alignment horizontal="center" wrapText="1"/>
    </xf>
    <xf numFmtId="0" fontId="30" fillId="53" borderId="62" xfId="0" applyFont="1" applyFill="1" applyBorder="1" applyAlignment="1">
      <alignment horizontal="center" wrapText="1"/>
    </xf>
    <xf numFmtId="0" fontId="30" fillId="53" borderId="63" xfId="0" applyFont="1" applyFill="1" applyBorder="1" applyAlignment="1">
      <alignment horizontal="center" wrapText="1"/>
    </xf>
    <xf numFmtId="0" fontId="30" fillId="53" borderId="25" xfId="0" applyFont="1" applyFill="1" applyBorder="1" applyAlignment="1">
      <alignment horizontal="center" wrapText="1"/>
    </xf>
    <xf numFmtId="0" fontId="13" fillId="0" borderId="0" xfId="852" applyFont="1" applyAlignment="1">
      <alignment horizontal="center" vertical="center"/>
    </xf>
  </cellXfs>
  <cellStyles count="47403">
    <cellStyle name="20% - Accent1" xfId="1" builtinId="30" customBuiltin="1"/>
    <cellStyle name="20% - Accent1 2" xfId="663"/>
    <cellStyle name="20% - Accent1 2 10" xfId="856"/>
    <cellStyle name="20% - Accent1 2 2" xfId="1163"/>
    <cellStyle name="20% - Accent1 2 2 2" xfId="47163"/>
    <cellStyle name="20% - Accent1 2 3" xfId="1164"/>
    <cellStyle name="20% - Accent1 2 4" xfId="1165"/>
    <cellStyle name="20% - Accent1 2 5" xfId="1166"/>
    <cellStyle name="20% - Accent1 2 6" xfId="1167"/>
    <cellStyle name="20% - Accent1 2 7" xfId="1162"/>
    <cellStyle name="20% - Accent1 2 8" xfId="1054"/>
    <cellStyle name="20% - Accent1 2 9" xfId="31955"/>
    <cellStyle name="20% - Accent1 3" xfId="31874"/>
    <cellStyle name="20% - Accent1 3 2" xfId="47187"/>
    <cellStyle name="20% - Accent1 4" xfId="47228"/>
    <cellStyle name="20% - Accent2" xfId="2" builtinId="34" customBuiltin="1"/>
    <cellStyle name="20% - Accent2 2" xfId="664"/>
    <cellStyle name="20% - Accent2 2 10" xfId="857"/>
    <cellStyle name="20% - Accent2 2 2" xfId="1169"/>
    <cellStyle name="20% - Accent2 2 2 2" xfId="47126"/>
    <cellStyle name="20% - Accent2 2 3" xfId="1170"/>
    <cellStyle name="20% - Accent2 2 4" xfId="1171"/>
    <cellStyle name="20% - Accent2 2 5" xfId="1172"/>
    <cellStyle name="20% - Accent2 2 6" xfId="1173"/>
    <cellStyle name="20% - Accent2 2 7" xfId="1168"/>
    <cellStyle name="20% - Accent2 2 8" xfId="1055"/>
    <cellStyle name="20% - Accent2 2 9" xfId="32009"/>
    <cellStyle name="20% - Accent2 3" xfId="31875"/>
    <cellStyle name="20% - Accent2 3 2" xfId="47184"/>
    <cellStyle name="20% - Accent2 4" xfId="47227"/>
    <cellStyle name="20% - Accent3" xfId="3" builtinId="38" customBuiltin="1"/>
    <cellStyle name="20% - Accent3 2" xfId="665"/>
    <cellStyle name="20% - Accent3 2 10" xfId="858"/>
    <cellStyle name="20% - Accent3 2 2" xfId="1175"/>
    <cellStyle name="20% - Accent3 2 2 2" xfId="47155"/>
    <cellStyle name="20% - Accent3 2 3" xfId="1176"/>
    <cellStyle name="20% - Accent3 2 4" xfId="1177"/>
    <cellStyle name="20% - Accent3 2 5" xfId="1178"/>
    <cellStyle name="20% - Accent3 2 6" xfId="1179"/>
    <cellStyle name="20% - Accent3 2 7" xfId="1174"/>
    <cellStyle name="20% - Accent3 2 8" xfId="1056"/>
    <cellStyle name="20% - Accent3 2 9" xfId="32008"/>
    <cellStyle name="20% - Accent3 3" xfId="31876"/>
    <cellStyle name="20% - Accent3 3 2" xfId="47237"/>
    <cellStyle name="20% - Accent3 4" xfId="47226"/>
    <cellStyle name="20% - Accent4" xfId="4" builtinId="42" customBuiltin="1"/>
    <cellStyle name="20% - Accent4 2" xfId="666"/>
    <cellStyle name="20% - Accent4 2 10" xfId="859"/>
    <cellStyle name="20% - Accent4 2 2" xfId="1181"/>
    <cellStyle name="20% - Accent4 2 2 2" xfId="47141"/>
    <cellStyle name="20% - Accent4 2 3" xfId="1182"/>
    <cellStyle name="20% - Accent4 2 4" xfId="1183"/>
    <cellStyle name="20% - Accent4 2 5" xfId="1184"/>
    <cellStyle name="20% - Accent4 2 6" xfId="1185"/>
    <cellStyle name="20% - Accent4 2 7" xfId="1180"/>
    <cellStyle name="20% - Accent4 2 8" xfId="1057"/>
    <cellStyle name="20% - Accent4 2 9" xfId="32007"/>
    <cellStyle name="20% - Accent4 3" xfId="31877"/>
    <cellStyle name="20% - Accent4 3 2" xfId="47243"/>
    <cellStyle name="20% - Accent4 4" xfId="47225"/>
    <cellStyle name="20% - Accent5" xfId="5" builtinId="46" customBuiltin="1"/>
    <cellStyle name="20% - Accent5 2" xfId="667"/>
    <cellStyle name="20% - Accent5 2 2" xfId="1058"/>
    <cellStyle name="20% - Accent5 2 2 2" xfId="47136"/>
    <cellStyle name="20% - Accent5 2 3" xfId="32006"/>
    <cellStyle name="20% - Accent5 2 4" xfId="860"/>
    <cellStyle name="20% - Accent5 3" xfId="31878"/>
    <cellStyle name="20% - Accent5 3 2" xfId="47232"/>
    <cellStyle name="20% - Accent5 4" xfId="47224"/>
    <cellStyle name="20% - Accent6" xfId="6" builtinId="50" customBuiltin="1"/>
    <cellStyle name="20% - Accent6 2" xfId="668"/>
    <cellStyle name="20% - Accent6 2 10" xfId="861"/>
    <cellStyle name="20% - Accent6 2 2" xfId="1187"/>
    <cellStyle name="20% - Accent6 2 2 2" xfId="47135"/>
    <cellStyle name="20% - Accent6 2 3" xfId="1188"/>
    <cellStyle name="20% - Accent6 2 4" xfId="1189"/>
    <cellStyle name="20% - Accent6 2 5" xfId="1190"/>
    <cellStyle name="20% - Accent6 2 6" xfId="1191"/>
    <cellStyle name="20% - Accent6 2 7" xfId="1186"/>
    <cellStyle name="20% - Accent6 2 8" xfId="1059"/>
    <cellStyle name="20% - Accent6 2 9" xfId="32042"/>
    <cellStyle name="20% - Accent6 3" xfId="31879"/>
    <cellStyle name="20% - Accent6 3 2" xfId="47182"/>
    <cellStyle name="20% - Accent6 4" xfId="47223"/>
    <cellStyle name="40% - Accent1" xfId="7" builtinId="31" customBuiltin="1"/>
    <cellStyle name="40% - Accent1 2" xfId="669"/>
    <cellStyle name="40% - Accent1 2 10" xfId="862"/>
    <cellStyle name="40% - Accent1 2 2" xfId="1193"/>
    <cellStyle name="40% - Accent1 2 2 2" xfId="47175"/>
    <cellStyle name="40% - Accent1 2 3" xfId="1194"/>
    <cellStyle name="40% - Accent1 2 4" xfId="1195"/>
    <cellStyle name="40% - Accent1 2 5" xfId="1196"/>
    <cellStyle name="40% - Accent1 2 6" xfId="1197"/>
    <cellStyle name="40% - Accent1 2 7" xfId="1192"/>
    <cellStyle name="40% - Accent1 2 8" xfId="1060"/>
    <cellStyle name="40% - Accent1 2 9" xfId="32002"/>
    <cellStyle name="40% - Accent1 3" xfId="31880"/>
    <cellStyle name="40% - Accent1 3 2" xfId="47186"/>
    <cellStyle name="40% - Accent1 4" xfId="47222"/>
    <cellStyle name="40% - Accent2" xfId="8" builtinId="35" customBuiltin="1"/>
    <cellStyle name="40% - Accent2 2" xfId="670"/>
    <cellStyle name="40% - Accent2 2 2" xfId="1061"/>
    <cellStyle name="40% - Accent2 2 2 2" xfId="47140"/>
    <cellStyle name="40% - Accent2 2 3" xfId="32026"/>
    <cellStyle name="40% - Accent2 2 4" xfId="863"/>
    <cellStyle name="40% - Accent2 3" xfId="31881"/>
    <cellStyle name="40% - Accent2 3 2" xfId="47245"/>
    <cellStyle name="40% - Accent2 4" xfId="47221"/>
    <cellStyle name="40% - Accent3" xfId="9" builtinId="39" customBuiltin="1"/>
    <cellStyle name="40% - Accent3 2" xfId="671"/>
    <cellStyle name="40% - Accent3 2 10" xfId="864"/>
    <cellStyle name="40% - Accent3 2 2" xfId="1199"/>
    <cellStyle name="40% - Accent3 2 2 2" xfId="47172"/>
    <cellStyle name="40% - Accent3 2 3" xfId="1200"/>
    <cellStyle name="40% - Accent3 2 4" xfId="1201"/>
    <cellStyle name="40% - Accent3 2 5" xfId="1202"/>
    <cellStyle name="40% - Accent3 2 6" xfId="1203"/>
    <cellStyle name="40% - Accent3 2 7" xfId="1198"/>
    <cellStyle name="40% - Accent3 2 8" xfId="1062"/>
    <cellStyle name="40% - Accent3 2 9" xfId="32005"/>
    <cellStyle name="40% - Accent3 3" xfId="31882"/>
    <cellStyle name="40% - Accent3 3 2" xfId="47244"/>
    <cellStyle name="40% - Accent3 4" xfId="47220"/>
    <cellStyle name="40% - Accent4" xfId="10" builtinId="43" customBuiltin="1"/>
    <cellStyle name="40% - Accent4 2" xfId="672"/>
    <cellStyle name="40% - Accent4 2 10" xfId="865"/>
    <cellStyle name="40% - Accent4 2 2" xfId="1205"/>
    <cellStyle name="40% - Accent4 2 2 2" xfId="47176"/>
    <cellStyle name="40% - Accent4 2 3" xfId="1206"/>
    <cellStyle name="40% - Accent4 2 4" xfId="1207"/>
    <cellStyle name="40% - Accent4 2 5" xfId="1208"/>
    <cellStyle name="40% - Accent4 2 6" xfId="1209"/>
    <cellStyle name="40% - Accent4 2 7" xfId="1204"/>
    <cellStyle name="40% - Accent4 2 8" xfId="1063"/>
    <cellStyle name="40% - Accent4 2 9" xfId="32024"/>
    <cellStyle name="40% - Accent4 3" xfId="31883"/>
    <cellStyle name="40% - Accent4 3 2" xfId="47230"/>
    <cellStyle name="40% - Accent4 4" xfId="47219"/>
    <cellStyle name="40% - Accent5" xfId="11" builtinId="47" customBuiltin="1"/>
    <cellStyle name="40% - Accent5 2" xfId="673"/>
    <cellStyle name="40% - Accent5 2 2" xfId="1064"/>
    <cellStyle name="40% - Accent5 2 2 2" xfId="47131"/>
    <cellStyle name="40% - Accent5 2 3" xfId="32025"/>
    <cellStyle name="40% - Accent5 2 4" xfId="866"/>
    <cellStyle name="40% - Accent5 3" xfId="31884"/>
    <cellStyle name="40% - Accent5 3 2" xfId="47229"/>
    <cellStyle name="40% - Accent5 4" xfId="47218"/>
    <cellStyle name="40% - Accent6" xfId="12" builtinId="51" customBuiltin="1"/>
    <cellStyle name="40% - Accent6 2" xfId="674"/>
    <cellStyle name="40% - Accent6 2 10" xfId="867"/>
    <cellStyle name="40% - Accent6 2 2" xfId="1211"/>
    <cellStyle name="40% - Accent6 2 2 2" xfId="47147"/>
    <cellStyle name="40% - Accent6 2 3" xfId="1212"/>
    <cellStyle name="40% - Accent6 2 4" xfId="1213"/>
    <cellStyle name="40% - Accent6 2 5" xfId="1214"/>
    <cellStyle name="40% - Accent6 2 6" xfId="1215"/>
    <cellStyle name="40% - Accent6 2 7" xfId="1210"/>
    <cellStyle name="40% - Accent6 2 8" xfId="1065"/>
    <cellStyle name="40% - Accent6 2 9" xfId="32004"/>
    <cellStyle name="40% - Accent6 3" xfId="31885"/>
    <cellStyle name="40% - Accent6 3 2" xfId="47181"/>
    <cellStyle name="40% - Accent6 4" xfId="47217"/>
    <cellStyle name="60% - Accent1" xfId="13" builtinId="32" customBuiltin="1"/>
    <cellStyle name="60% - Accent1 2" xfId="675"/>
    <cellStyle name="60% - Accent1 2 10" xfId="868"/>
    <cellStyle name="60% - Accent1 2 2" xfId="1217"/>
    <cellStyle name="60% - Accent1 2 2 2" xfId="47177"/>
    <cellStyle name="60% - Accent1 2 3" xfId="1218"/>
    <cellStyle name="60% - Accent1 2 4" xfId="1219"/>
    <cellStyle name="60% - Accent1 2 5" xfId="1220"/>
    <cellStyle name="60% - Accent1 2 6" xfId="1221"/>
    <cellStyle name="60% - Accent1 2 7" xfId="1216"/>
    <cellStyle name="60% - Accent1 2 8" xfId="1066"/>
    <cellStyle name="60% - Accent1 2 9" xfId="32003"/>
    <cellStyle name="60% - Accent1 3" xfId="31886"/>
    <cellStyle name="60% - Accent1 3 2" xfId="47216"/>
    <cellStyle name="60% - Accent2" xfId="14" builtinId="36" customBuiltin="1"/>
    <cellStyle name="60% - Accent2 2" xfId="676"/>
    <cellStyle name="60% - Accent2 2 2" xfId="1067"/>
    <cellStyle name="60% - Accent2 2 2 2" xfId="47144"/>
    <cellStyle name="60% - Accent2 2 3" xfId="31954"/>
    <cellStyle name="60% - Accent2 2 4" xfId="869"/>
    <cellStyle name="60% - Accent2 3" xfId="31887"/>
    <cellStyle name="60% - Accent2 3 2" xfId="47241"/>
    <cellStyle name="60% - Accent3" xfId="15" builtinId="40" customBuiltin="1"/>
    <cellStyle name="60% - Accent3 2" xfId="677"/>
    <cellStyle name="60% - Accent3 2 10" xfId="870"/>
    <cellStyle name="60% - Accent3 2 2" xfId="1223"/>
    <cellStyle name="60% - Accent3 2 2 2" xfId="47143"/>
    <cellStyle name="60% - Accent3 2 3" xfId="1224"/>
    <cellStyle name="60% - Accent3 2 4" xfId="1225"/>
    <cellStyle name="60% - Accent3 2 5" xfId="1226"/>
    <cellStyle name="60% - Accent3 2 6" xfId="1227"/>
    <cellStyle name="60% - Accent3 2 7" xfId="1222"/>
    <cellStyle name="60% - Accent3 2 8" xfId="1068"/>
    <cellStyle name="60% - Accent3 2 9" xfId="32041"/>
    <cellStyle name="60% - Accent3 3" xfId="31888"/>
    <cellStyle name="60% - Accent3 3 2" xfId="47215"/>
    <cellStyle name="60% - Accent4" xfId="16" builtinId="44" customBuiltin="1"/>
    <cellStyle name="60% - Accent4 2" xfId="678"/>
    <cellStyle name="60% - Accent4 2 10" xfId="871"/>
    <cellStyle name="60% - Accent4 2 2" xfId="1229"/>
    <cellStyle name="60% - Accent4 2 2 2" xfId="47164"/>
    <cellStyle name="60% - Accent4 2 3" xfId="1230"/>
    <cellStyle name="60% - Accent4 2 4" xfId="1231"/>
    <cellStyle name="60% - Accent4 2 5" xfId="1232"/>
    <cellStyle name="60% - Accent4 2 6" xfId="1233"/>
    <cellStyle name="60% - Accent4 2 7" xfId="1228"/>
    <cellStyle name="60% - Accent4 2 8" xfId="1069"/>
    <cellStyle name="60% - Accent4 2 9" xfId="31953"/>
    <cellStyle name="60% - Accent4 3" xfId="31889"/>
    <cellStyle name="60% - Accent4 3 2" xfId="47214"/>
    <cellStyle name="60% - Accent5" xfId="17" builtinId="48" customBuiltin="1"/>
    <cellStyle name="60% - Accent5 2" xfId="679"/>
    <cellStyle name="60% - Accent5 2 2" xfId="1070"/>
    <cellStyle name="60% - Accent5 2 2 2" xfId="47146"/>
    <cellStyle name="60% - Accent5 2 3" xfId="32001"/>
    <cellStyle name="60% - Accent5 2 4" xfId="872"/>
    <cellStyle name="60% - Accent5 3" xfId="31890"/>
    <cellStyle name="60% - Accent5 3 2" xfId="47213"/>
    <cellStyle name="60% - Accent6" xfId="18" builtinId="52" customBuiltin="1"/>
    <cellStyle name="60% - Accent6 2" xfId="680"/>
    <cellStyle name="60% - Accent6 2 10" xfId="873"/>
    <cellStyle name="60% - Accent6 2 2" xfId="1235"/>
    <cellStyle name="60% - Accent6 2 2 2" xfId="47134"/>
    <cellStyle name="60% - Accent6 2 3" xfId="1236"/>
    <cellStyle name="60% - Accent6 2 4" xfId="1237"/>
    <cellStyle name="60% - Accent6 2 5" xfId="1238"/>
    <cellStyle name="60% - Accent6 2 6" xfId="1239"/>
    <cellStyle name="60% - Accent6 2 7" xfId="1234"/>
    <cellStyle name="60% - Accent6 2 8" xfId="1071"/>
    <cellStyle name="60% - Accent6 2 9" xfId="32000"/>
    <cellStyle name="60% - Accent6 3" xfId="31891"/>
    <cellStyle name="60% - Accent6 3 2" xfId="47231"/>
    <cellStyle name="Accent1" xfId="19" builtinId="29" customBuiltin="1"/>
    <cellStyle name="Accent1 - 20%" xfId="334"/>
    <cellStyle name="Accent1 - 40%" xfId="335"/>
    <cellStyle name="Accent1 - 60%" xfId="336"/>
    <cellStyle name="Accent1 2" xfId="681"/>
    <cellStyle name="Accent1 2 10" xfId="874"/>
    <cellStyle name="Accent1 2 2" xfId="1241"/>
    <cellStyle name="Accent1 2 2 2" xfId="47157"/>
    <cellStyle name="Accent1 2 3" xfId="1242"/>
    <cellStyle name="Accent1 2 4" xfId="1243"/>
    <cellStyle name="Accent1 2 5" xfId="1244"/>
    <cellStyle name="Accent1 2 6" xfId="1245"/>
    <cellStyle name="Accent1 2 7" xfId="1240"/>
    <cellStyle name="Accent1 2 8" xfId="1072"/>
    <cellStyle name="Accent1 2 9" xfId="31999"/>
    <cellStyle name="Accent1 3" xfId="31892"/>
    <cellStyle name="Accent1 3 2" xfId="47239"/>
    <cellStyle name="Accent1 4" xfId="47212"/>
    <cellStyle name="Accent2" xfId="20" builtinId="33" customBuiltin="1"/>
    <cellStyle name="Accent2 - 20%" xfId="337"/>
    <cellStyle name="Accent2 - 40%" xfId="338"/>
    <cellStyle name="Accent2 - 60%" xfId="339"/>
    <cellStyle name="Accent2 2" xfId="682"/>
    <cellStyle name="Accent2 2 2" xfId="1073"/>
    <cellStyle name="Accent2 2 2 2" xfId="47150"/>
    <cellStyle name="Accent2 2 3" xfId="31998"/>
    <cellStyle name="Accent2 2 4" xfId="875"/>
    <cellStyle name="Accent2 3" xfId="31893"/>
    <cellStyle name="Accent2 3 2" xfId="47185"/>
    <cellStyle name="Accent2 4" xfId="47211"/>
    <cellStyle name="Accent3" xfId="21" builtinId="37" customBuiltin="1"/>
    <cellStyle name="Accent3 - 20%" xfId="340"/>
    <cellStyle name="Accent3 - 40%" xfId="341"/>
    <cellStyle name="Accent3 - 60%" xfId="342"/>
    <cellStyle name="Accent3 2" xfId="683"/>
    <cellStyle name="Accent3 2 2" xfId="1074"/>
    <cellStyle name="Accent3 2 2 2" xfId="47178"/>
    <cellStyle name="Accent3 2 3" xfId="31997"/>
    <cellStyle name="Accent3 2 4" xfId="876"/>
    <cellStyle name="Accent3 3" xfId="31894"/>
    <cellStyle name="Accent3 3 2" xfId="47183"/>
    <cellStyle name="Accent3 4" xfId="47210"/>
    <cellStyle name="Accent4" xfId="22" builtinId="41" customBuiltin="1"/>
    <cellStyle name="Accent4 - 20%" xfId="343"/>
    <cellStyle name="Accent4 - 40%" xfId="344"/>
    <cellStyle name="Accent4 - 60%" xfId="345"/>
    <cellStyle name="Accent4 2" xfId="684"/>
    <cellStyle name="Accent4 2 10" xfId="877"/>
    <cellStyle name="Accent4 2 2" xfId="1247"/>
    <cellStyle name="Accent4 2 2 2" xfId="47149"/>
    <cellStyle name="Accent4 2 3" xfId="1248"/>
    <cellStyle name="Accent4 2 4" xfId="1249"/>
    <cellStyle name="Accent4 2 5" xfId="1250"/>
    <cellStyle name="Accent4 2 6" xfId="1251"/>
    <cellStyle name="Accent4 2 7" xfId="1246"/>
    <cellStyle name="Accent4 2 8" xfId="1075"/>
    <cellStyle name="Accent4 2 9" xfId="31996"/>
    <cellStyle name="Accent4 3" xfId="31895"/>
    <cellStyle name="Accent4 3 2" xfId="47234"/>
    <cellStyle name="Accent4 4" xfId="47209"/>
    <cellStyle name="Accent5" xfId="23" builtinId="45" customBuiltin="1"/>
    <cellStyle name="Accent5 - 20%" xfId="346"/>
    <cellStyle name="Accent5 - 40%" xfId="347"/>
    <cellStyle name="Accent5 - 60%" xfId="348"/>
    <cellStyle name="Accent5 2" xfId="685"/>
    <cellStyle name="Accent5 2 2" xfId="1076"/>
    <cellStyle name="Accent5 2 2 2" xfId="47156"/>
    <cellStyle name="Accent5 2 3" xfId="31995"/>
    <cellStyle name="Accent5 2 4" xfId="878"/>
    <cellStyle name="Accent5 3" xfId="31896"/>
    <cellStyle name="Accent5 3 2" xfId="47233"/>
    <cellStyle name="Accent5 4" xfId="47208"/>
    <cellStyle name="Accent6" xfId="24" builtinId="49" customBuiltin="1"/>
    <cellStyle name="Accent6 - 20%" xfId="349"/>
    <cellStyle name="Accent6 - 40%" xfId="350"/>
    <cellStyle name="Accent6 - 60%" xfId="351"/>
    <cellStyle name="Accent6 2" xfId="686"/>
    <cellStyle name="Accent6 2 2" xfId="1077"/>
    <cellStyle name="Accent6 2 2 2" xfId="47142"/>
    <cellStyle name="Accent6 2 3" xfId="31994"/>
    <cellStyle name="Accent6 2 4" xfId="879"/>
    <cellStyle name="Accent6 3" xfId="31897"/>
    <cellStyle name="Accent6 3 2" xfId="47236"/>
    <cellStyle name="Accent6 4" xfId="47207"/>
    <cellStyle name="Actual Date" xfId="25"/>
    <cellStyle name="Actual Date 2" xfId="26"/>
    <cellStyle name="Actual Date 2 2" xfId="880"/>
    <cellStyle name="Actual Date_2011-12 LIEE Table 1 Updated budget" xfId="27"/>
    <cellStyle name="ariel" xfId="487"/>
    <cellStyle name="Bad" xfId="28" builtinId="27" customBuiltin="1"/>
    <cellStyle name="Bad 2" xfId="687"/>
    <cellStyle name="Bad 2 2" xfId="1078"/>
    <cellStyle name="Bad 2 2 2" xfId="47166"/>
    <cellStyle name="Bad 2 3" xfId="31993"/>
    <cellStyle name="Bad 2 4" xfId="881"/>
    <cellStyle name="Bad 3" xfId="31898"/>
    <cellStyle name="Bad 3 2" xfId="47206"/>
    <cellStyle name="Calculation" xfId="29" builtinId="22" customBuiltin="1"/>
    <cellStyle name="Calculation 2" xfId="688"/>
    <cellStyle name="Calculation 2 10" xfId="882"/>
    <cellStyle name="Calculation 2 2" xfId="1253"/>
    <cellStyle name="Calculation 2 2 2" xfId="47160"/>
    <cellStyle name="Calculation 2 3" xfId="1254"/>
    <cellStyle name="Calculation 2 4" xfId="1255"/>
    <cellStyle name="Calculation 2 5" xfId="1256"/>
    <cellStyle name="Calculation 2 6" xfId="1257"/>
    <cellStyle name="Calculation 2 7" xfId="1252"/>
    <cellStyle name="Calculation 2 8" xfId="1079"/>
    <cellStyle name="Calculation 2 9" xfId="31992"/>
    <cellStyle name="Calculation 3" xfId="31899"/>
    <cellStyle name="Calculation 3 2" xfId="47119"/>
    <cellStyle name="Check Cell" xfId="30" builtinId="23" customBuiltin="1"/>
    <cellStyle name="Check Cell 2" xfId="689"/>
    <cellStyle name="Check Cell 2 2" xfId="1080"/>
    <cellStyle name="Check Cell 2 2 2" xfId="47159"/>
    <cellStyle name="Check Cell 2 3" xfId="31991"/>
    <cellStyle name="Check Cell 2 4" xfId="883"/>
    <cellStyle name="Check Cell 3" xfId="31900"/>
    <cellStyle name="Check Cell 3 2" xfId="47205"/>
    <cellStyle name="Comma" xfId="31" builtinId="3"/>
    <cellStyle name="Comma [0] 2" xfId="32"/>
    <cellStyle name="Comma [0] 2 2" xfId="761"/>
    <cellStyle name="Comma [0] 2 3" xfId="357"/>
    <cellStyle name="Comma 10" xfId="480"/>
    <cellStyle name="Comma 10 2" xfId="1258"/>
    <cellStyle name="Comma 10 3" xfId="884"/>
    <cellStyle name="Comma 11" xfId="796"/>
    <cellStyle name="Comma 11 2" xfId="885"/>
    <cellStyle name="Comma 12" xfId="854"/>
    <cellStyle name="Comma 12 2" xfId="886"/>
    <cellStyle name="Comma 13" xfId="887"/>
    <cellStyle name="Comma 13 2" xfId="888"/>
    <cellStyle name="Comma 14" xfId="889"/>
    <cellStyle name="Comma 15" xfId="890"/>
    <cellStyle name="Comma 16" xfId="891"/>
    <cellStyle name="Comma 17" xfId="892"/>
    <cellStyle name="Comma 18" xfId="893"/>
    <cellStyle name="Comma 19" xfId="894"/>
    <cellStyle name="Comma 2" xfId="33"/>
    <cellStyle name="Comma 2 2" xfId="34"/>
    <cellStyle name="Comma 2 2 2" xfId="332"/>
    <cellStyle name="Comma 2 2 3" xfId="1259"/>
    <cellStyle name="Comma 2 2 3 10" xfId="6746"/>
    <cellStyle name="Comma 2 2 3 10 2" xfId="37074"/>
    <cellStyle name="Comma 2 2 3 10 3" xfId="21850"/>
    <cellStyle name="Comma 2 2 3 11" xfId="32063"/>
    <cellStyle name="Comma 2 2 3 12" xfId="16835"/>
    <cellStyle name="Comma 2 2 3 13" xfId="47257"/>
    <cellStyle name="Comma 2 2 3 2" xfId="1710"/>
    <cellStyle name="Comma 2 2 3 2 10" xfId="32117"/>
    <cellStyle name="Comma 2 2 3 2 11" xfId="16889"/>
    <cellStyle name="Comma 2 2 3 2 2" xfId="1818"/>
    <cellStyle name="Comma 2 2 3 2 2 10" xfId="16993"/>
    <cellStyle name="Comma 2 2 3 2 2 2" xfId="2035"/>
    <cellStyle name="Comma 2 2 3 2 2 2 2" xfId="2456"/>
    <cellStyle name="Comma 2 2 3 2 2 2 2 2" xfId="3295"/>
    <cellStyle name="Comma 2 2 3 2 2 2 2 2 2" xfId="4985"/>
    <cellStyle name="Comma 2 2 3 2 2 2 2 2 2 2" xfId="15058"/>
    <cellStyle name="Comma 2 2 3 2 2 2 2 2 2 2 2" xfId="45380"/>
    <cellStyle name="Comma 2 2 3 2 2 2 2 2 2 2 3" xfId="30156"/>
    <cellStyle name="Comma 2 2 3 2 2 2 2 2 2 3" xfId="10038"/>
    <cellStyle name="Comma 2 2 3 2 2 2 2 2 2 3 2" xfId="40363"/>
    <cellStyle name="Comma 2 2 3 2 2 2 2 2 2 3 3" xfId="25139"/>
    <cellStyle name="Comma 2 2 3 2 2 2 2 2 2 4" xfId="35350"/>
    <cellStyle name="Comma 2 2 3 2 2 2 2 2 2 5" xfId="20126"/>
    <cellStyle name="Comma 2 2 3 2 2 2 2 2 3" xfId="6677"/>
    <cellStyle name="Comma 2 2 3 2 2 2 2 2 3 2" xfId="16729"/>
    <cellStyle name="Comma 2 2 3 2 2 2 2 2 3 2 2" xfId="47051"/>
    <cellStyle name="Comma 2 2 3 2 2 2 2 2 3 2 3" xfId="31827"/>
    <cellStyle name="Comma 2 2 3 2 2 2 2 2 3 3" xfId="11709"/>
    <cellStyle name="Comma 2 2 3 2 2 2 2 2 3 3 2" xfId="42034"/>
    <cellStyle name="Comma 2 2 3 2 2 2 2 2 3 3 3" xfId="26810"/>
    <cellStyle name="Comma 2 2 3 2 2 2 2 2 3 4" xfId="37021"/>
    <cellStyle name="Comma 2 2 3 2 2 2 2 2 3 5" xfId="21797"/>
    <cellStyle name="Comma 2 2 3 2 2 2 2 2 4" xfId="13387"/>
    <cellStyle name="Comma 2 2 3 2 2 2 2 2 4 2" xfId="43709"/>
    <cellStyle name="Comma 2 2 3 2 2 2 2 2 4 3" xfId="28485"/>
    <cellStyle name="Comma 2 2 3 2 2 2 2 2 5" xfId="8366"/>
    <cellStyle name="Comma 2 2 3 2 2 2 2 2 5 2" xfId="38692"/>
    <cellStyle name="Comma 2 2 3 2 2 2 2 2 5 3" xfId="23468"/>
    <cellStyle name="Comma 2 2 3 2 2 2 2 2 6" xfId="33680"/>
    <cellStyle name="Comma 2 2 3 2 2 2 2 2 7" xfId="18455"/>
    <cellStyle name="Comma 2 2 3 2 2 2 2 3" xfId="4148"/>
    <cellStyle name="Comma 2 2 3 2 2 2 2 3 2" xfId="14222"/>
    <cellStyle name="Comma 2 2 3 2 2 2 2 3 2 2" xfId="44544"/>
    <cellStyle name="Comma 2 2 3 2 2 2 2 3 2 3" xfId="29320"/>
    <cellStyle name="Comma 2 2 3 2 2 2 2 3 3" xfId="9202"/>
    <cellStyle name="Comma 2 2 3 2 2 2 2 3 3 2" xfId="39527"/>
    <cellStyle name="Comma 2 2 3 2 2 2 2 3 3 3" xfId="24303"/>
    <cellStyle name="Comma 2 2 3 2 2 2 2 3 4" xfId="34514"/>
    <cellStyle name="Comma 2 2 3 2 2 2 2 3 5" xfId="19290"/>
    <cellStyle name="Comma 2 2 3 2 2 2 2 4" xfId="5841"/>
    <cellStyle name="Comma 2 2 3 2 2 2 2 4 2" xfId="15893"/>
    <cellStyle name="Comma 2 2 3 2 2 2 2 4 2 2" xfId="46215"/>
    <cellStyle name="Comma 2 2 3 2 2 2 2 4 2 3" xfId="30991"/>
    <cellStyle name="Comma 2 2 3 2 2 2 2 4 3" xfId="10873"/>
    <cellStyle name="Comma 2 2 3 2 2 2 2 4 3 2" xfId="41198"/>
    <cellStyle name="Comma 2 2 3 2 2 2 2 4 3 3" xfId="25974"/>
    <cellStyle name="Comma 2 2 3 2 2 2 2 4 4" xfId="36185"/>
    <cellStyle name="Comma 2 2 3 2 2 2 2 4 5" xfId="20961"/>
    <cellStyle name="Comma 2 2 3 2 2 2 2 5" xfId="12551"/>
    <cellStyle name="Comma 2 2 3 2 2 2 2 5 2" xfId="42873"/>
    <cellStyle name="Comma 2 2 3 2 2 2 2 5 3" xfId="27649"/>
    <cellStyle name="Comma 2 2 3 2 2 2 2 6" xfId="7530"/>
    <cellStyle name="Comma 2 2 3 2 2 2 2 6 2" xfId="37856"/>
    <cellStyle name="Comma 2 2 3 2 2 2 2 6 3" xfId="22632"/>
    <cellStyle name="Comma 2 2 3 2 2 2 2 7" xfId="32844"/>
    <cellStyle name="Comma 2 2 3 2 2 2 2 8" xfId="17619"/>
    <cellStyle name="Comma 2 2 3 2 2 2 3" xfId="2877"/>
    <cellStyle name="Comma 2 2 3 2 2 2 3 2" xfId="4567"/>
    <cellStyle name="Comma 2 2 3 2 2 2 3 2 2" xfId="14640"/>
    <cellStyle name="Comma 2 2 3 2 2 2 3 2 2 2" xfId="44962"/>
    <cellStyle name="Comma 2 2 3 2 2 2 3 2 2 3" xfId="29738"/>
    <cellStyle name="Comma 2 2 3 2 2 2 3 2 3" xfId="9620"/>
    <cellStyle name="Comma 2 2 3 2 2 2 3 2 3 2" xfId="39945"/>
    <cellStyle name="Comma 2 2 3 2 2 2 3 2 3 3" xfId="24721"/>
    <cellStyle name="Comma 2 2 3 2 2 2 3 2 4" xfId="34932"/>
    <cellStyle name="Comma 2 2 3 2 2 2 3 2 5" xfId="19708"/>
    <cellStyle name="Comma 2 2 3 2 2 2 3 3" xfId="6259"/>
    <cellStyle name="Comma 2 2 3 2 2 2 3 3 2" xfId="16311"/>
    <cellStyle name="Comma 2 2 3 2 2 2 3 3 2 2" xfId="46633"/>
    <cellStyle name="Comma 2 2 3 2 2 2 3 3 2 3" xfId="31409"/>
    <cellStyle name="Comma 2 2 3 2 2 2 3 3 3" xfId="11291"/>
    <cellStyle name="Comma 2 2 3 2 2 2 3 3 3 2" xfId="41616"/>
    <cellStyle name="Comma 2 2 3 2 2 2 3 3 3 3" xfId="26392"/>
    <cellStyle name="Comma 2 2 3 2 2 2 3 3 4" xfId="36603"/>
    <cellStyle name="Comma 2 2 3 2 2 2 3 3 5" xfId="21379"/>
    <cellStyle name="Comma 2 2 3 2 2 2 3 4" xfId="12969"/>
    <cellStyle name="Comma 2 2 3 2 2 2 3 4 2" xfId="43291"/>
    <cellStyle name="Comma 2 2 3 2 2 2 3 4 3" xfId="28067"/>
    <cellStyle name="Comma 2 2 3 2 2 2 3 5" xfId="7948"/>
    <cellStyle name="Comma 2 2 3 2 2 2 3 5 2" xfId="38274"/>
    <cellStyle name="Comma 2 2 3 2 2 2 3 5 3" xfId="23050"/>
    <cellStyle name="Comma 2 2 3 2 2 2 3 6" xfId="33262"/>
    <cellStyle name="Comma 2 2 3 2 2 2 3 7" xfId="18037"/>
    <cellStyle name="Comma 2 2 3 2 2 2 4" xfId="3730"/>
    <cellStyle name="Comma 2 2 3 2 2 2 4 2" xfId="13804"/>
    <cellStyle name="Comma 2 2 3 2 2 2 4 2 2" xfId="44126"/>
    <cellStyle name="Comma 2 2 3 2 2 2 4 2 3" xfId="28902"/>
    <cellStyle name="Comma 2 2 3 2 2 2 4 3" xfId="8784"/>
    <cellStyle name="Comma 2 2 3 2 2 2 4 3 2" xfId="39109"/>
    <cellStyle name="Comma 2 2 3 2 2 2 4 3 3" xfId="23885"/>
    <cellStyle name="Comma 2 2 3 2 2 2 4 4" xfId="34096"/>
    <cellStyle name="Comma 2 2 3 2 2 2 4 5" xfId="18872"/>
    <cellStyle name="Comma 2 2 3 2 2 2 5" xfId="5423"/>
    <cellStyle name="Comma 2 2 3 2 2 2 5 2" xfId="15475"/>
    <cellStyle name="Comma 2 2 3 2 2 2 5 2 2" xfId="45797"/>
    <cellStyle name="Comma 2 2 3 2 2 2 5 2 3" xfId="30573"/>
    <cellStyle name="Comma 2 2 3 2 2 2 5 3" xfId="10455"/>
    <cellStyle name="Comma 2 2 3 2 2 2 5 3 2" xfId="40780"/>
    <cellStyle name="Comma 2 2 3 2 2 2 5 3 3" xfId="25556"/>
    <cellStyle name="Comma 2 2 3 2 2 2 5 4" xfId="35767"/>
    <cellStyle name="Comma 2 2 3 2 2 2 5 5" xfId="20543"/>
    <cellStyle name="Comma 2 2 3 2 2 2 6" xfId="12133"/>
    <cellStyle name="Comma 2 2 3 2 2 2 6 2" xfId="42455"/>
    <cellStyle name="Comma 2 2 3 2 2 2 6 3" xfId="27231"/>
    <cellStyle name="Comma 2 2 3 2 2 2 7" xfId="7112"/>
    <cellStyle name="Comma 2 2 3 2 2 2 7 2" xfId="37438"/>
    <cellStyle name="Comma 2 2 3 2 2 2 7 3" xfId="22214"/>
    <cellStyle name="Comma 2 2 3 2 2 2 8" xfId="32426"/>
    <cellStyle name="Comma 2 2 3 2 2 2 9" xfId="17201"/>
    <cellStyle name="Comma 2 2 3 2 2 3" xfId="2248"/>
    <cellStyle name="Comma 2 2 3 2 2 3 2" xfId="3087"/>
    <cellStyle name="Comma 2 2 3 2 2 3 2 2" xfId="4777"/>
    <cellStyle name="Comma 2 2 3 2 2 3 2 2 2" xfId="14850"/>
    <cellStyle name="Comma 2 2 3 2 2 3 2 2 2 2" xfId="45172"/>
    <cellStyle name="Comma 2 2 3 2 2 3 2 2 2 3" xfId="29948"/>
    <cellStyle name="Comma 2 2 3 2 2 3 2 2 3" xfId="9830"/>
    <cellStyle name="Comma 2 2 3 2 2 3 2 2 3 2" xfId="40155"/>
    <cellStyle name="Comma 2 2 3 2 2 3 2 2 3 3" xfId="24931"/>
    <cellStyle name="Comma 2 2 3 2 2 3 2 2 4" xfId="35142"/>
    <cellStyle name="Comma 2 2 3 2 2 3 2 2 5" xfId="19918"/>
    <cellStyle name="Comma 2 2 3 2 2 3 2 3" xfId="6469"/>
    <cellStyle name="Comma 2 2 3 2 2 3 2 3 2" xfId="16521"/>
    <cellStyle name="Comma 2 2 3 2 2 3 2 3 2 2" xfId="46843"/>
    <cellStyle name="Comma 2 2 3 2 2 3 2 3 2 3" xfId="31619"/>
    <cellStyle name="Comma 2 2 3 2 2 3 2 3 3" xfId="11501"/>
    <cellStyle name="Comma 2 2 3 2 2 3 2 3 3 2" xfId="41826"/>
    <cellStyle name="Comma 2 2 3 2 2 3 2 3 3 3" xfId="26602"/>
    <cellStyle name="Comma 2 2 3 2 2 3 2 3 4" xfId="36813"/>
    <cellStyle name="Comma 2 2 3 2 2 3 2 3 5" xfId="21589"/>
    <cellStyle name="Comma 2 2 3 2 2 3 2 4" xfId="13179"/>
    <cellStyle name="Comma 2 2 3 2 2 3 2 4 2" xfId="43501"/>
    <cellStyle name="Comma 2 2 3 2 2 3 2 4 3" xfId="28277"/>
    <cellStyle name="Comma 2 2 3 2 2 3 2 5" xfId="8158"/>
    <cellStyle name="Comma 2 2 3 2 2 3 2 5 2" xfId="38484"/>
    <cellStyle name="Comma 2 2 3 2 2 3 2 5 3" xfId="23260"/>
    <cellStyle name="Comma 2 2 3 2 2 3 2 6" xfId="33472"/>
    <cellStyle name="Comma 2 2 3 2 2 3 2 7" xfId="18247"/>
    <cellStyle name="Comma 2 2 3 2 2 3 3" xfId="3940"/>
    <cellStyle name="Comma 2 2 3 2 2 3 3 2" xfId="14014"/>
    <cellStyle name="Comma 2 2 3 2 2 3 3 2 2" xfId="44336"/>
    <cellStyle name="Comma 2 2 3 2 2 3 3 2 3" xfId="29112"/>
    <cellStyle name="Comma 2 2 3 2 2 3 3 3" xfId="8994"/>
    <cellStyle name="Comma 2 2 3 2 2 3 3 3 2" xfId="39319"/>
    <cellStyle name="Comma 2 2 3 2 2 3 3 3 3" xfId="24095"/>
    <cellStyle name="Comma 2 2 3 2 2 3 3 4" xfId="34306"/>
    <cellStyle name="Comma 2 2 3 2 2 3 3 5" xfId="19082"/>
    <cellStyle name="Comma 2 2 3 2 2 3 4" xfId="5633"/>
    <cellStyle name="Comma 2 2 3 2 2 3 4 2" xfId="15685"/>
    <cellStyle name="Comma 2 2 3 2 2 3 4 2 2" xfId="46007"/>
    <cellStyle name="Comma 2 2 3 2 2 3 4 2 3" xfId="30783"/>
    <cellStyle name="Comma 2 2 3 2 2 3 4 3" xfId="10665"/>
    <cellStyle name="Comma 2 2 3 2 2 3 4 3 2" xfId="40990"/>
    <cellStyle name="Comma 2 2 3 2 2 3 4 3 3" xfId="25766"/>
    <cellStyle name="Comma 2 2 3 2 2 3 4 4" xfId="35977"/>
    <cellStyle name="Comma 2 2 3 2 2 3 4 5" xfId="20753"/>
    <cellStyle name="Comma 2 2 3 2 2 3 5" xfId="12343"/>
    <cellStyle name="Comma 2 2 3 2 2 3 5 2" xfId="42665"/>
    <cellStyle name="Comma 2 2 3 2 2 3 5 3" xfId="27441"/>
    <cellStyle name="Comma 2 2 3 2 2 3 6" xfId="7322"/>
    <cellStyle name="Comma 2 2 3 2 2 3 6 2" xfId="37648"/>
    <cellStyle name="Comma 2 2 3 2 2 3 6 3" xfId="22424"/>
    <cellStyle name="Comma 2 2 3 2 2 3 7" xfId="32636"/>
    <cellStyle name="Comma 2 2 3 2 2 3 8" xfId="17411"/>
    <cellStyle name="Comma 2 2 3 2 2 4" xfId="2669"/>
    <cellStyle name="Comma 2 2 3 2 2 4 2" xfId="4359"/>
    <cellStyle name="Comma 2 2 3 2 2 4 2 2" xfId="14432"/>
    <cellStyle name="Comma 2 2 3 2 2 4 2 2 2" xfId="44754"/>
    <cellStyle name="Comma 2 2 3 2 2 4 2 2 3" xfId="29530"/>
    <cellStyle name="Comma 2 2 3 2 2 4 2 3" xfId="9412"/>
    <cellStyle name="Comma 2 2 3 2 2 4 2 3 2" xfId="39737"/>
    <cellStyle name="Comma 2 2 3 2 2 4 2 3 3" xfId="24513"/>
    <cellStyle name="Comma 2 2 3 2 2 4 2 4" xfId="34724"/>
    <cellStyle name="Comma 2 2 3 2 2 4 2 5" xfId="19500"/>
    <cellStyle name="Comma 2 2 3 2 2 4 3" xfId="6051"/>
    <cellStyle name="Comma 2 2 3 2 2 4 3 2" xfId="16103"/>
    <cellStyle name="Comma 2 2 3 2 2 4 3 2 2" xfId="46425"/>
    <cellStyle name="Comma 2 2 3 2 2 4 3 2 3" xfId="31201"/>
    <cellStyle name="Comma 2 2 3 2 2 4 3 3" xfId="11083"/>
    <cellStyle name="Comma 2 2 3 2 2 4 3 3 2" xfId="41408"/>
    <cellStyle name="Comma 2 2 3 2 2 4 3 3 3" xfId="26184"/>
    <cellStyle name="Comma 2 2 3 2 2 4 3 4" xfId="36395"/>
    <cellStyle name="Comma 2 2 3 2 2 4 3 5" xfId="21171"/>
    <cellStyle name="Comma 2 2 3 2 2 4 4" xfId="12761"/>
    <cellStyle name="Comma 2 2 3 2 2 4 4 2" xfId="43083"/>
    <cellStyle name="Comma 2 2 3 2 2 4 4 3" xfId="27859"/>
    <cellStyle name="Comma 2 2 3 2 2 4 5" xfId="7740"/>
    <cellStyle name="Comma 2 2 3 2 2 4 5 2" xfId="38066"/>
    <cellStyle name="Comma 2 2 3 2 2 4 5 3" xfId="22842"/>
    <cellStyle name="Comma 2 2 3 2 2 4 6" xfId="33054"/>
    <cellStyle name="Comma 2 2 3 2 2 4 7" xfId="17829"/>
    <cellStyle name="Comma 2 2 3 2 2 5" xfId="3522"/>
    <cellStyle name="Comma 2 2 3 2 2 5 2" xfId="13596"/>
    <cellStyle name="Comma 2 2 3 2 2 5 2 2" xfId="43918"/>
    <cellStyle name="Comma 2 2 3 2 2 5 2 3" xfId="28694"/>
    <cellStyle name="Comma 2 2 3 2 2 5 3" xfId="8576"/>
    <cellStyle name="Comma 2 2 3 2 2 5 3 2" xfId="38901"/>
    <cellStyle name="Comma 2 2 3 2 2 5 3 3" xfId="23677"/>
    <cellStyle name="Comma 2 2 3 2 2 5 4" xfId="33888"/>
    <cellStyle name="Comma 2 2 3 2 2 5 5" xfId="18664"/>
    <cellStyle name="Comma 2 2 3 2 2 6" xfId="5215"/>
    <cellStyle name="Comma 2 2 3 2 2 6 2" xfId="15267"/>
    <cellStyle name="Comma 2 2 3 2 2 6 2 2" xfId="45589"/>
    <cellStyle name="Comma 2 2 3 2 2 6 2 3" xfId="30365"/>
    <cellStyle name="Comma 2 2 3 2 2 6 3" xfId="10247"/>
    <cellStyle name="Comma 2 2 3 2 2 6 3 2" xfId="40572"/>
    <cellStyle name="Comma 2 2 3 2 2 6 3 3" xfId="25348"/>
    <cellStyle name="Comma 2 2 3 2 2 6 4" xfId="35559"/>
    <cellStyle name="Comma 2 2 3 2 2 6 5" xfId="20335"/>
    <cellStyle name="Comma 2 2 3 2 2 7" xfId="11925"/>
    <cellStyle name="Comma 2 2 3 2 2 7 2" xfId="42247"/>
    <cellStyle name="Comma 2 2 3 2 2 7 3" xfId="27023"/>
    <cellStyle name="Comma 2 2 3 2 2 8" xfId="6904"/>
    <cellStyle name="Comma 2 2 3 2 2 8 2" xfId="37230"/>
    <cellStyle name="Comma 2 2 3 2 2 8 3" xfId="22006"/>
    <cellStyle name="Comma 2 2 3 2 2 9" xfId="32218"/>
    <cellStyle name="Comma 2 2 3 2 3" xfId="1931"/>
    <cellStyle name="Comma 2 2 3 2 3 2" xfId="2352"/>
    <cellStyle name="Comma 2 2 3 2 3 2 2" xfId="3191"/>
    <cellStyle name="Comma 2 2 3 2 3 2 2 2" xfId="4881"/>
    <cellStyle name="Comma 2 2 3 2 3 2 2 2 2" xfId="14954"/>
    <cellStyle name="Comma 2 2 3 2 3 2 2 2 2 2" xfId="45276"/>
    <cellStyle name="Comma 2 2 3 2 3 2 2 2 2 3" xfId="30052"/>
    <cellStyle name="Comma 2 2 3 2 3 2 2 2 3" xfId="9934"/>
    <cellStyle name="Comma 2 2 3 2 3 2 2 2 3 2" xfId="40259"/>
    <cellStyle name="Comma 2 2 3 2 3 2 2 2 3 3" xfId="25035"/>
    <cellStyle name="Comma 2 2 3 2 3 2 2 2 4" xfId="35246"/>
    <cellStyle name="Comma 2 2 3 2 3 2 2 2 5" xfId="20022"/>
    <cellStyle name="Comma 2 2 3 2 3 2 2 3" xfId="6573"/>
    <cellStyle name="Comma 2 2 3 2 3 2 2 3 2" xfId="16625"/>
    <cellStyle name="Comma 2 2 3 2 3 2 2 3 2 2" xfId="46947"/>
    <cellStyle name="Comma 2 2 3 2 3 2 2 3 2 3" xfId="31723"/>
    <cellStyle name="Comma 2 2 3 2 3 2 2 3 3" xfId="11605"/>
    <cellStyle name="Comma 2 2 3 2 3 2 2 3 3 2" xfId="41930"/>
    <cellStyle name="Comma 2 2 3 2 3 2 2 3 3 3" xfId="26706"/>
    <cellStyle name="Comma 2 2 3 2 3 2 2 3 4" xfId="36917"/>
    <cellStyle name="Comma 2 2 3 2 3 2 2 3 5" xfId="21693"/>
    <cellStyle name="Comma 2 2 3 2 3 2 2 4" xfId="13283"/>
    <cellStyle name="Comma 2 2 3 2 3 2 2 4 2" xfId="43605"/>
    <cellStyle name="Comma 2 2 3 2 3 2 2 4 3" xfId="28381"/>
    <cellStyle name="Comma 2 2 3 2 3 2 2 5" xfId="8262"/>
    <cellStyle name="Comma 2 2 3 2 3 2 2 5 2" xfId="38588"/>
    <cellStyle name="Comma 2 2 3 2 3 2 2 5 3" xfId="23364"/>
    <cellStyle name="Comma 2 2 3 2 3 2 2 6" xfId="33576"/>
    <cellStyle name="Comma 2 2 3 2 3 2 2 7" xfId="18351"/>
    <cellStyle name="Comma 2 2 3 2 3 2 3" xfId="4044"/>
    <cellStyle name="Comma 2 2 3 2 3 2 3 2" xfId="14118"/>
    <cellStyle name="Comma 2 2 3 2 3 2 3 2 2" xfId="44440"/>
    <cellStyle name="Comma 2 2 3 2 3 2 3 2 3" xfId="29216"/>
    <cellStyle name="Comma 2 2 3 2 3 2 3 3" xfId="9098"/>
    <cellStyle name="Comma 2 2 3 2 3 2 3 3 2" xfId="39423"/>
    <cellStyle name="Comma 2 2 3 2 3 2 3 3 3" xfId="24199"/>
    <cellStyle name="Comma 2 2 3 2 3 2 3 4" xfId="34410"/>
    <cellStyle name="Comma 2 2 3 2 3 2 3 5" xfId="19186"/>
    <cellStyle name="Comma 2 2 3 2 3 2 4" xfId="5737"/>
    <cellStyle name="Comma 2 2 3 2 3 2 4 2" xfId="15789"/>
    <cellStyle name="Comma 2 2 3 2 3 2 4 2 2" xfId="46111"/>
    <cellStyle name="Comma 2 2 3 2 3 2 4 2 3" xfId="30887"/>
    <cellStyle name="Comma 2 2 3 2 3 2 4 3" xfId="10769"/>
    <cellStyle name="Comma 2 2 3 2 3 2 4 3 2" xfId="41094"/>
    <cellStyle name="Comma 2 2 3 2 3 2 4 3 3" xfId="25870"/>
    <cellStyle name="Comma 2 2 3 2 3 2 4 4" xfId="36081"/>
    <cellStyle name="Comma 2 2 3 2 3 2 4 5" xfId="20857"/>
    <cellStyle name="Comma 2 2 3 2 3 2 5" xfId="12447"/>
    <cellStyle name="Comma 2 2 3 2 3 2 5 2" xfId="42769"/>
    <cellStyle name="Comma 2 2 3 2 3 2 5 3" xfId="27545"/>
    <cellStyle name="Comma 2 2 3 2 3 2 6" xfId="7426"/>
    <cellStyle name="Comma 2 2 3 2 3 2 6 2" xfId="37752"/>
    <cellStyle name="Comma 2 2 3 2 3 2 6 3" xfId="22528"/>
    <cellStyle name="Comma 2 2 3 2 3 2 7" xfId="32740"/>
    <cellStyle name="Comma 2 2 3 2 3 2 8" xfId="17515"/>
    <cellStyle name="Comma 2 2 3 2 3 3" xfId="2773"/>
    <cellStyle name="Comma 2 2 3 2 3 3 2" xfId="4463"/>
    <cellStyle name="Comma 2 2 3 2 3 3 2 2" xfId="14536"/>
    <cellStyle name="Comma 2 2 3 2 3 3 2 2 2" xfId="44858"/>
    <cellStyle name="Comma 2 2 3 2 3 3 2 2 3" xfId="29634"/>
    <cellStyle name="Comma 2 2 3 2 3 3 2 3" xfId="9516"/>
    <cellStyle name="Comma 2 2 3 2 3 3 2 3 2" xfId="39841"/>
    <cellStyle name="Comma 2 2 3 2 3 3 2 3 3" xfId="24617"/>
    <cellStyle name="Comma 2 2 3 2 3 3 2 4" xfId="34828"/>
    <cellStyle name="Comma 2 2 3 2 3 3 2 5" xfId="19604"/>
    <cellStyle name="Comma 2 2 3 2 3 3 3" xfId="6155"/>
    <cellStyle name="Comma 2 2 3 2 3 3 3 2" xfId="16207"/>
    <cellStyle name="Comma 2 2 3 2 3 3 3 2 2" xfId="46529"/>
    <cellStyle name="Comma 2 2 3 2 3 3 3 2 3" xfId="31305"/>
    <cellStyle name="Comma 2 2 3 2 3 3 3 3" xfId="11187"/>
    <cellStyle name="Comma 2 2 3 2 3 3 3 3 2" xfId="41512"/>
    <cellStyle name="Comma 2 2 3 2 3 3 3 3 3" xfId="26288"/>
    <cellStyle name="Comma 2 2 3 2 3 3 3 4" xfId="36499"/>
    <cellStyle name="Comma 2 2 3 2 3 3 3 5" xfId="21275"/>
    <cellStyle name="Comma 2 2 3 2 3 3 4" xfId="12865"/>
    <cellStyle name="Comma 2 2 3 2 3 3 4 2" xfId="43187"/>
    <cellStyle name="Comma 2 2 3 2 3 3 4 3" xfId="27963"/>
    <cellStyle name="Comma 2 2 3 2 3 3 5" xfId="7844"/>
    <cellStyle name="Comma 2 2 3 2 3 3 5 2" xfId="38170"/>
    <cellStyle name="Comma 2 2 3 2 3 3 5 3" xfId="22946"/>
    <cellStyle name="Comma 2 2 3 2 3 3 6" xfId="33158"/>
    <cellStyle name="Comma 2 2 3 2 3 3 7" xfId="17933"/>
    <cellStyle name="Comma 2 2 3 2 3 4" xfId="3626"/>
    <cellStyle name="Comma 2 2 3 2 3 4 2" xfId="13700"/>
    <cellStyle name="Comma 2 2 3 2 3 4 2 2" xfId="44022"/>
    <cellStyle name="Comma 2 2 3 2 3 4 2 3" xfId="28798"/>
    <cellStyle name="Comma 2 2 3 2 3 4 3" xfId="8680"/>
    <cellStyle name="Comma 2 2 3 2 3 4 3 2" xfId="39005"/>
    <cellStyle name="Comma 2 2 3 2 3 4 3 3" xfId="23781"/>
    <cellStyle name="Comma 2 2 3 2 3 4 4" xfId="33992"/>
    <cellStyle name="Comma 2 2 3 2 3 4 5" xfId="18768"/>
    <cellStyle name="Comma 2 2 3 2 3 5" xfId="5319"/>
    <cellStyle name="Comma 2 2 3 2 3 5 2" xfId="15371"/>
    <cellStyle name="Comma 2 2 3 2 3 5 2 2" xfId="45693"/>
    <cellStyle name="Comma 2 2 3 2 3 5 2 3" xfId="30469"/>
    <cellStyle name="Comma 2 2 3 2 3 5 3" xfId="10351"/>
    <cellStyle name="Comma 2 2 3 2 3 5 3 2" xfId="40676"/>
    <cellStyle name="Comma 2 2 3 2 3 5 3 3" xfId="25452"/>
    <cellStyle name="Comma 2 2 3 2 3 5 4" xfId="35663"/>
    <cellStyle name="Comma 2 2 3 2 3 5 5" xfId="20439"/>
    <cellStyle name="Comma 2 2 3 2 3 6" xfId="12029"/>
    <cellStyle name="Comma 2 2 3 2 3 6 2" xfId="42351"/>
    <cellStyle name="Comma 2 2 3 2 3 6 3" xfId="27127"/>
    <cellStyle name="Comma 2 2 3 2 3 7" xfId="7008"/>
    <cellStyle name="Comma 2 2 3 2 3 7 2" xfId="37334"/>
    <cellStyle name="Comma 2 2 3 2 3 7 3" xfId="22110"/>
    <cellStyle name="Comma 2 2 3 2 3 8" xfId="32322"/>
    <cellStyle name="Comma 2 2 3 2 3 9" xfId="17097"/>
    <cellStyle name="Comma 2 2 3 2 4" xfId="2144"/>
    <cellStyle name="Comma 2 2 3 2 4 2" xfId="2983"/>
    <cellStyle name="Comma 2 2 3 2 4 2 2" xfId="4673"/>
    <cellStyle name="Comma 2 2 3 2 4 2 2 2" xfId="14746"/>
    <cellStyle name="Comma 2 2 3 2 4 2 2 2 2" xfId="45068"/>
    <cellStyle name="Comma 2 2 3 2 4 2 2 2 3" xfId="29844"/>
    <cellStyle name="Comma 2 2 3 2 4 2 2 3" xfId="9726"/>
    <cellStyle name="Comma 2 2 3 2 4 2 2 3 2" xfId="40051"/>
    <cellStyle name="Comma 2 2 3 2 4 2 2 3 3" xfId="24827"/>
    <cellStyle name="Comma 2 2 3 2 4 2 2 4" xfId="35038"/>
    <cellStyle name="Comma 2 2 3 2 4 2 2 5" xfId="19814"/>
    <cellStyle name="Comma 2 2 3 2 4 2 3" xfId="6365"/>
    <cellStyle name="Comma 2 2 3 2 4 2 3 2" xfId="16417"/>
    <cellStyle name="Comma 2 2 3 2 4 2 3 2 2" xfId="46739"/>
    <cellStyle name="Comma 2 2 3 2 4 2 3 2 3" xfId="31515"/>
    <cellStyle name="Comma 2 2 3 2 4 2 3 3" xfId="11397"/>
    <cellStyle name="Comma 2 2 3 2 4 2 3 3 2" xfId="41722"/>
    <cellStyle name="Comma 2 2 3 2 4 2 3 3 3" xfId="26498"/>
    <cellStyle name="Comma 2 2 3 2 4 2 3 4" xfId="36709"/>
    <cellStyle name="Comma 2 2 3 2 4 2 3 5" xfId="21485"/>
    <cellStyle name="Comma 2 2 3 2 4 2 4" xfId="13075"/>
    <cellStyle name="Comma 2 2 3 2 4 2 4 2" xfId="43397"/>
    <cellStyle name="Comma 2 2 3 2 4 2 4 3" xfId="28173"/>
    <cellStyle name="Comma 2 2 3 2 4 2 5" xfId="8054"/>
    <cellStyle name="Comma 2 2 3 2 4 2 5 2" xfId="38380"/>
    <cellStyle name="Comma 2 2 3 2 4 2 5 3" xfId="23156"/>
    <cellStyle name="Comma 2 2 3 2 4 2 6" xfId="33368"/>
    <cellStyle name="Comma 2 2 3 2 4 2 7" xfId="18143"/>
    <cellStyle name="Comma 2 2 3 2 4 3" xfId="3836"/>
    <cellStyle name="Comma 2 2 3 2 4 3 2" xfId="13910"/>
    <cellStyle name="Comma 2 2 3 2 4 3 2 2" xfId="44232"/>
    <cellStyle name="Comma 2 2 3 2 4 3 2 3" xfId="29008"/>
    <cellStyle name="Comma 2 2 3 2 4 3 3" xfId="8890"/>
    <cellStyle name="Comma 2 2 3 2 4 3 3 2" xfId="39215"/>
    <cellStyle name="Comma 2 2 3 2 4 3 3 3" xfId="23991"/>
    <cellStyle name="Comma 2 2 3 2 4 3 4" xfId="34202"/>
    <cellStyle name="Comma 2 2 3 2 4 3 5" xfId="18978"/>
    <cellStyle name="Comma 2 2 3 2 4 4" xfId="5529"/>
    <cellStyle name="Comma 2 2 3 2 4 4 2" xfId="15581"/>
    <cellStyle name="Comma 2 2 3 2 4 4 2 2" xfId="45903"/>
    <cellStyle name="Comma 2 2 3 2 4 4 2 3" xfId="30679"/>
    <cellStyle name="Comma 2 2 3 2 4 4 3" xfId="10561"/>
    <cellStyle name="Comma 2 2 3 2 4 4 3 2" xfId="40886"/>
    <cellStyle name="Comma 2 2 3 2 4 4 3 3" xfId="25662"/>
    <cellStyle name="Comma 2 2 3 2 4 4 4" xfId="35873"/>
    <cellStyle name="Comma 2 2 3 2 4 4 5" xfId="20649"/>
    <cellStyle name="Comma 2 2 3 2 4 5" xfId="12239"/>
    <cellStyle name="Comma 2 2 3 2 4 5 2" xfId="42561"/>
    <cellStyle name="Comma 2 2 3 2 4 5 3" xfId="27337"/>
    <cellStyle name="Comma 2 2 3 2 4 6" xfId="7218"/>
    <cellStyle name="Comma 2 2 3 2 4 6 2" xfId="37544"/>
    <cellStyle name="Comma 2 2 3 2 4 6 3" xfId="22320"/>
    <cellStyle name="Comma 2 2 3 2 4 7" xfId="32532"/>
    <cellStyle name="Comma 2 2 3 2 4 8" xfId="17307"/>
    <cellStyle name="Comma 2 2 3 2 5" xfId="2565"/>
    <cellStyle name="Comma 2 2 3 2 5 2" xfId="4255"/>
    <cellStyle name="Comma 2 2 3 2 5 2 2" xfId="14328"/>
    <cellStyle name="Comma 2 2 3 2 5 2 2 2" xfId="44650"/>
    <cellStyle name="Comma 2 2 3 2 5 2 2 3" xfId="29426"/>
    <cellStyle name="Comma 2 2 3 2 5 2 3" xfId="9308"/>
    <cellStyle name="Comma 2 2 3 2 5 2 3 2" xfId="39633"/>
    <cellStyle name="Comma 2 2 3 2 5 2 3 3" xfId="24409"/>
    <cellStyle name="Comma 2 2 3 2 5 2 4" xfId="34620"/>
    <cellStyle name="Comma 2 2 3 2 5 2 5" xfId="19396"/>
    <cellStyle name="Comma 2 2 3 2 5 3" xfId="5947"/>
    <cellStyle name="Comma 2 2 3 2 5 3 2" xfId="15999"/>
    <cellStyle name="Comma 2 2 3 2 5 3 2 2" xfId="46321"/>
    <cellStyle name="Comma 2 2 3 2 5 3 2 3" xfId="31097"/>
    <cellStyle name="Comma 2 2 3 2 5 3 3" xfId="10979"/>
    <cellStyle name="Comma 2 2 3 2 5 3 3 2" xfId="41304"/>
    <cellStyle name="Comma 2 2 3 2 5 3 3 3" xfId="26080"/>
    <cellStyle name="Comma 2 2 3 2 5 3 4" xfId="36291"/>
    <cellStyle name="Comma 2 2 3 2 5 3 5" xfId="21067"/>
    <cellStyle name="Comma 2 2 3 2 5 4" xfId="12657"/>
    <cellStyle name="Comma 2 2 3 2 5 4 2" xfId="42979"/>
    <cellStyle name="Comma 2 2 3 2 5 4 3" xfId="27755"/>
    <cellStyle name="Comma 2 2 3 2 5 5" xfId="7636"/>
    <cellStyle name="Comma 2 2 3 2 5 5 2" xfId="37962"/>
    <cellStyle name="Comma 2 2 3 2 5 5 3" xfId="22738"/>
    <cellStyle name="Comma 2 2 3 2 5 6" xfId="32950"/>
    <cellStyle name="Comma 2 2 3 2 5 7" xfId="17725"/>
    <cellStyle name="Comma 2 2 3 2 6" xfId="3418"/>
    <cellStyle name="Comma 2 2 3 2 6 2" xfId="13492"/>
    <cellStyle name="Comma 2 2 3 2 6 2 2" xfId="43814"/>
    <cellStyle name="Comma 2 2 3 2 6 2 3" xfId="28590"/>
    <cellStyle name="Comma 2 2 3 2 6 3" xfId="8472"/>
    <cellStyle name="Comma 2 2 3 2 6 3 2" xfId="38797"/>
    <cellStyle name="Comma 2 2 3 2 6 3 3" xfId="23573"/>
    <cellStyle name="Comma 2 2 3 2 6 4" xfId="33784"/>
    <cellStyle name="Comma 2 2 3 2 6 5" xfId="18560"/>
    <cellStyle name="Comma 2 2 3 2 7" xfId="5111"/>
    <cellStyle name="Comma 2 2 3 2 7 2" xfId="15163"/>
    <cellStyle name="Comma 2 2 3 2 7 2 2" xfId="45485"/>
    <cellStyle name="Comma 2 2 3 2 7 2 3" xfId="30261"/>
    <cellStyle name="Comma 2 2 3 2 7 3" xfId="10143"/>
    <cellStyle name="Comma 2 2 3 2 7 3 2" xfId="40468"/>
    <cellStyle name="Comma 2 2 3 2 7 3 3" xfId="25244"/>
    <cellStyle name="Comma 2 2 3 2 7 4" xfId="35455"/>
    <cellStyle name="Comma 2 2 3 2 7 5" xfId="20231"/>
    <cellStyle name="Comma 2 2 3 2 8" xfId="11821"/>
    <cellStyle name="Comma 2 2 3 2 8 2" xfId="42143"/>
    <cellStyle name="Comma 2 2 3 2 8 3" xfId="26919"/>
    <cellStyle name="Comma 2 2 3 2 9" xfId="6800"/>
    <cellStyle name="Comma 2 2 3 2 9 2" xfId="37126"/>
    <cellStyle name="Comma 2 2 3 2 9 3" xfId="21902"/>
    <cellStyle name="Comma 2 2 3 3" xfId="1764"/>
    <cellStyle name="Comma 2 2 3 3 10" xfId="16941"/>
    <cellStyle name="Comma 2 2 3 3 2" xfId="1983"/>
    <cellStyle name="Comma 2 2 3 3 2 2" xfId="2404"/>
    <cellStyle name="Comma 2 2 3 3 2 2 2" xfId="3243"/>
    <cellStyle name="Comma 2 2 3 3 2 2 2 2" xfId="4933"/>
    <cellStyle name="Comma 2 2 3 3 2 2 2 2 2" xfId="15006"/>
    <cellStyle name="Comma 2 2 3 3 2 2 2 2 2 2" xfId="45328"/>
    <cellStyle name="Comma 2 2 3 3 2 2 2 2 2 3" xfId="30104"/>
    <cellStyle name="Comma 2 2 3 3 2 2 2 2 3" xfId="9986"/>
    <cellStyle name="Comma 2 2 3 3 2 2 2 2 3 2" xfId="40311"/>
    <cellStyle name="Comma 2 2 3 3 2 2 2 2 3 3" xfId="25087"/>
    <cellStyle name="Comma 2 2 3 3 2 2 2 2 4" xfId="35298"/>
    <cellStyle name="Comma 2 2 3 3 2 2 2 2 5" xfId="20074"/>
    <cellStyle name="Comma 2 2 3 3 2 2 2 3" xfId="6625"/>
    <cellStyle name="Comma 2 2 3 3 2 2 2 3 2" xfId="16677"/>
    <cellStyle name="Comma 2 2 3 3 2 2 2 3 2 2" xfId="46999"/>
    <cellStyle name="Comma 2 2 3 3 2 2 2 3 2 3" xfId="31775"/>
    <cellStyle name="Comma 2 2 3 3 2 2 2 3 3" xfId="11657"/>
    <cellStyle name="Comma 2 2 3 3 2 2 2 3 3 2" xfId="41982"/>
    <cellStyle name="Comma 2 2 3 3 2 2 2 3 3 3" xfId="26758"/>
    <cellStyle name="Comma 2 2 3 3 2 2 2 3 4" xfId="36969"/>
    <cellStyle name="Comma 2 2 3 3 2 2 2 3 5" xfId="21745"/>
    <cellStyle name="Comma 2 2 3 3 2 2 2 4" xfId="13335"/>
    <cellStyle name="Comma 2 2 3 3 2 2 2 4 2" xfId="43657"/>
    <cellStyle name="Comma 2 2 3 3 2 2 2 4 3" xfId="28433"/>
    <cellStyle name="Comma 2 2 3 3 2 2 2 5" xfId="8314"/>
    <cellStyle name="Comma 2 2 3 3 2 2 2 5 2" xfId="38640"/>
    <cellStyle name="Comma 2 2 3 3 2 2 2 5 3" xfId="23416"/>
    <cellStyle name="Comma 2 2 3 3 2 2 2 6" xfId="33628"/>
    <cellStyle name="Comma 2 2 3 3 2 2 2 7" xfId="18403"/>
    <cellStyle name="Comma 2 2 3 3 2 2 3" xfId="4096"/>
    <cellStyle name="Comma 2 2 3 3 2 2 3 2" xfId="14170"/>
    <cellStyle name="Comma 2 2 3 3 2 2 3 2 2" xfId="44492"/>
    <cellStyle name="Comma 2 2 3 3 2 2 3 2 3" xfId="29268"/>
    <cellStyle name="Comma 2 2 3 3 2 2 3 3" xfId="9150"/>
    <cellStyle name="Comma 2 2 3 3 2 2 3 3 2" xfId="39475"/>
    <cellStyle name="Comma 2 2 3 3 2 2 3 3 3" xfId="24251"/>
    <cellStyle name="Comma 2 2 3 3 2 2 3 4" xfId="34462"/>
    <cellStyle name="Comma 2 2 3 3 2 2 3 5" xfId="19238"/>
    <cellStyle name="Comma 2 2 3 3 2 2 4" xfId="5789"/>
    <cellStyle name="Comma 2 2 3 3 2 2 4 2" xfId="15841"/>
    <cellStyle name="Comma 2 2 3 3 2 2 4 2 2" xfId="46163"/>
    <cellStyle name="Comma 2 2 3 3 2 2 4 2 3" xfId="30939"/>
    <cellStyle name="Comma 2 2 3 3 2 2 4 3" xfId="10821"/>
    <cellStyle name="Comma 2 2 3 3 2 2 4 3 2" xfId="41146"/>
    <cellStyle name="Comma 2 2 3 3 2 2 4 3 3" xfId="25922"/>
    <cellStyle name="Comma 2 2 3 3 2 2 4 4" xfId="36133"/>
    <cellStyle name="Comma 2 2 3 3 2 2 4 5" xfId="20909"/>
    <cellStyle name="Comma 2 2 3 3 2 2 5" xfId="12499"/>
    <cellStyle name="Comma 2 2 3 3 2 2 5 2" xfId="42821"/>
    <cellStyle name="Comma 2 2 3 3 2 2 5 3" xfId="27597"/>
    <cellStyle name="Comma 2 2 3 3 2 2 6" xfId="7478"/>
    <cellStyle name="Comma 2 2 3 3 2 2 6 2" xfId="37804"/>
    <cellStyle name="Comma 2 2 3 3 2 2 6 3" xfId="22580"/>
    <cellStyle name="Comma 2 2 3 3 2 2 7" xfId="32792"/>
    <cellStyle name="Comma 2 2 3 3 2 2 8" xfId="17567"/>
    <cellStyle name="Comma 2 2 3 3 2 3" xfId="2825"/>
    <cellStyle name="Comma 2 2 3 3 2 3 2" xfId="4515"/>
    <cellStyle name="Comma 2 2 3 3 2 3 2 2" xfId="14588"/>
    <cellStyle name="Comma 2 2 3 3 2 3 2 2 2" xfId="44910"/>
    <cellStyle name="Comma 2 2 3 3 2 3 2 2 3" xfId="29686"/>
    <cellStyle name="Comma 2 2 3 3 2 3 2 3" xfId="9568"/>
    <cellStyle name="Comma 2 2 3 3 2 3 2 3 2" xfId="39893"/>
    <cellStyle name="Comma 2 2 3 3 2 3 2 3 3" xfId="24669"/>
    <cellStyle name="Comma 2 2 3 3 2 3 2 4" xfId="34880"/>
    <cellStyle name="Comma 2 2 3 3 2 3 2 5" xfId="19656"/>
    <cellStyle name="Comma 2 2 3 3 2 3 3" xfId="6207"/>
    <cellStyle name="Comma 2 2 3 3 2 3 3 2" xfId="16259"/>
    <cellStyle name="Comma 2 2 3 3 2 3 3 2 2" xfId="46581"/>
    <cellStyle name="Comma 2 2 3 3 2 3 3 2 3" xfId="31357"/>
    <cellStyle name="Comma 2 2 3 3 2 3 3 3" xfId="11239"/>
    <cellStyle name="Comma 2 2 3 3 2 3 3 3 2" xfId="41564"/>
    <cellStyle name="Comma 2 2 3 3 2 3 3 3 3" xfId="26340"/>
    <cellStyle name="Comma 2 2 3 3 2 3 3 4" xfId="36551"/>
    <cellStyle name="Comma 2 2 3 3 2 3 3 5" xfId="21327"/>
    <cellStyle name="Comma 2 2 3 3 2 3 4" xfId="12917"/>
    <cellStyle name="Comma 2 2 3 3 2 3 4 2" xfId="43239"/>
    <cellStyle name="Comma 2 2 3 3 2 3 4 3" xfId="28015"/>
    <cellStyle name="Comma 2 2 3 3 2 3 5" xfId="7896"/>
    <cellStyle name="Comma 2 2 3 3 2 3 5 2" xfId="38222"/>
    <cellStyle name="Comma 2 2 3 3 2 3 5 3" xfId="22998"/>
    <cellStyle name="Comma 2 2 3 3 2 3 6" xfId="33210"/>
    <cellStyle name="Comma 2 2 3 3 2 3 7" xfId="17985"/>
    <cellStyle name="Comma 2 2 3 3 2 4" xfId="3678"/>
    <cellStyle name="Comma 2 2 3 3 2 4 2" xfId="13752"/>
    <cellStyle name="Comma 2 2 3 3 2 4 2 2" xfId="44074"/>
    <cellStyle name="Comma 2 2 3 3 2 4 2 3" xfId="28850"/>
    <cellStyle name="Comma 2 2 3 3 2 4 3" xfId="8732"/>
    <cellStyle name="Comma 2 2 3 3 2 4 3 2" xfId="39057"/>
    <cellStyle name="Comma 2 2 3 3 2 4 3 3" xfId="23833"/>
    <cellStyle name="Comma 2 2 3 3 2 4 4" xfId="34044"/>
    <cellStyle name="Comma 2 2 3 3 2 4 5" xfId="18820"/>
    <cellStyle name="Comma 2 2 3 3 2 5" xfId="5371"/>
    <cellStyle name="Comma 2 2 3 3 2 5 2" xfId="15423"/>
    <cellStyle name="Comma 2 2 3 3 2 5 2 2" xfId="45745"/>
    <cellStyle name="Comma 2 2 3 3 2 5 2 3" xfId="30521"/>
    <cellStyle name="Comma 2 2 3 3 2 5 3" xfId="10403"/>
    <cellStyle name="Comma 2 2 3 3 2 5 3 2" xfId="40728"/>
    <cellStyle name="Comma 2 2 3 3 2 5 3 3" xfId="25504"/>
    <cellStyle name="Comma 2 2 3 3 2 5 4" xfId="35715"/>
    <cellStyle name="Comma 2 2 3 3 2 5 5" xfId="20491"/>
    <cellStyle name="Comma 2 2 3 3 2 6" xfId="12081"/>
    <cellStyle name="Comma 2 2 3 3 2 6 2" xfId="42403"/>
    <cellStyle name="Comma 2 2 3 3 2 6 3" xfId="27179"/>
    <cellStyle name="Comma 2 2 3 3 2 7" xfId="7060"/>
    <cellStyle name="Comma 2 2 3 3 2 7 2" xfId="37386"/>
    <cellStyle name="Comma 2 2 3 3 2 7 3" xfId="22162"/>
    <cellStyle name="Comma 2 2 3 3 2 8" xfId="32374"/>
    <cellStyle name="Comma 2 2 3 3 2 9" xfId="17149"/>
    <cellStyle name="Comma 2 2 3 3 3" xfId="2196"/>
    <cellStyle name="Comma 2 2 3 3 3 2" xfId="3035"/>
    <cellStyle name="Comma 2 2 3 3 3 2 2" xfId="4725"/>
    <cellStyle name="Comma 2 2 3 3 3 2 2 2" xfId="14798"/>
    <cellStyle name="Comma 2 2 3 3 3 2 2 2 2" xfId="45120"/>
    <cellStyle name="Comma 2 2 3 3 3 2 2 2 3" xfId="29896"/>
    <cellStyle name="Comma 2 2 3 3 3 2 2 3" xfId="9778"/>
    <cellStyle name="Comma 2 2 3 3 3 2 2 3 2" xfId="40103"/>
    <cellStyle name="Comma 2 2 3 3 3 2 2 3 3" xfId="24879"/>
    <cellStyle name="Comma 2 2 3 3 3 2 2 4" xfId="35090"/>
    <cellStyle name="Comma 2 2 3 3 3 2 2 5" xfId="19866"/>
    <cellStyle name="Comma 2 2 3 3 3 2 3" xfId="6417"/>
    <cellStyle name="Comma 2 2 3 3 3 2 3 2" xfId="16469"/>
    <cellStyle name="Comma 2 2 3 3 3 2 3 2 2" xfId="46791"/>
    <cellStyle name="Comma 2 2 3 3 3 2 3 2 3" xfId="31567"/>
    <cellStyle name="Comma 2 2 3 3 3 2 3 3" xfId="11449"/>
    <cellStyle name="Comma 2 2 3 3 3 2 3 3 2" xfId="41774"/>
    <cellStyle name="Comma 2 2 3 3 3 2 3 3 3" xfId="26550"/>
    <cellStyle name="Comma 2 2 3 3 3 2 3 4" xfId="36761"/>
    <cellStyle name="Comma 2 2 3 3 3 2 3 5" xfId="21537"/>
    <cellStyle name="Comma 2 2 3 3 3 2 4" xfId="13127"/>
    <cellStyle name="Comma 2 2 3 3 3 2 4 2" xfId="43449"/>
    <cellStyle name="Comma 2 2 3 3 3 2 4 3" xfId="28225"/>
    <cellStyle name="Comma 2 2 3 3 3 2 5" xfId="8106"/>
    <cellStyle name="Comma 2 2 3 3 3 2 5 2" xfId="38432"/>
    <cellStyle name="Comma 2 2 3 3 3 2 5 3" xfId="23208"/>
    <cellStyle name="Comma 2 2 3 3 3 2 6" xfId="33420"/>
    <cellStyle name="Comma 2 2 3 3 3 2 7" xfId="18195"/>
    <cellStyle name="Comma 2 2 3 3 3 3" xfId="3888"/>
    <cellStyle name="Comma 2 2 3 3 3 3 2" xfId="13962"/>
    <cellStyle name="Comma 2 2 3 3 3 3 2 2" xfId="44284"/>
    <cellStyle name="Comma 2 2 3 3 3 3 2 3" xfId="29060"/>
    <cellStyle name="Comma 2 2 3 3 3 3 3" xfId="8942"/>
    <cellStyle name="Comma 2 2 3 3 3 3 3 2" xfId="39267"/>
    <cellStyle name="Comma 2 2 3 3 3 3 3 3" xfId="24043"/>
    <cellStyle name="Comma 2 2 3 3 3 3 4" xfId="34254"/>
    <cellStyle name="Comma 2 2 3 3 3 3 5" xfId="19030"/>
    <cellStyle name="Comma 2 2 3 3 3 4" xfId="5581"/>
    <cellStyle name="Comma 2 2 3 3 3 4 2" xfId="15633"/>
    <cellStyle name="Comma 2 2 3 3 3 4 2 2" xfId="45955"/>
    <cellStyle name="Comma 2 2 3 3 3 4 2 3" xfId="30731"/>
    <cellStyle name="Comma 2 2 3 3 3 4 3" xfId="10613"/>
    <cellStyle name="Comma 2 2 3 3 3 4 3 2" xfId="40938"/>
    <cellStyle name="Comma 2 2 3 3 3 4 3 3" xfId="25714"/>
    <cellStyle name="Comma 2 2 3 3 3 4 4" xfId="35925"/>
    <cellStyle name="Comma 2 2 3 3 3 4 5" xfId="20701"/>
    <cellStyle name="Comma 2 2 3 3 3 5" xfId="12291"/>
    <cellStyle name="Comma 2 2 3 3 3 5 2" xfId="42613"/>
    <cellStyle name="Comma 2 2 3 3 3 5 3" xfId="27389"/>
    <cellStyle name="Comma 2 2 3 3 3 6" xfId="7270"/>
    <cellStyle name="Comma 2 2 3 3 3 6 2" xfId="37596"/>
    <cellStyle name="Comma 2 2 3 3 3 6 3" xfId="22372"/>
    <cellStyle name="Comma 2 2 3 3 3 7" xfId="32584"/>
    <cellStyle name="Comma 2 2 3 3 3 8" xfId="17359"/>
    <cellStyle name="Comma 2 2 3 3 4" xfId="2617"/>
    <cellStyle name="Comma 2 2 3 3 4 2" xfId="4307"/>
    <cellStyle name="Comma 2 2 3 3 4 2 2" xfId="14380"/>
    <cellStyle name="Comma 2 2 3 3 4 2 2 2" xfId="44702"/>
    <cellStyle name="Comma 2 2 3 3 4 2 2 3" xfId="29478"/>
    <cellStyle name="Comma 2 2 3 3 4 2 3" xfId="9360"/>
    <cellStyle name="Comma 2 2 3 3 4 2 3 2" xfId="39685"/>
    <cellStyle name="Comma 2 2 3 3 4 2 3 3" xfId="24461"/>
    <cellStyle name="Comma 2 2 3 3 4 2 4" xfId="34672"/>
    <cellStyle name="Comma 2 2 3 3 4 2 5" xfId="19448"/>
    <cellStyle name="Comma 2 2 3 3 4 3" xfId="5999"/>
    <cellStyle name="Comma 2 2 3 3 4 3 2" xfId="16051"/>
    <cellStyle name="Comma 2 2 3 3 4 3 2 2" xfId="46373"/>
    <cellStyle name="Comma 2 2 3 3 4 3 2 3" xfId="31149"/>
    <cellStyle name="Comma 2 2 3 3 4 3 3" xfId="11031"/>
    <cellStyle name="Comma 2 2 3 3 4 3 3 2" xfId="41356"/>
    <cellStyle name="Comma 2 2 3 3 4 3 3 3" xfId="26132"/>
    <cellStyle name="Comma 2 2 3 3 4 3 4" xfId="36343"/>
    <cellStyle name="Comma 2 2 3 3 4 3 5" xfId="21119"/>
    <cellStyle name="Comma 2 2 3 3 4 4" xfId="12709"/>
    <cellStyle name="Comma 2 2 3 3 4 4 2" xfId="43031"/>
    <cellStyle name="Comma 2 2 3 3 4 4 3" xfId="27807"/>
    <cellStyle name="Comma 2 2 3 3 4 5" xfId="7688"/>
    <cellStyle name="Comma 2 2 3 3 4 5 2" xfId="38014"/>
    <cellStyle name="Comma 2 2 3 3 4 5 3" xfId="22790"/>
    <cellStyle name="Comma 2 2 3 3 4 6" xfId="33002"/>
    <cellStyle name="Comma 2 2 3 3 4 7" xfId="17777"/>
    <cellStyle name="Comma 2 2 3 3 5" xfId="3470"/>
    <cellStyle name="Comma 2 2 3 3 5 2" xfId="13544"/>
    <cellStyle name="Comma 2 2 3 3 5 2 2" xfId="43866"/>
    <cellStyle name="Comma 2 2 3 3 5 2 3" xfId="28642"/>
    <cellStyle name="Comma 2 2 3 3 5 3" xfId="8524"/>
    <cellStyle name="Comma 2 2 3 3 5 3 2" xfId="38849"/>
    <cellStyle name="Comma 2 2 3 3 5 3 3" xfId="23625"/>
    <cellStyle name="Comma 2 2 3 3 5 4" xfId="33836"/>
    <cellStyle name="Comma 2 2 3 3 5 5" xfId="18612"/>
    <cellStyle name="Comma 2 2 3 3 6" xfId="5163"/>
    <cellStyle name="Comma 2 2 3 3 6 2" xfId="15215"/>
    <cellStyle name="Comma 2 2 3 3 6 2 2" xfId="45537"/>
    <cellStyle name="Comma 2 2 3 3 6 2 3" xfId="30313"/>
    <cellStyle name="Comma 2 2 3 3 6 3" xfId="10195"/>
    <cellStyle name="Comma 2 2 3 3 6 3 2" xfId="40520"/>
    <cellStyle name="Comma 2 2 3 3 6 3 3" xfId="25296"/>
    <cellStyle name="Comma 2 2 3 3 6 4" xfId="35507"/>
    <cellStyle name="Comma 2 2 3 3 6 5" xfId="20283"/>
    <cellStyle name="Comma 2 2 3 3 7" xfId="11873"/>
    <cellStyle name="Comma 2 2 3 3 7 2" xfId="42195"/>
    <cellStyle name="Comma 2 2 3 3 7 3" xfId="26971"/>
    <cellStyle name="Comma 2 2 3 3 8" xfId="6852"/>
    <cellStyle name="Comma 2 2 3 3 8 2" xfId="37178"/>
    <cellStyle name="Comma 2 2 3 3 8 3" xfId="21954"/>
    <cellStyle name="Comma 2 2 3 3 9" xfId="32167"/>
    <cellStyle name="Comma 2 2 3 4" xfId="1877"/>
    <cellStyle name="Comma 2 2 3 4 2" xfId="2300"/>
    <cellStyle name="Comma 2 2 3 4 2 2" xfId="3139"/>
    <cellStyle name="Comma 2 2 3 4 2 2 2" xfId="4829"/>
    <cellStyle name="Comma 2 2 3 4 2 2 2 2" xfId="14902"/>
    <cellStyle name="Comma 2 2 3 4 2 2 2 2 2" xfId="45224"/>
    <cellStyle name="Comma 2 2 3 4 2 2 2 2 3" xfId="30000"/>
    <cellStyle name="Comma 2 2 3 4 2 2 2 3" xfId="9882"/>
    <cellStyle name="Comma 2 2 3 4 2 2 2 3 2" xfId="40207"/>
    <cellStyle name="Comma 2 2 3 4 2 2 2 3 3" xfId="24983"/>
    <cellStyle name="Comma 2 2 3 4 2 2 2 4" xfId="35194"/>
    <cellStyle name="Comma 2 2 3 4 2 2 2 5" xfId="19970"/>
    <cellStyle name="Comma 2 2 3 4 2 2 3" xfId="6521"/>
    <cellStyle name="Comma 2 2 3 4 2 2 3 2" xfId="16573"/>
    <cellStyle name="Comma 2 2 3 4 2 2 3 2 2" xfId="46895"/>
    <cellStyle name="Comma 2 2 3 4 2 2 3 2 3" xfId="31671"/>
    <cellStyle name="Comma 2 2 3 4 2 2 3 3" xfId="11553"/>
    <cellStyle name="Comma 2 2 3 4 2 2 3 3 2" xfId="41878"/>
    <cellStyle name="Comma 2 2 3 4 2 2 3 3 3" xfId="26654"/>
    <cellStyle name="Comma 2 2 3 4 2 2 3 4" xfId="36865"/>
    <cellStyle name="Comma 2 2 3 4 2 2 3 5" xfId="21641"/>
    <cellStyle name="Comma 2 2 3 4 2 2 4" xfId="13231"/>
    <cellStyle name="Comma 2 2 3 4 2 2 4 2" xfId="43553"/>
    <cellStyle name="Comma 2 2 3 4 2 2 4 3" xfId="28329"/>
    <cellStyle name="Comma 2 2 3 4 2 2 5" xfId="8210"/>
    <cellStyle name="Comma 2 2 3 4 2 2 5 2" xfId="38536"/>
    <cellStyle name="Comma 2 2 3 4 2 2 5 3" xfId="23312"/>
    <cellStyle name="Comma 2 2 3 4 2 2 6" xfId="33524"/>
    <cellStyle name="Comma 2 2 3 4 2 2 7" xfId="18299"/>
    <cellStyle name="Comma 2 2 3 4 2 3" xfId="3992"/>
    <cellStyle name="Comma 2 2 3 4 2 3 2" xfId="14066"/>
    <cellStyle name="Comma 2 2 3 4 2 3 2 2" xfId="44388"/>
    <cellStyle name="Comma 2 2 3 4 2 3 2 3" xfId="29164"/>
    <cellStyle name="Comma 2 2 3 4 2 3 3" xfId="9046"/>
    <cellStyle name="Comma 2 2 3 4 2 3 3 2" xfId="39371"/>
    <cellStyle name="Comma 2 2 3 4 2 3 3 3" xfId="24147"/>
    <cellStyle name="Comma 2 2 3 4 2 3 4" xfId="34358"/>
    <cellStyle name="Comma 2 2 3 4 2 3 5" xfId="19134"/>
    <cellStyle name="Comma 2 2 3 4 2 4" xfId="5685"/>
    <cellStyle name="Comma 2 2 3 4 2 4 2" xfId="15737"/>
    <cellStyle name="Comma 2 2 3 4 2 4 2 2" xfId="46059"/>
    <cellStyle name="Comma 2 2 3 4 2 4 2 3" xfId="30835"/>
    <cellStyle name="Comma 2 2 3 4 2 4 3" xfId="10717"/>
    <cellStyle name="Comma 2 2 3 4 2 4 3 2" xfId="41042"/>
    <cellStyle name="Comma 2 2 3 4 2 4 3 3" xfId="25818"/>
    <cellStyle name="Comma 2 2 3 4 2 4 4" xfId="36029"/>
    <cellStyle name="Comma 2 2 3 4 2 4 5" xfId="20805"/>
    <cellStyle name="Comma 2 2 3 4 2 5" xfId="12395"/>
    <cellStyle name="Comma 2 2 3 4 2 5 2" xfId="42717"/>
    <cellStyle name="Comma 2 2 3 4 2 5 3" xfId="27493"/>
    <cellStyle name="Comma 2 2 3 4 2 6" xfId="7374"/>
    <cellStyle name="Comma 2 2 3 4 2 6 2" xfId="37700"/>
    <cellStyle name="Comma 2 2 3 4 2 6 3" xfId="22476"/>
    <cellStyle name="Comma 2 2 3 4 2 7" xfId="32688"/>
    <cellStyle name="Comma 2 2 3 4 2 8" xfId="17463"/>
    <cellStyle name="Comma 2 2 3 4 3" xfId="2721"/>
    <cellStyle name="Comma 2 2 3 4 3 2" xfId="4411"/>
    <cellStyle name="Comma 2 2 3 4 3 2 2" xfId="14484"/>
    <cellStyle name="Comma 2 2 3 4 3 2 2 2" xfId="44806"/>
    <cellStyle name="Comma 2 2 3 4 3 2 2 3" xfId="29582"/>
    <cellStyle name="Comma 2 2 3 4 3 2 3" xfId="9464"/>
    <cellStyle name="Comma 2 2 3 4 3 2 3 2" xfId="39789"/>
    <cellStyle name="Comma 2 2 3 4 3 2 3 3" xfId="24565"/>
    <cellStyle name="Comma 2 2 3 4 3 2 4" xfId="34776"/>
    <cellStyle name="Comma 2 2 3 4 3 2 5" xfId="19552"/>
    <cellStyle name="Comma 2 2 3 4 3 3" xfId="6103"/>
    <cellStyle name="Comma 2 2 3 4 3 3 2" xfId="16155"/>
    <cellStyle name="Comma 2 2 3 4 3 3 2 2" xfId="46477"/>
    <cellStyle name="Comma 2 2 3 4 3 3 2 3" xfId="31253"/>
    <cellStyle name="Comma 2 2 3 4 3 3 3" xfId="11135"/>
    <cellStyle name="Comma 2 2 3 4 3 3 3 2" xfId="41460"/>
    <cellStyle name="Comma 2 2 3 4 3 3 3 3" xfId="26236"/>
    <cellStyle name="Comma 2 2 3 4 3 3 4" xfId="36447"/>
    <cellStyle name="Comma 2 2 3 4 3 3 5" xfId="21223"/>
    <cellStyle name="Comma 2 2 3 4 3 4" xfId="12813"/>
    <cellStyle name="Comma 2 2 3 4 3 4 2" xfId="43135"/>
    <cellStyle name="Comma 2 2 3 4 3 4 3" xfId="27911"/>
    <cellStyle name="Comma 2 2 3 4 3 5" xfId="7792"/>
    <cellStyle name="Comma 2 2 3 4 3 5 2" xfId="38118"/>
    <cellStyle name="Comma 2 2 3 4 3 5 3" xfId="22894"/>
    <cellStyle name="Comma 2 2 3 4 3 6" xfId="33106"/>
    <cellStyle name="Comma 2 2 3 4 3 7" xfId="17881"/>
    <cellStyle name="Comma 2 2 3 4 4" xfId="3574"/>
    <cellStyle name="Comma 2 2 3 4 4 2" xfId="13648"/>
    <cellStyle name="Comma 2 2 3 4 4 2 2" xfId="43970"/>
    <cellStyle name="Comma 2 2 3 4 4 2 3" xfId="28746"/>
    <cellStyle name="Comma 2 2 3 4 4 3" xfId="8628"/>
    <cellStyle name="Comma 2 2 3 4 4 3 2" xfId="38953"/>
    <cellStyle name="Comma 2 2 3 4 4 3 3" xfId="23729"/>
    <cellStyle name="Comma 2 2 3 4 4 4" xfId="33940"/>
    <cellStyle name="Comma 2 2 3 4 4 5" xfId="18716"/>
    <cellStyle name="Comma 2 2 3 4 5" xfId="5267"/>
    <cellStyle name="Comma 2 2 3 4 5 2" xfId="15319"/>
    <cellStyle name="Comma 2 2 3 4 5 2 2" xfId="45641"/>
    <cellStyle name="Comma 2 2 3 4 5 2 3" xfId="30417"/>
    <cellStyle name="Comma 2 2 3 4 5 3" xfId="10299"/>
    <cellStyle name="Comma 2 2 3 4 5 3 2" xfId="40624"/>
    <cellStyle name="Comma 2 2 3 4 5 3 3" xfId="25400"/>
    <cellStyle name="Comma 2 2 3 4 5 4" xfId="35611"/>
    <cellStyle name="Comma 2 2 3 4 5 5" xfId="20387"/>
    <cellStyle name="Comma 2 2 3 4 6" xfId="11977"/>
    <cellStyle name="Comma 2 2 3 4 6 2" xfId="42299"/>
    <cellStyle name="Comma 2 2 3 4 6 3" xfId="27075"/>
    <cellStyle name="Comma 2 2 3 4 7" xfId="6956"/>
    <cellStyle name="Comma 2 2 3 4 7 2" xfId="37282"/>
    <cellStyle name="Comma 2 2 3 4 7 3" xfId="22058"/>
    <cellStyle name="Comma 2 2 3 4 8" xfId="32270"/>
    <cellStyle name="Comma 2 2 3 4 9" xfId="17045"/>
    <cellStyle name="Comma 2 2 3 5" xfId="2090"/>
    <cellStyle name="Comma 2 2 3 5 2" xfId="2931"/>
    <cellStyle name="Comma 2 2 3 5 2 2" xfId="4621"/>
    <cellStyle name="Comma 2 2 3 5 2 2 2" xfId="14694"/>
    <cellStyle name="Comma 2 2 3 5 2 2 2 2" xfId="45016"/>
    <cellStyle name="Comma 2 2 3 5 2 2 2 3" xfId="29792"/>
    <cellStyle name="Comma 2 2 3 5 2 2 3" xfId="9674"/>
    <cellStyle name="Comma 2 2 3 5 2 2 3 2" xfId="39999"/>
    <cellStyle name="Comma 2 2 3 5 2 2 3 3" xfId="24775"/>
    <cellStyle name="Comma 2 2 3 5 2 2 4" xfId="34986"/>
    <cellStyle name="Comma 2 2 3 5 2 2 5" xfId="19762"/>
    <cellStyle name="Comma 2 2 3 5 2 3" xfId="6313"/>
    <cellStyle name="Comma 2 2 3 5 2 3 2" xfId="16365"/>
    <cellStyle name="Comma 2 2 3 5 2 3 2 2" xfId="46687"/>
    <cellStyle name="Comma 2 2 3 5 2 3 2 3" xfId="31463"/>
    <cellStyle name="Comma 2 2 3 5 2 3 3" xfId="11345"/>
    <cellStyle name="Comma 2 2 3 5 2 3 3 2" xfId="41670"/>
    <cellStyle name="Comma 2 2 3 5 2 3 3 3" xfId="26446"/>
    <cellStyle name="Comma 2 2 3 5 2 3 4" xfId="36657"/>
    <cellStyle name="Comma 2 2 3 5 2 3 5" xfId="21433"/>
    <cellStyle name="Comma 2 2 3 5 2 4" xfId="13023"/>
    <cellStyle name="Comma 2 2 3 5 2 4 2" xfId="43345"/>
    <cellStyle name="Comma 2 2 3 5 2 4 3" xfId="28121"/>
    <cellStyle name="Comma 2 2 3 5 2 5" xfId="8002"/>
    <cellStyle name="Comma 2 2 3 5 2 5 2" xfId="38328"/>
    <cellStyle name="Comma 2 2 3 5 2 5 3" xfId="23104"/>
    <cellStyle name="Comma 2 2 3 5 2 6" xfId="33316"/>
    <cellStyle name="Comma 2 2 3 5 2 7" xfId="18091"/>
    <cellStyle name="Comma 2 2 3 5 3" xfId="3784"/>
    <cellStyle name="Comma 2 2 3 5 3 2" xfId="13858"/>
    <cellStyle name="Comma 2 2 3 5 3 2 2" xfId="44180"/>
    <cellStyle name="Comma 2 2 3 5 3 2 3" xfId="28956"/>
    <cellStyle name="Comma 2 2 3 5 3 3" xfId="8838"/>
    <cellStyle name="Comma 2 2 3 5 3 3 2" xfId="39163"/>
    <cellStyle name="Comma 2 2 3 5 3 3 3" xfId="23939"/>
    <cellStyle name="Comma 2 2 3 5 3 4" xfId="34150"/>
    <cellStyle name="Comma 2 2 3 5 3 5" xfId="18926"/>
    <cellStyle name="Comma 2 2 3 5 4" xfId="5477"/>
    <cellStyle name="Comma 2 2 3 5 4 2" xfId="15529"/>
    <cellStyle name="Comma 2 2 3 5 4 2 2" xfId="45851"/>
    <cellStyle name="Comma 2 2 3 5 4 2 3" xfId="30627"/>
    <cellStyle name="Comma 2 2 3 5 4 3" xfId="10509"/>
    <cellStyle name="Comma 2 2 3 5 4 3 2" xfId="40834"/>
    <cellStyle name="Comma 2 2 3 5 4 3 3" xfId="25610"/>
    <cellStyle name="Comma 2 2 3 5 4 4" xfId="35821"/>
    <cellStyle name="Comma 2 2 3 5 4 5" xfId="20597"/>
    <cellStyle name="Comma 2 2 3 5 5" xfId="12187"/>
    <cellStyle name="Comma 2 2 3 5 5 2" xfId="42509"/>
    <cellStyle name="Comma 2 2 3 5 5 3" xfId="27285"/>
    <cellStyle name="Comma 2 2 3 5 6" xfId="7166"/>
    <cellStyle name="Comma 2 2 3 5 6 2" xfId="37492"/>
    <cellStyle name="Comma 2 2 3 5 6 3" xfId="22268"/>
    <cellStyle name="Comma 2 2 3 5 7" xfId="32480"/>
    <cellStyle name="Comma 2 2 3 5 8" xfId="17255"/>
    <cellStyle name="Comma 2 2 3 6" xfId="2511"/>
    <cellStyle name="Comma 2 2 3 6 2" xfId="4203"/>
    <cellStyle name="Comma 2 2 3 6 2 2" xfId="14276"/>
    <cellStyle name="Comma 2 2 3 6 2 2 2" xfId="44598"/>
    <cellStyle name="Comma 2 2 3 6 2 2 3" xfId="29374"/>
    <cellStyle name="Comma 2 2 3 6 2 3" xfId="9256"/>
    <cellStyle name="Comma 2 2 3 6 2 3 2" xfId="39581"/>
    <cellStyle name="Comma 2 2 3 6 2 3 3" xfId="24357"/>
    <cellStyle name="Comma 2 2 3 6 2 4" xfId="34568"/>
    <cellStyle name="Comma 2 2 3 6 2 5" xfId="19344"/>
    <cellStyle name="Comma 2 2 3 6 3" xfId="5895"/>
    <cellStyle name="Comma 2 2 3 6 3 2" xfId="15947"/>
    <cellStyle name="Comma 2 2 3 6 3 2 2" xfId="46269"/>
    <cellStyle name="Comma 2 2 3 6 3 2 3" xfId="31045"/>
    <cellStyle name="Comma 2 2 3 6 3 3" xfId="10927"/>
    <cellStyle name="Comma 2 2 3 6 3 3 2" xfId="41252"/>
    <cellStyle name="Comma 2 2 3 6 3 3 3" xfId="26028"/>
    <cellStyle name="Comma 2 2 3 6 3 4" xfId="36239"/>
    <cellStyle name="Comma 2 2 3 6 3 5" xfId="21015"/>
    <cellStyle name="Comma 2 2 3 6 4" xfId="12605"/>
    <cellStyle name="Comma 2 2 3 6 4 2" xfId="42927"/>
    <cellStyle name="Comma 2 2 3 6 4 3" xfId="27703"/>
    <cellStyle name="Comma 2 2 3 6 5" xfId="7584"/>
    <cellStyle name="Comma 2 2 3 6 5 2" xfId="37910"/>
    <cellStyle name="Comma 2 2 3 6 5 3" xfId="22686"/>
    <cellStyle name="Comma 2 2 3 6 6" xfId="32898"/>
    <cellStyle name="Comma 2 2 3 6 7" xfId="17673"/>
    <cellStyle name="Comma 2 2 3 7" xfId="3360"/>
    <cellStyle name="Comma 2 2 3 7 2" xfId="13440"/>
    <cellStyle name="Comma 2 2 3 7 2 2" xfId="43762"/>
    <cellStyle name="Comma 2 2 3 7 2 3" xfId="28538"/>
    <cellStyle name="Comma 2 2 3 7 3" xfId="8420"/>
    <cellStyle name="Comma 2 2 3 7 3 2" xfId="38745"/>
    <cellStyle name="Comma 2 2 3 7 3 3" xfId="23521"/>
    <cellStyle name="Comma 2 2 3 7 4" xfId="33732"/>
    <cellStyle name="Comma 2 2 3 7 5" xfId="18508"/>
    <cellStyle name="Comma 2 2 3 8" xfId="5055"/>
    <cellStyle name="Comma 2 2 3 8 2" xfId="15111"/>
    <cellStyle name="Comma 2 2 3 8 2 2" xfId="45433"/>
    <cellStyle name="Comma 2 2 3 8 2 3" xfId="30209"/>
    <cellStyle name="Comma 2 2 3 8 3" xfId="10091"/>
    <cellStyle name="Comma 2 2 3 8 3 2" xfId="40416"/>
    <cellStyle name="Comma 2 2 3 8 3 3" xfId="25192"/>
    <cellStyle name="Comma 2 2 3 8 4" xfId="35403"/>
    <cellStyle name="Comma 2 2 3 8 5" xfId="20179"/>
    <cellStyle name="Comma 2 2 3 9" xfId="11767"/>
    <cellStyle name="Comma 2 2 3 9 2" xfId="42091"/>
    <cellStyle name="Comma 2 2 3 9 3" xfId="26867"/>
    <cellStyle name="Comma 2 3" xfId="35"/>
    <cellStyle name="Comma 2 3 2" xfId="592"/>
    <cellStyle name="Comma 2 3 2 2" xfId="1261"/>
    <cellStyle name="Comma 2 3 3" xfId="1262"/>
    <cellStyle name="Comma 2 3 4" xfId="1263"/>
    <cellStyle name="Comma 2 3 5" xfId="1264"/>
    <cellStyle name="Comma 2 3 6" xfId="1265"/>
    <cellStyle name="Comma 2 3 6 10" xfId="6747"/>
    <cellStyle name="Comma 2 3 6 10 2" xfId="37075"/>
    <cellStyle name="Comma 2 3 6 10 3" xfId="21851"/>
    <cellStyle name="Comma 2 3 6 11" xfId="32064"/>
    <cellStyle name="Comma 2 3 6 12" xfId="16836"/>
    <cellStyle name="Comma 2 3 6 13" xfId="47258"/>
    <cellStyle name="Comma 2 3 6 2" xfId="1711"/>
    <cellStyle name="Comma 2 3 6 2 10" xfId="32118"/>
    <cellStyle name="Comma 2 3 6 2 11" xfId="16890"/>
    <cellStyle name="Comma 2 3 6 2 2" xfId="1819"/>
    <cellStyle name="Comma 2 3 6 2 2 10" xfId="16994"/>
    <cellStyle name="Comma 2 3 6 2 2 2" xfId="2036"/>
    <cellStyle name="Comma 2 3 6 2 2 2 2" xfId="2457"/>
    <cellStyle name="Comma 2 3 6 2 2 2 2 2" xfId="3296"/>
    <cellStyle name="Comma 2 3 6 2 2 2 2 2 2" xfId="4986"/>
    <cellStyle name="Comma 2 3 6 2 2 2 2 2 2 2" xfId="15059"/>
    <cellStyle name="Comma 2 3 6 2 2 2 2 2 2 2 2" xfId="45381"/>
    <cellStyle name="Comma 2 3 6 2 2 2 2 2 2 2 3" xfId="30157"/>
    <cellStyle name="Comma 2 3 6 2 2 2 2 2 2 3" xfId="10039"/>
    <cellStyle name="Comma 2 3 6 2 2 2 2 2 2 3 2" xfId="40364"/>
    <cellStyle name="Comma 2 3 6 2 2 2 2 2 2 3 3" xfId="25140"/>
    <cellStyle name="Comma 2 3 6 2 2 2 2 2 2 4" xfId="35351"/>
    <cellStyle name="Comma 2 3 6 2 2 2 2 2 2 5" xfId="20127"/>
    <cellStyle name="Comma 2 3 6 2 2 2 2 2 3" xfId="6678"/>
    <cellStyle name="Comma 2 3 6 2 2 2 2 2 3 2" xfId="16730"/>
    <cellStyle name="Comma 2 3 6 2 2 2 2 2 3 2 2" xfId="47052"/>
    <cellStyle name="Comma 2 3 6 2 2 2 2 2 3 2 3" xfId="31828"/>
    <cellStyle name="Comma 2 3 6 2 2 2 2 2 3 3" xfId="11710"/>
    <cellStyle name="Comma 2 3 6 2 2 2 2 2 3 3 2" xfId="42035"/>
    <cellStyle name="Comma 2 3 6 2 2 2 2 2 3 3 3" xfId="26811"/>
    <cellStyle name="Comma 2 3 6 2 2 2 2 2 3 4" xfId="37022"/>
    <cellStyle name="Comma 2 3 6 2 2 2 2 2 3 5" xfId="21798"/>
    <cellStyle name="Comma 2 3 6 2 2 2 2 2 4" xfId="13388"/>
    <cellStyle name="Comma 2 3 6 2 2 2 2 2 4 2" xfId="43710"/>
    <cellStyle name="Comma 2 3 6 2 2 2 2 2 4 3" xfId="28486"/>
    <cellStyle name="Comma 2 3 6 2 2 2 2 2 5" xfId="8367"/>
    <cellStyle name="Comma 2 3 6 2 2 2 2 2 5 2" xfId="38693"/>
    <cellStyle name="Comma 2 3 6 2 2 2 2 2 5 3" xfId="23469"/>
    <cellStyle name="Comma 2 3 6 2 2 2 2 2 6" xfId="33681"/>
    <cellStyle name="Comma 2 3 6 2 2 2 2 2 7" xfId="18456"/>
    <cellStyle name="Comma 2 3 6 2 2 2 2 3" xfId="4149"/>
    <cellStyle name="Comma 2 3 6 2 2 2 2 3 2" xfId="14223"/>
    <cellStyle name="Comma 2 3 6 2 2 2 2 3 2 2" xfId="44545"/>
    <cellStyle name="Comma 2 3 6 2 2 2 2 3 2 3" xfId="29321"/>
    <cellStyle name="Comma 2 3 6 2 2 2 2 3 3" xfId="9203"/>
    <cellStyle name="Comma 2 3 6 2 2 2 2 3 3 2" xfId="39528"/>
    <cellStyle name="Comma 2 3 6 2 2 2 2 3 3 3" xfId="24304"/>
    <cellStyle name="Comma 2 3 6 2 2 2 2 3 4" xfId="34515"/>
    <cellStyle name="Comma 2 3 6 2 2 2 2 3 5" xfId="19291"/>
    <cellStyle name="Comma 2 3 6 2 2 2 2 4" xfId="5842"/>
    <cellStyle name="Comma 2 3 6 2 2 2 2 4 2" xfId="15894"/>
    <cellStyle name="Comma 2 3 6 2 2 2 2 4 2 2" xfId="46216"/>
    <cellStyle name="Comma 2 3 6 2 2 2 2 4 2 3" xfId="30992"/>
    <cellStyle name="Comma 2 3 6 2 2 2 2 4 3" xfId="10874"/>
    <cellStyle name="Comma 2 3 6 2 2 2 2 4 3 2" xfId="41199"/>
    <cellStyle name="Comma 2 3 6 2 2 2 2 4 3 3" xfId="25975"/>
    <cellStyle name="Comma 2 3 6 2 2 2 2 4 4" xfId="36186"/>
    <cellStyle name="Comma 2 3 6 2 2 2 2 4 5" xfId="20962"/>
    <cellStyle name="Comma 2 3 6 2 2 2 2 5" xfId="12552"/>
    <cellStyle name="Comma 2 3 6 2 2 2 2 5 2" xfId="42874"/>
    <cellStyle name="Comma 2 3 6 2 2 2 2 5 3" xfId="27650"/>
    <cellStyle name="Comma 2 3 6 2 2 2 2 6" xfId="7531"/>
    <cellStyle name="Comma 2 3 6 2 2 2 2 6 2" xfId="37857"/>
    <cellStyle name="Comma 2 3 6 2 2 2 2 6 3" xfId="22633"/>
    <cellStyle name="Comma 2 3 6 2 2 2 2 7" xfId="32845"/>
    <cellStyle name="Comma 2 3 6 2 2 2 2 8" xfId="17620"/>
    <cellStyle name="Comma 2 3 6 2 2 2 3" xfId="2878"/>
    <cellStyle name="Comma 2 3 6 2 2 2 3 2" xfId="4568"/>
    <cellStyle name="Comma 2 3 6 2 2 2 3 2 2" xfId="14641"/>
    <cellStyle name="Comma 2 3 6 2 2 2 3 2 2 2" xfId="44963"/>
    <cellStyle name="Comma 2 3 6 2 2 2 3 2 2 3" xfId="29739"/>
    <cellStyle name="Comma 2 3 6 2 2 2 3 2 3" xfId="9621"/>
    <cellStyle name="Comma 2 3 6 2 2 2 3 2 3 2" xfId="39946"/>
    <cellStyle name="Comma 2 3 6 2 2 2 3 2 3 3" xfId="24722"/>
    <cellStyle name="Comma 2 3 6 2 2 2 3 2 4" xfId="34933"/>
    <cellStyle name="Comma 2 3 6 2 2 2 3 2 5" xfId="19709"/>
    <cellStyle name="Comma 2 3 6 2 2 2 3 3" xfId="6260"/>
    <cellStyle name="Comma 2 3 6 2 2 2 3 3 2" xfId="16312"/>
    <cellStyle name="Comma 2 3 6 2 2 2 3 3 2 2" xfId="46634"/>
    <cellStyle name="Comma 2 3 6 2 2 2 3 3 2 3" xfId="31410"/>
    <cellStyle name="Comma 2 3 6 2 2 2 3 3 3" xfId="11292"/>
    <cellStyle name="Comma 2 3 6 2 2 2 3 3 3 2" xfId="41617"/>
    <cellStyle name="Comma 2 3 6 2 2 2 3 3 3 3" xfId="26393"/>
    <cellStyle name="Comma 2 3 6 2 2 2 3 3 4" xfId="36604"/>
    <cellStyle name="Comma 2 3 6 2 2 2 3 3 5" xfId="21380"/>
    <cellStyle name="Comma 2 3 6 2 2 2 3 4" xfId="12970"/>
    <cellStyle name="Comma 2 3 6 2 2 2 3 4 2" xfId="43292"/>
    <cellStyle name="Comma 2 3 6 2 2 2 3 4 3" xfId="28068"/>
    <cellStyle name="Comma 2 3 6 2 2 2 3 5" xfId="7949"/>
    <cellStyle name="Comma 2 3 6 2 2 2 3 5 2" xfId="38275"/>
    <cellStyle name="Comma 2 3 6 2 2 2 3 5 3" xfId="23051"/>
    <cellStyle name="Comma 2 3 6 2 2 2 3 6" xfId="33263"/>
    <cellStyle name="Comma 2 3 6 2 2 2 3 7" xfId="18038"/>
    <cellStyle name="Comma 2 3 6 2 2 2 4" xfId="3731"/>
    <cellStyle name="Comma 2 3 6 2 2 2 4 2" xfId="13805"/>
    <cellStyle name="Comma 2 3 6 2 2 2 4 2 2" xfId="44127"/>
    <cellStyle name="Comma 2 3 6 2 2 2 4 2 3" xfId="28903"/>
    <cellStyle name="Comma 2 3 6 2 2 2 4 3" xfId="8785"/>
    <cellStyle name="Comma 2 3 6 2 2 2 4 3 2" xfId="39110"/>
    <cellStyle name="Comma 2 3 6 2 2 2 4 3 3" xfId="23886"/>
    <cellStyle name="Comma 2 3 6 2 2 2 4 4" xfId="34097"/>
    <cellStyle name="Comma 2 3 6 2 2 2 4 5" xfId="18873"/>
    <cellStyle name="Comma 2 3 6 2 2 2 5" xfId="5424"/>
    <cellStyle name="Comma 2 3 6 2 2 2 5 2" xfId="15476"/>
    <cellStyle name="Comma 2 3 6 2 2 2 5 2 2" xfId="45798"/>
    <cellStyle name="Comma 2 3 6 2 2 2 5 2 3" xfId="30574"/>
    <cellStyle name="Comma 2 3 6 2 2 2 5 3" xfId="10456"/>
    <cellStyle name="Comma 2 3 6 2 2 2 5 3 2" xfId="40781"/>
    <cellStyle name="Comma 2 3 6 2 2 2 5 3 3" xfId="25557"/>
    <cellStyle name="Comma 2 3 6 2 2 2 5 4" xfId="35768"/>
    <cellStyle name="Comma 2 3 6 2 2 2 5 5" xfId="20544"/>
    <cellStyle name="Comma 2 3 6 2 2 2 6" xfId="12134"/>
    <cellStyle name="Comma 2 3 6 2 2 2 6 2" xfId="42456"/>
    <cellStyle name="Comma 2 3 6 2 2 2 6 3" xfId="27232"/>
    <cellStyle name="Comma 2 3 6 2 2 2 7" xfId="7113"/>
    <cellStyle name="Comma 2 3 6 2 2 2 7 2" xfId="37439"/>
    <cellStyle name="Comma 2 3 6 2 2 2 7 3" xfId="22215"/>
    <cellStyle name="Comma 2 3 6 2 2 2 8" xfId="32427"/>
    <cellStyle name="Comma 2 3 6 2 2 2 9" xfId="17202"/>
    <cellStyle name="Comma 2 3 6 2 2 3" xfId="2249"/>
    <cellStyle name="Comma 2 3 6 2 2 3 2" xfId="3088"/>
    <cellStyle name="Comma 2 3 6 2 2 3 2 2" xfId="4778"/>
    <cellStyle name="Comma 2 3 6 2 2 3 2 2 2" xfId="14851"/>
    <cellStyle name="Comma 2 3 6 2 2 3 2 2 2 2" xfId="45173"/>
    <cellStyle name="Comma 2 3 6 2 2 3 2 2 2 3" xfId="29949"/>
    <cellStyle name="Comma 2 3 6 2 2 3 2 2 3" xfId="9831"/>
    <cellStyle name="Comma 2 3 6 2 2 3 2 2 3 2" xfId="40156"/>
    <cellStyle name="Comma 2 3 6 2 2 3 2 2 3 3" xfId="24932"/>
    <cellStyle name="Comma 2 3 6 2 2 3 2 2 4" xfId="35143"/>
    <cellStyle name="Comma 2 3 6 2 2 3 2 2 5" xfId="19919"/>
    <cellStyle name="Comma 2 3 6 2 2 3 2 3" xfId="6470"/>
    <cellStyle name="Comma 2 3 6 2 2 3 2 3 2" xfId="16522"/>
    <cellStyle name="Comma 2 3 6 2 2 3 2 3 2 2" xfId="46844"/>
    <cellStyle name="Comma 2 3 6 2 2 3 2 3 2 3" xfId="31620"/>
    <cellStyle name="Comma 2 3 6 2 2 3 2 3 3" xfId="11502"/>
    <cellStyle name="Comma 2 3 6 2 2 3 2 3 3 2" xfId="41827"/>
    <cellStyle name="Comma 2 3 6 2 2 3 2 3 3 3" xfId="26603"/>
    <cellStyle name="Comma 2 3 6 2 2 3 2 3 4" xfId="36814"/>
    <cellStyle name="Comma 2 3 6 2 2 3 2 3 5" xfId="21590"/>
    <cellStyle name="Comma 2 3 6 2 2 3 2 4" xfId="13180"/>
    <cellStyle name="Comma 2 3 6 2 2 3 2 4 2" xfId="43502"/>
    <cellStyle name="Comma 2 3 6 2 2 3 2 4 3" xfId="28278"/>
    <cellStyle name="Comma 2 3 6 2 2 3 2 5" xfId="8159"/>
    <cellStyle name="Comma 2 3 6 2 2 3 2 5 2" xfId="38485"/>
    <cellStyle name="Comma 2 3 6 2 2 3 2 5 3" xfId="23261"/>
    <cellStyle name="Comma 2 3 6 2 2 3 2 6" xfId="33473"/>
    <cellStyle name="Comma 2 3 6 2 2 3 2 7" xfId="18248"/>
    <cellStyle name="Comma 2 3 6 2 2 3 3" xfId="3941"/>
    <cellStyle name="Comma 2 3 6 2 2 3 3 2" xfId="14015"/>
    <cellStyle name="Comma 2 3 6 2 2 3 3 2 2" xfId="44337"/>
    <cellStyle name="Comma 2 3 6 2 2 3 3 2 3" xfId="29113"/>
    <cellStyle name="Comma 2 3 6 2 2 3 3 3" xfId="8995"/>
    <cellStyle name="Comma 2 3 6 2 2 3 3 3 2" xfId="39320"/>
    <cellStyle name="Comma 2 3 6 2 2 3 3 3 3" xfId="24096"/>
    <cellStyle name="Comma 2 3 6 2 2 3 3 4" xfId="34307"/>
    <cellStyle name="Comma 2 3 6 2 2 3 3 5" xfId="19083"/>
    <cellStyle name="Comma 2 3 6 2 2 3 4" xfId="5634"/>
    <cellStyle name="Comma 2 3 6 2 2 3 4 2" xfId="15686"/>
    <cellStyle name="Comma 2 3 6 2 2 3 4 2 2" xfId="46008"/>
    <cellStyle name="Comma 2 3 6 2 2 3 4 2 3" xfId="30784"/>
    <cellStyle name="Comma 2 3 6 2 2 3 4 3" xfId="10666"/>
    <cellStyle name="Comma 2 3 6 2 2 3 4 3 2" xfId="40991"/>
    <cellStyle name="Comma 2 3 6 2 2 3 4 3 3" xfId="25767"/>
    <cellStyle name="Comma 2 3 6 2 2 3 4 4" xfId="35978"/>
    <cellStyle name="Comma 2 3 6 2 2 3 4 5" xfId="20754"/>
    <cellStyle name="Comma 2 3 6 2 2 3 5" xfId="12344"/>
    <cellStyle name="Comma 2 3 6 2 2 3 5 2" xfId="42666"/>
    <cellStyle name="Comma 2 3 6 2 2 3 5 3" xfId="27442"/>
    <cellStyle name="Comma 2 3 6 2 2 3 6" xfId="7323"/>
    <cellStyle name="Comma 2 3 6 2 2 3 6 2" xfId="37649"/>
    <cellStyle name="Comma 2 3 6 2 2 3 6 3" xfId="22425"/>
    <cellStyle name="Comma 2 3 6 2 2 3 7" xfId="32637"/>
    <cellStyle name="Comma 2 3 6 2 2 3 8" xfId="17412"/>
    <cellStyle name="Comma 2 3 6 2 2 4" xfId="2670"/>
    <cellStyle name="Comma 2 3 6 2 2 4 2" xfId="4360"/>
    <cellStyle name="Comma 2 3 6 2 2 4 2 2" xfId="14433"/>
    <cellStyle name="Comma 2 3 6 2 2 4 2 2 2" xfId="44755"/>
    <cellStyle name="Comma 2 3 6 2 2 4 2 2 3" xfId="29531"/>
    <cellStyle name="Comma 2 3 6 2 2 4 2 3" xfId="9413"/>
    <cellStyle name="Comma 2 3 6 2 2 4 2 3 2" xfId="39738"/>
    <cellStyle name="Comma 2 3 6 2 2 4 2 3 3" xfId="24514"/>
    <cellStyle name="Comma 2 3 6 2 2 4 2 4" xfId="34725"/>
    <cellStyle name="Comma 2 3 6 2 2 4 2 5" xfId="19501"/>
    <cellStyle name="Comma 2 3 6 2 2 4 3" xfId="6052"/>
    <cellStyle name="Comma 2 3 6 2 2 4 3 2" xfId="16104"/>
    <cellStyle name="Comma 2 3 6 2 2 4 3 2 2" xfId="46426"/>
    <cellStyle name="Comma 2 3 6 2 2 4 3 2 3" xfId="31202"/>
    <cellStyle name="Comma 2 3 6 2 2 4 3 3" xfId="11084"/>
    <cellStyle name="Comma 2 3 6 2 2 4 3 3 2" xfId="41409"/>
    <cellStyle name="Comma 2 3 6 2 2 4 3 3 3" xfId="26185"/>
    <cellStyle name="Comma 2 3 6 2 2 4 3 4" xfId="36396"/>
    <cellStyle name="Comma 2 3 6 2 2 4 3 5" xfId="21172"/>
    <cellStyle name="Comma 2 3 6 2 2 4 4" xfId="12762"/>
    <cellStyle name="Comma 2 3 6 2 2 4 4 2" xfId="43084"/>
    <cellStyle name="Comma 2 3 6 2 2 4 4 3" xfId="27860"/>
    <cellStyle name="Comma 2 3 6 2 2 4 5" xfId="7741"/>
    <cellStyle name="Comma 2 3 6 2 2 4 5 2" xfId="38067"/>
    <cellStyle name="Comma 2 3 6 2 2 4 5 3" xfId="22843"/>
    <cellStyle name="Comma 2 3 6 2 2 4 6" xfId="33055"/>
    <cellStyle name="Comma 2 3 6 2 2 4 7" xfId="17830"/>
    <cellStyle name="Comma 2 3 6 2 2 5" xfId="3523"/>
    <cellStyle name="Comma 2 3 6 2 2 5 2" xfId="13597"/>
    <cellStyle name="Comma 2 3 6 2 2 5 2 2" xfId="43919"/>
    <cellStyle name="Comma 2 3 6 2 2 5 2 3" xfId="28695"/>
    <cellStyle name="Comma 2 3 6 2 2 5 3" xfId="8577"/>
    <cellStyle name="Comma 2 3 6 2 2 5 3 2" xfId="38902"/>
    <cellStyle name="Comma 2 3 6 2 2 5 3 3" xfId="23678"/>
    <cellStyle name="Comma 2 3 6 2 2 5 4" xfId="33889"/>
    <cellStyle name="Comma 2 3 6 2 2 5 5" xfId="18665"/>
    <cellStyle name="Comma 2 3 6 2 2 6" xfId="5216"/>
    <cellStyle name="Comma 2 3 6 2 2 6 2" xfId="15268"/>
    <cellStyle name="Comma 2 3 6 2 2 6 2 2" xfId="45590"/>
    <cellStyle name="Comma 2 3 6 2 2 6 2 3" xfId="30366"/>
    <cellStyle name="Comma 2 3 6 2 2 6 3" xfId="10248"/>
    <cellStyle name="Comma 2 3 6 2 2 6 3 2" xfId="40573"/>
    <cellStyle name="Comma 2 3 6 2 2 6 3 3" xfId="25349"/>
    <cellStyle name="Comma 2 3 6 2 2 6 4" xfId="35560"/>
    <cellStyle name="Comma 2 3 6 2 2 6 5" xfId="20336"/>
    <cellStyle name="Comma 2 3 6 2 2 7" xfId="11926"/>
    <cellStyle name="Comma 2 3 6 2 2 7 2" xfId="42248"/>
    <cellStyle name="Comma 2 3 6 2 2 7 3" xfId="27024"/>
    <cellStyle name="Comma 2 3 6 2 2 8" xfId="6905"/>
    <cellStyle name="Comma 2 3 6 2 2 8 2" xfId="37231"/>
    <cellStyle name="Comma 2 3 6 2 2 8 3" xfId="22007"/>
    <cellStyle name="Comma 2 3 6 2 2 9" xfId="32219"/>
    <cellStyle name="Comma 2 3 6 2 3" xfId="1932"/>
    <cellStyle name="Comma 2 3 6 2 3 2" xfId="2353"/>
    <cellStyle name="Comma 2 3 6 2 3 2 2" xfId="3192"/>
    <cellStyle name="Comma 2 3 6 2 3 2 2 2" xfId="4882"/>
    <cellStyle name="Comma 2 3 6 2 3 2 2 2 2" xfId="14955"/>
    <cellStyle name="Comma 2 3 6 2 3 2 2 2 2 2" xfId="45277"/>
    <cellStyle name="Comma 2 3 6 2 3 2 2 2 2 3" xfId="30053"/>
    <cellStyle name="Comma 2 3 6 2 3 2 2 2 3" xfId="9935"/>
    <cellStyle name="Comma 2 3 6 2 3 2 2 2 3 2" xfId="40260"/>
    <cellStyle name="Comma 2 3 6 2 3 2 2 2 3 3" xfId="25036"/>
    <cellStyle name="Comma 2 3 6 2 3 2 2 2 4" xfId="35247"/>
    <cellStyle name="Comma 2 3 6 2 3 2 2 2 5" xfId="20023"/>
    <cellStyle name="Comma 2 3 6 2 3 2 2 3" xfId="6574"/>
    <cellStyle name="Comma 2 3 6 2 3 2 2 3 2" xfId="16626"/>
    <cellStyle name="Comma 2 3 6 2 3 2 2 3 2 2" xfId="46948"/>
    <cellStyle name="Comma 2 3 6 2 3 2 2 3 2 3" xfId="31724"/>
    <cellStyle name="Comma 2 3 6 2 3 2 2 3 3" xfId="11606"/>
    <cellStyle name="Comma 2 3 6 2 3 2 2 3 3 2" xfId="41931"/>
    <cellStyle name="Comma 2 3 6 2 3 2 2 3 3 3" xfId="26707"/>
    <cellStyle name="Comma 2 3 6 2 3 2 2 3 4" xfId="36918"/>
    <cellStyle name="Comma 2 3 6 2 3 2 2 3 5" xfId="21694"/>
    <cellStyle name="Comma 2 3 6 2 3 2 2 4" xfId="13284"/>
    <cellStyle name="Comma 2 3 6 2 3 2 2 4 2" xfId="43606"/>
    <cellStyle name="Comma 2 3 6 2 3 2 2 4 3" xfId="28382"/>
    <cellStyle name="Comma 2 3 6 2 3 2 2 5" xfId="8263"/>
    <cellStyle name="Comma 2 3 6 2 3 2 2 5 2" xfId="38589"/>
    <cellStyle name="Comma 2 3 6 2 3 2 2 5 3" xfId="23365"/>
    <cellStyle name="Comma 2 3 6 2 3 2 2 6" xfId="33577"/>
    <cellStyle name="Comma 2 3 6 2 3 2 2 7" xfId="18352"/>
    <cellStyle name="Comma 2 3 6 2 3 2 3" xfId="4045"/>
    <cellStyle name="Comma 2 3 6 2 3 2 3 2" xfId="14119"/>
    <cellStyle name="Comma 2 3 6 2 3 2 3 2 2" xfId="44441"/>
    <cellStyle name="Comma 2 3 6 2 3 2 3 2 3" xfId="29217"/>
    <cellStyle name="Comma 2 3 6 2 3 2 3 3" xfId="9099"/>
    <cellStyle name="Comma 2 3 6 2 3 2 3 3 2" xfId="39424"/>
    <cellStyle name="Comma 2 3 6 2 3 2 3 3 3" xfId="24200"/>
    <cellStyle name="Comma 2 3 6 2 3 2 3 4" xfId="34411"/>
    <cellStyle name="Comma 2 3 6 2 3 2 3 5" xfId="19187"/>
    <cellStyle name="Comma 2 3 6 2 3 2 4" xfId="5738"/>
    <cellStyle name="Comma 2 3 6 2 3 2 4 2" xfId="15790"/>
    <cellStyle name="Comma 2 3 6 2 3 2 4 2 2" xfId="46112"/>
    <cellStyle name="Comma 2 3 6 2 3 2 4 2 3" xfId="30888"/>
    <cellStyle name="Comma 2 3 6 2 3 2 4 3" xfId="10770"/>
    <cellStyle name="Comma 2 3 6 2 3 2 4 3 2" xfId="41095"/>
    <cellStyle name="Comma 2 3 6 2 3 2 4 3 3" xfId="25871"/>
    <cellStyle name="Comma 2 3 6 2 3 2 4 4" xfId="36082"/>
    <cellStyle name="Comma 2 3 6 2 3 2 4 5" xfId="20858"/>
    <cellStyle name="Comma 2 3 6 2 3 2 5" xfId="12448"/>
    <cellStyle name="Comma 2 3 6 2 3 2 5 2" xfId="42770"/>
    <cellStyle name="Comma 2 3 6 2 3 2 5 3" xfId="27546"/>
    <cellStyle name="Comma 2 3 6 2 3 2 6" xfId="7427"/>
    <cellStyle name="Comma 2 3 6 2 3 2 6 2" xfId="37753"/>
    <cellStyle name="Comma 2 3 6 2 3 2 6 3" xfId="22529"/>
    <cellStyle name="Comma 2 3 6 2 3 2 7" xfId="32741"/>
    <cellStyle name="Comma 2 3 6 2 3 2 8" xfId="17516"/>
    <cellStyle name="Comma 2 3 6 2 3 3" xfId="2774"/>
    <cellStyle name="Comma 2 3 6 2 3 3 2" xfId="4464"/>
    <cellStyle name="Comma 2 3 6 2 3 3 2 2" xfId="14537"/>
    <cellStyle name="Comma 2 3 6 2 3 3 2 2 2" xfId="44859"/>
    <cellStyle name="Comma 2 3 6 2 3 3 2 2 3" xfId="29635"/>
    <cellStyle name="Comma 2 3 6 2 3 3 2 3" xfId="9517"/>
    <cellStyle name="Comma 2 3 6 2 3 3 2 3 2" xfId="39842"/>
    <cellStyle name="Comma 2 3 6 2 3 3 2 3 3" xfId="24618"/>
    <cellStyle name="Comma 2 3 6 2 3 3 2 4" xfId="34829"/>
    <cellStyle name="Comma 2 3 6 2 3 3 2 5" xfId="19605"/>
    <cellStyle name="Comma 2 3 6 2 3 3 3" xfId="6156"/>
    <cellStyle name="Comma 2 3 6 2 3 3 3 2" xfId="16208"/>
    <cellStyle name="Comma 2 3 6 2 3 3 3 2 2" xfId="46530"/>
    <cellStyle name="Comma 2 3 6 2 3 3 3 2 3" xfId="31306"/>
    <cellStyle name="Comma 2 3 6 2 3 3 3 3" xfId="11188"/>
    <cellStyle name="Comma 2 3 6 2 3 3 3 3 2" xfId="41513"/>
    <cellStyle name="Comma 2 3 6 2 3 3 3 3 3" xfId="26289"/>
    <cellStyle name="Comma 2 3 6 2 3 3 3 4" xfId="36500"/>
    <cellStyle name="Comma 2 3 6 2 3 3 3 5" xfId="21276"/>
    <cellStyle name="Comma 2 3 6 2 3 3 4" xfId="12866"/>
    <cellStyle name="Comma 2 3 6 2 3 3 4 2" xfId="43188"/>
    <cellStyle name="Comma 2 3 6 2 3 3 4 3" xfId="27964"/>
    <cellStyle name="Comma 2 3 6 2 3 3 5" xfId="7845"/>
    <cellStyle name="Comma 2 3 6 2 3 3 5 2" xfId="38171"/>
    <cellStyle name="Comma 2 3 6 2 3 3 5 3" xfId="22947"/>
    <cellStyle name="Comma 2 3 6 2 3 3 6" xfId="33159"/>
    <cellStyle name="Comma 2 3 6 2 3 3 7" xfId="17934"/>
    <cellStyle name="Comma 2 3 6 2 3 4" xfId="3627"/>
    <cellStyle name="Comma 2 3 6 2 3 4 2" xfId="13701"/>
    <cellStyle name="Comma 2 3 6 2 3 4 2 2" xfId="44023"/>
    <cellStyle name="Comma 2 3 6 2 3 4 2 3" xfId="28799"/>
    <cellStyle name="Comma 2 3 6 2 3 4 3" xfId="8681"/>
    <cellStyle name="Comma 2 3 6 2 3 4 3 2" xfId="39006"/>
    <cellStyle name="Comma 2 3 6 2 3 4 3 3" xfId="23782"/>
    <cellStyle name="Comma 2 3 6 2 3 4 4" xfId="33993"/>
    <cellStyle name="Comma 2 3 6 2 3 4 5" xfId="18769"/>
    <cellStyle name="Comma 2 3 6 2 3 5" xfId="5320"/>
    <cellStyle name="Comma 2 3 6 2 3 5 2" xfId="15372"/>
    <cellStyle name="Comma 2 3 6 2 3 5 2 2" xfId="45694"/>
    <cellStyle name="Comma 2 3 6 2 3 5 2 3" xfId="30470"/>
    <cellStyle name="Comma 2 3 6 2 3 5 3" xfId="10352"/>
    <cellStyle name="Comma 2 3 6 2 3 5 3 2" xfId="40677"/>
    <cellStyle name="Comma 2 3 6 2 3 5 3 3" xfId="25453"/>
    <cellStyle name="Comma 2 3 6 2 3 5 4" xfId="35664"/>
    <cellStyle name="Comma 2 3 6 2 3 5 5" xfId="20440"/>
    <cellStyle name="Comma 2 3 6 2 3 6" xfId="12030"/>
    <cellStyle name="Comma 2 3 6 2 3 6 2" xfId="42352"/>
    <cellStyle name="Comma 2 3 6 2 3 6 3" xfId="27128"/>
    <cellStyle name="Comma 2 3 6 2 3 7" xfId="7009"/>
    <cellStyle name="Comma 2 3 6 2 3 7 2" xfId="37335"/>
    <cellStyle name="Comma 2 3 6 2 3 7 3" xfId="22111"/>
    <cellStyle name="Comma 2 3 6 2 3 8" xfId="32323"/>
    <cellStyle name="Comma 2 3 6 2 3 9" xfId="17098"/>
    <cellStyle name="Comma 2 3 6 2 4" xfId="2145"/>
    <cellStyle name="Comma 2 3 6 2 4 2" xfId="2984"/>
    <cellStyle name="Comma 2 3 6 2 4 2 2" xfId="4674"/>
    <cellStyle name="Comma 2 3 6 2 4 2 2 2" xfId="14747"/>
    <cellStyle name="Comma 2 3 6 2 4 2 2 2 2" xfId="45069"/>
    <cellStyle name="Comma 2 3 6 2 4 2 2 2 3" xfId="29845"/>
    <cellStyle name="Comma 2 3 6 2 4 2 2 3" xfId="9727"/>
    <cellStyle name="Comma 2 3 6 2 4 2 2 3 2" xfId="40052"/>
    <cellStyle name="Comma 2 3 6 2 4 2 2 3 3" xfId="24828"/>
    <cellStyle name="Comma 2 3 6 2 4 2 2 4" xfId="35039"/>
    <cellStyle name="Comma 2 3 6 2 4 2 2 5" xfId="19815"/>
    <cellStyle name="Comma 2 3 6 2 4 2 3" xfId="6366"/>
    <cellStyle name="Comma 2 3 6 2 4 2 3 2" xfId="16418"/>
    <cellStyle name="Comma 2 3 6 2 4 2 3 2 2" xfId="46740"/>
    <cellStyle name="Comma 2 3 6 2 4 2 3 2 3" xfId="31516"/>
    <cellStyle name="Comma 2 3 6 2 4 2 3 3" xfId="11398"/>
    <cellStyle name="Comma 2 3 6 2 4 2 3 3 2" xfId="41723"/>
    <cellStyle name="Comma 2 3 6 2 4 2 3 3 3" xfId="26499"/>
    <cellStyle name="Comma 2 3 6 2 4 2 3 4" xfId="36710"/>
    <cellStyle name="Comma 2 3 6 2 4 2 3 5" xfId="21486"/>
    <cellStyle name="Comma 2 3 6 2 4 2 4" xfId="13076"/>
    <cellStyle name="Comma 2 3 6 2 4 2 4 2" xfId="43398"/>
    <cellStyle name="Comma 2 3 6 2 4 2 4 3" xfId="28174"/>
    <cellStyle name="Comma 2 3 6 2 4 2 5" xfId="8055"/>
    <cellStyle name="Comma 2 3 6 2 4 2 5 2" xfId="38381"/>
    <cellStyle name="Comma 2 3 6 2 4 2 5 3" xfId="23157"/>
    <cellStyle name="Comma 2 3 6 2 4 2 6" xfId="33369"/>
    <cellStyle name="Comma 2 3 6 2 4 2 7" xfId="18144"/>
    <cellStyle name="Comma 2 3 6 2 4 3" xfId="3837"/>
    <cellStyle name="Comma 2 3 6 2 4 3 2" xfId="13911"/>
    <cellStyle name="Comma 2 3 6 2 4 3 2 2" xfId="44233"/>
    <cellStyle name="Comma 2 3 6 2 4 3 2 3" xfId="29009"/>
    <cellStyle name="Comma 2 3 6 2 4 3 3" xfId="8891"/>
    <cellStyle name="Comma 2 3 6 2 4 3 3 2" xfId="39216"/>
    <cellStyle name="Comma 2 3 6 2 4 3 3 3" xfId="23992"/>
    <cellStyle name="Comma 2 3 6 2 4 3 4" xfId="34203"/>
    <cellStyle name="Comma 2 3 6 2 4 3 5" xfId="18979"/>
    <cellStyle name="Comma 2 3 6 2 4 4" xfId="5530"/>
    <cellStyle name="Comma 2 3 6 2 4 4 2" xfId="15582"/>
    <cellStyle name="Comma 2 3 6 2 4 4 2 2" xfId="45904"/>
    <cellStyle name="Comma 2 3 6 2 4 4 2 3" xfId="30680"/>
    <cellStyle name="Comma 2 3 6 2 4 4 3" xfId="10562"/>
    <cellStyle name="Comma 2 3 6 2 4 4 3 2" xfId="40887"/>
    <cellStyle name="Comma 2 3 6 2 4 4 3 3" xfId="25663"/>
    <cellStyle name="Comma 2 3 6 2 4 4 4" xfId="35874"/>
    <cellStyle name="Comma 2 3 6 2 4 4 5" xfId="20650"/>
    <cellStyle name="Comma 2 3 6 2 4 5" xfId="12240"/>
    <cellStyle name="Comma 2 3 6 2 4 5 2" xfId="42562"/>
    <cellStyle name="Comma 2 3 6 2 4 5 3" xfId="27338"/>
    <cellStyle name="Comma 2 3 6 2 4 6" xfId="7219"/>
    <cellStyle name="Comma 2 3 6 2 4 6 2" xfId="37545"/>
    <cellStyle name="Comma 2 3 6 2 4 6 3" xfId="22321"/>
    <cellStyle name="Comma 2 3 6 2 4 7" xfId="32533"/>
    <cellStyle name="Comma 2 3 6 2 4 8" xfId="17308"/>
    <cellStyle name="Comma 2 3 6 2 5" xfId="2566"/>
    <cellStyle name="Comma 2 3 6 2 5 2" xfId="4256"/>
    <cellStyle name="Comma 2 3 6 2 5 2 2" xfId="14329"/>
    <cellStyle name="Comma 2 3 6 2 5 2 2 2" xfId="44651"/>
    <cellStyle name="Comma 2 3 6 2 5 2 2 3" xfId="29427"/>
    <cellStyle name="Comma 2 3 6 2 5 2 3" xfId="9309"/>
    <cellStyle name="Comma 2 3 6 2 5 2 3 2" xfId="39634"/>
    <cellStyle name="Comma 2 3 6 2 5 2 3 3" xfId="24410"/>
    <cellStyle name="Comma 2 3 6 2 5 2 4" xfId="34621"/>
    <cellStyle name="Comma 2 3 6 2 5 2 5" xfId="19397"/>
    <cellStyle name="Comma 2 3 6 2 5 3" xfId="5948"/>
    <cellStyle name="Comma 2 3 6 2 5 3 2" xfId="16000"/>
    <cellStyle name="Comma 2 3 6 2 5 3 2 2" xfId="46322"/>
    <cellStyle name="Comma 2 3 6 2 5 3 2 3" xfId="31098"/>
    <cellStyle name="Comma 2 3 6 2 5 3 3" xfId="10980"/>
    <cellStyle name="Comma 2 3 6 2 5 3 3 2" xfId="41305"/>
    <cellStyle name="Comma 2 3 6 2 5 3 3 3" xfId="26081"/>
    <cellStyle name="Comma 2 3 6 2 5 3 4" xfId="36292"/>
    <cellStyle name="Comma 2 3 6 2 5 3 5" xfId="21068"/>
    <cellStyle name="Comma 2 3 6 2 5 4" xfId="12658"/>
    <cellStyle name="Comma 2 3 6 2 5 4 2" xfId="42980"/>
    <cellStyle name="Comma 2 3 6 2 5 4 3" xfId="27756"/>
    <cellStyle name="Comma 2 3 6 2 5 5" xfId="7637"/>
    <cellStyle name="Comma 2 3 6 2 5 5 2" xfId="37963"/>
    <cellStyle name="Comma 2 3 6 2 5 5 3" xfId="22739"/>
    <cellStyle name="Comma 2 3 6 2 5 6" xfId="32951"/>
    <cellStyle name="Comma 2 3 6 2 5 7" xfId="17726"/>
    <cellStyle name="Comma 2 3 6 2 6" xfId="3419"/>
    <cellStyle name="Comma 2 3 6 2 6 2" xfId="13493"/>
    <cellStyle name="Comma 2 3 6 2 6 2 2" xfId="43815"/>
    <cellStyle name="Comma 2 3 6 2 6 2 3" xfId="28591"/>
    <cellStyle name="Comma 2 3 6 2 6 3" xfId="8473"/>
    <cellStyle name="Comma 2 3 6 2 6 3 2" xfId="38798"/>
    <cellStyle name="Comma 2 3 6 2 6 3 3" xfId="23574"/>
    <cellStyle name="Comma 2 3 6 2 6 4" xfId="33785"/>
    <cellStyle name="Comma 2 3 6 2 6 5" xfId="18561"/>
    <cellStyle name="Comma 2 3 6 2 7" xfId="5112"/>
    <cellStyle name="Comma 2 3 6 2 7 2" xfId="15164"/>
    <cellStyle name="Comma 2 3 6 2 7 2 2" xfId="45486"/>
    <cellStyle name="Comma 2 3 6 2 7 2 3" xfId="30262"/>
    <cellStyle name="Comma 2 3 6 2 7 3" xfId="10144"/>
    <cellStyle name="Comma 2 3 6 2 7 3 2" xfId="40469"/>
    <cellStyle name="Comma 2 3 6 2 7 3 3" xfId="25245"/>
    <cellStyle name="Comma 2 3 6 2 7 4" xfId="35456"/>
    <cellStyle name="Comma 2 3 6 2 7 5" xfId="20232"/>
    <cellStyle name="Comma 2 3 6 2 8" xfId="11822"/>
    <cellStyle name="Comma 2 3 6 2 8 2" xfId="42144"/>
    <cellStyle name="Comma 2 3 6 2 8 3" xfId="26920"/>
    <cellStyle name="Comma 2 3 6 2 9" xfId="6801"/>
    <cellStyle name="Comma 2 3 6 2 9 2" xfId="37127"/>
    <cellStyle name="Comma 2 3 6 2 9 3" xfId="21903"/>
    <cellStyle name="Comma 2 3 6 3" xfId="1765"/>
    <cellStyle name="Comma 2 3 6 3 10" xfId="16942"/>
    <cellStyle name="Comma 2 3 6 3 2" xfId="1984"/>
    <cellStyle name="Comma 2 3 6 3 2 2" xfId="2405"/>
    <cellStyle name="Comma 2 3 6 3 2 2 2" xfId="3244"/>
    <cellStyle name="Comma 2 3 6 3 2 2 2 2" xfId="4934"/>
    <cellStyle name="Comma 2 3 6 3 2 2 2 2 2" xfId="15007"/>
    <cellStyle name="Comma 2 3 6 3 2 2 2 2 2 2" xfId="45329"/>
    <cellStyle name="Comma 2 3 6 3 2 2 2 2 2 3" xfId="30105"/>
    <cellStyle name="Comma 2 3 6 3 2 2 2 2 3" xfId="9987"/>
    <cellStyle name="Comma 2 3 6 3 2 2 2 2 3 2" xfId="40312"/>
    <cellStyle name="Comma 2 3 6 3 2 2 2 2 3 3" xfId="25088"/>
    <cellStyle name="Comma 2 3 6 3 2 2 2 2 4" xfId="35299"/>
    <cellStyle name="Comma 2 3 6 3 2 2 2 2 5" xfId="20075"/>
    <cellStyle name="Comma 2 3 6 3 2 2 2 3" xfId="6626"/>
    <cellStyle name="Comma 2 3 6 3 2 2 2 3 2" xfId="16678"/>
    <cellStyle name="Comma 2 3 6 3 2 2 2 3 2 2" xfId="47000"/>
    <cellStyle name="Comma 2 3 6 3 2 2 2 3 2 3" xfId="31776"/>
    <cellStyle name="Comma 2 3 6 3 2 2 2 3 3" xfId="11658"/>
    <cellStyle name="Comma 2 3 6 3 2 2 2 3 3 2" xfId="41983"/>
    <cellStyle name="Comma 2 3 6 3 2 2 2 3 3 3" xfId="26759"/>
    <cellStyle name="Comma 2 3 6 3 2 2 2 3 4" xfId="36970"/>
    <cellStyle name="Comma 2 3 6 3 2 2 2 3 5" xfId="21746"/>
    <cellStyle name="Comma 2 3 6 3 2 2 2 4" xfId="13336"/>
    <cellStyle name="Comma 2 3 6 3 2 2 2 4 2" xfId="43658"/>
    <cellStyle name="Comma 2 3 6 3 2 2 2 4 3" xfId="28434"/>
    <cellStyle name="Comma 2 3 6 3 2 2 2 5" xfId="8315"/>
    <cellStyle name="Comma 2 3 6 3 2 2 2 5 2" xfId="38641"/>
    <cellStyle name="Comma 2 3 6 3 2 2 2 5 3" xfId="23417"/>
    <cellStyle name="Comma 2 3 6 3 2 2 2 6" xfId="33629"/>
    <cellStyle name="Comma 2 3 6 3 2 2 2 7" xfId="18404"/>
    <cellStyle name="Comma 2 3 6 3 2 2 3" xfId="4097"/>
    <cellStyle name="Comma 2 3 6 3 2 2 3 2" xfId="14171"/>
    <cellStyle name="Comma 2 3 6 3 2 2 3 2 2" xfId="44493"/>
    <cellStyle name="Comma 2 3 6 3 2 2 3 2 3" xfId="29269"/>
    <cellStyle name="Comma 2 3 6 3 2 2 3 3" xfId="9151"/>
    <cellStyle name="Comma 2 3 6 3 2 2 3 3 2" xfId="39476"/>
    <cellStyle name="Comma 2 3 6 3 2 2 3 3 3" xfId="24252"/>
    <cellStyle name="Comma 2 3 6 3 2 2 3 4" xfId="34463"/>
    <cellStyle name="Comma 2 3 6 3 2 2 3 5" xfId="19239"/>
    <cellStyle name="Comma 2 3 6 3 2 2 4" xfId="5790"/>
    <cellStyle name="Comma 2 3 6 3 2 2 4 2" xfId="15842"/>
    <cellStyle name="Comma 2 3 6 3 2 2 4 2 2" xfId="46164"/>
    <cellStyle name="Comma 2 3 6 3 2 2 4 2 3" xfId="30940"/>
    <cellStyle name="Comma 2 3 6 3 2 2 4 3" xfId="10822"/>
    <cellStyle name="Comma 2 3 6 3 2 2 4 3 2" xfId="41147"/>
    <cellStyle name="Comma 2 3 6 3 2 2 4 3 3" xfId="25923"/>
    <cellStyle name="Comma 2 3 6 3 2 2 4 4" xfId="36134"/>
    <cellStyle name="Comma 2 3 6 3 2 2 4 5" xfId="20910"/>
    <cellStyle name="Comma 2 3 6 3 2 2 5" xfId="12500"/>
    <cellStyle name="Comma 2 3 6 3 2 2 5 2" xfId="42822"/>
    <cellStyle name="Comma 2 3 6 3 2 2 5 3" xfId="27598"/>
    <cellStyle name="Comma 2 3 6 3 2 2 6" xfId="7479"/>
    <cellStyle name="Comma 2 3 6 3 2 2 6 2" xfId="37805"/>
    <cellStyle name="Comma 2 3 6 3 2 2 6 3" xfId="22581"/>
    <cellStyle name="Comma 2 3 6 3 2 2 7" xfId="32793"/>
    <cellStyle name="Comma 2 3 6 3 2 2 8" xfId="17568"/>
    <cellStyle name="Comma 2 3 6 3 2 3" xfId="2826"/>
    <cellStyle name="Comma 2 3 6 3 2 3 2" xfId="4516"/>
    <cellStyle name="Comma 2 3 6 3 2 3 2 2" xfId="14589"/>
    <cellStyle name="Comma 2 3 6 3 2 3 2 2 2" xfId="44911"/>
    <cellStyle name="Comma 2 3 6 3 2 3 2 2 3" xfId="29687"/>
    <cellStyle name="Comma 2 3 6 3 2 3 2 3" xfId="9569"/>
    <cellStyle name="Comma 2 3 6 3 2 3 2 3 2" xfId="39894"/>
    <cellStyle name="Comma 2 3 6 3 2 3 2 3 3" xfId="24670"/>
    <cellStyle name="Comma 2 3 6 3 2 3 2 4" xfId="34881"/>
    <cellStyle name="Comma 2 3 6 3 2 3 2 5" xfId="19657"/>
    <cellStyle name="Comma 2 3 6 3 2 3 3" xfId="6208"/>
    <cellStyle name="Comma 2 3 6 3 2 3 3 2" xfId="16260"/>
    <cellStyle name="Comma 2 3 6 3 2 3 3 2 2" xfId="46582"/>
    <cellStyle name="Comma 2 3 6 3 2 3 3 2 3" xfId="31358"/>
    <cellStyle name="Comma 2 3 6 3 2 3 3 3" xfId="11240"/>
    <cellStyle name="Comma 2 3 6 3 2 3 3 3 2" xfId="41565"/>
    <cellStyle name="Comma 2 3 6 3 2 3 3 3 3" xfId="26341"/>
    <cellStyle name="Comma 2 3 6 3 2 3 3 4" xfId="36552"/>
    <cellStyle name="Comma 2 3 6 3 2 3 3 5" xfId="21328"/>
    <cellStyle name="Comma 2 3 6 3 2 3 4" xfId="12918"/>
    <cellStyle name="Comma 2 3 6 3 2 3 4 2" xfId="43240"/>
    <cellStyle name="Comma 2 3 6 3 2 3 4 3" xfId="28016"/>
    <cellStyle name="Comma 2 3 6 3 2 3 5" xfId="7897"/>
    <cellStyle name="Comma 2 3 6 3 2 3 5 2" xfId="38223"/>
    <cellStyle name="Comma 2 3 6 3 2 3 5 3" xfId="22999"/>
    <cellStyle name="Comma 2 3 6 3 2 3 6" xfId="33211"/>
    <cellStyle name="Comma 2 3 6 3 2 3 7" xfId="17986"/>
    <cellStyle name="Comma 2 3 6 3 2 4" xfId="3679"/>
    <cellStyle name="Comma 2 3 6 3 2 4 2" xfId="13753"/>
    <cellStyle name="Comma 2 3 6 3 2 4 2 2" xfId="44075"/>
    <cellStyle name="Comma 2 3 6 3 2 4 2 3" xfId="28851"/>
    <cellStyle name="Comma 2 3 6 3 2 4 3" xfId="8733"/>
    <cellStyle name="Comma 2 3 6 3 2 4 3 2" xfId="39058"/>
    <cellStyle name="Comma 2 3 6 3 2 4 3 3" xfId="23834"/>
    <cellStyle name="Comma 2 3 6 3 2 4 4" xfId="34045"/>
    <cellStyle name="Comma 2 3 6 3 2 4 5" xfId="18821"/>
    <cellStyle name="Comma 2 3 6 3 2 5" xfId="5372"/>
    <cellStyle name="Comma 2 3 6 3 2 5 2" xfId="15424"/>
    <cellStyle name="Comma 2 3 6 3 2 5 2 2" xfId="45746"/>
    <cellStyle name="Comma 2 3 6 3 2 5 2 3" xfId="30522"/>
    <cellStyle name="Comma 2 3 6 3 2 5 3" xfId="10404"/>
    <cellStyle name="Comma 2 3 6 3 2 5 3 2" xfId="40729"/>
    <cellStyle name="Comma 2 3 6 3 2 5 3 3" xfId="25505"/>
    <cellStyle name="Comma 2 3 6 3 2 5 4" xfId="35716"/>
    <cellStyle name="Comma 2 3 6 3 2 5 5" xfId="20492"/>
    <cellStyle name="Comma 2 3 6 3 2 6" xfId="12082"/>
    <cellStyle name="Comma 2 3 6 3 2 6 2" xfId="42404"/>
    <cellStyle name="Comma 2 3 6 3 2 6 3" xfId="27180"/>
    <cellStyle name="Comma 2 3 6 3 2 7" xfId="7061"/>
    <cellStyle name="Comma 2 3 6 3 2 7 2" xfId="37387"/>
    <cellStyle name="Comma 2 3 6 3 2 7 3" xfId="22163"/>
    <cellStyle name="Comma 2 3 6 3 2 8" xfId="32375"/>
    <cellStyle name="Comma 2 3 6 3 2 9" xfId="17150"/>
    <cellStyle name="Comma 2 3 6 3 3" xfId="2197"/>
    <cellStyle name="Comma 2 3 6 3 3 2" xfId="3036"/>
    <cellStyle name="Comma 2 3 6 3 3 2 2" xfId="4726"/>
    <cellStyle name="Comma 2 3 6 3 3 2 2 2" xfId="14799"/>
    <cellStyle name="Comma 2 3 6 3 3 2 2 2 2" xfId="45121"/>
    <cellStyle name="Comma 2 3 6 3 3 2 2 2 3" xfId="29897"/>
    <cellStyle name="Comma 2 3 6 3 3 2 2 3" xfId="9779"/>
    <cellStyle name="Comma 2 3 6 3 3 2 2 3 2" xfId="40104"/>
    <cellStyle name="Comma 2 3 6 3 3 2 2 3 3" xfId="24880"/>
    <cellStyle name="Comma 2 3 6 3 3 2 2 4" xfId="35091"/>
    <cellStyle name="Comma 2 3 6 3 3 2 2 5" xfId="19867"/>
    <cellStyle name="Comma 2 3 6 3 3 2 3" xfId="6418"/>
    <cellStyle name="Comma 2 3 6 3 3 2 3 2" xfId="16470"/>
    <cellStyle name="Comma 2 3 6 3 3 2 3 2 2" xfId="46792"/>
    <cellStyle name="Comma 2 3 6 3 3 2 3 2 3" xfId="31568"/>
    <cellStyle name="Comma 2 3 6 3 3 2 3 3" xfId="11450"/>
    <cellStyle name="Comma 2 3 6 3 3 2 3 3 2" xfId="41775"/>
    <cellStyle name="Comma 2 3 6 3 3 2 3 3 3" xfId="26551"/>
    <cellStyle name="Comma 2 3 6 3 3 2 3 4" xfId="36762"/>
    <cellStyle name="Comma 2 3 6 3 3 2 3 5" xfId="21538"/>
    <cellStyle name="Comma 2 3 6 3 3 2 4" xfId="13128"/>
    <cellStyle name="Comma 2 3 6 3 3 2 4 2" xfId="43450"/>
    <cellStyle name="Comma 2 3 6 3 3 2 4 3" xfId="28226"/>
    <cellStyle name="Comma 2 3 6 3 3 2 5" xfId="8107"/>
    <cellStyle name="Comma 2 3 6 3 3 2 5 2" xfId="38433"/>
    <cellStyle name="Comma 2 3 6 3 3 2 5 3" xfId="23209"/>
    <cellStyle name="Comma 2 3 6 3 3 2 6" xfId="33421"/>
    <cellStyle name="Comma 2 3 6 3 3 2 7" xfId="18196"/>
    <cellStyle name="Comma 2 3 6 3 3 3" xfId="3889"/>
    <cellStyle name="Comma 2 3 6 3 3 3 2" xfId="13963"/>
    <cellStyle name="Comma 2 3 6 3 3 3 2 2" xfId="44285"/>
    <cellStyle name="Comma 2 3 6 3 3 3 2 3" xfId="29061"/>
    <cellStyle name="Comma 2 3 6 3 3 3 3" xfId="8943"/>
    <cellStyle name="Comma 2 3 6 3 3 3 3 2" xfId="39268"/>
    <cellStyle name="Comma 2 3 6 3 3 3 3 3" xfId="24044"/>
    <cellStyle name="Comma 2 3 6 3 3 3 4" xfId="34255"/>
    <cellStyle name="Comma 2 3 6 3 3 3 5" xfId="19031"/>
    <cellStyle name="Comma 2 3 6 3 3 4" xfId="5582"/>
    <cellStyle name="Comma 2 3 6 3 3 4 2" xfId="15634"/>
    <cellStyle name="Comma 2 3 6 3 3 4 2 2" xfId="45956"/>
    <cellStyle name="Comma 2 3 6 3 3 4 2 3" xfId="30732"/>
    <cellStyle name="Comma 2 3 6 3 3 4 3" xfId="10614"/>
    <cellStyle name="Comma 2 3 6 3 3 4 3 2" xfId="40939"/>
    <cellStyle name="Comma 2 3 6 3 3 4 3 3" xfId="25715"/>
    <cellStyle name="Comma 2 3 6 3 3 4 4" xfId="35926"/>
    <cellStyle name="Comma 2 3 6 3 3 4 5" xfId="20702"/>
    <cellStyle name="Comma 2 3 6 3 3 5" xfId="12292"/>
    <cellStyle name="Comma 2 3 6 3 3 5 2" xfId="42614"/>
    <cellStyle name="Comma 2 3 6 3 3 5 3" xfId="27390"/>
    <cellStyle name="Comma 2 3 6 3 3 6" xfId="7271"/>
    <cellStyle name="Comma 2 3 6 3 3 6 2" xfId="37597"/>
    <cellStyle name="Comma 2 3 6 3 3 6 3" xfId="22373"/>
    <cellStyle name="Comma 2 3 6 3 3 7" xfId="32585"/>
    <cellStyle name="Comma 2 3 6 3 3 8" xfId="17360"/>
    <cellStyle name="Comma 2 3 6 3 4" xfId="2618"/>
    <cellStyle name="Comma 2 3 6 3 4 2" xfId="4308"/>
    <cellStyle name="Comma 2 3 6 3 4 2 2" xfId="14381"/>
    <cellStyle name="Comma 2 3 6 3 4 2 2 2" xfId="44703"/>
    <cellStyle name="Comma 2 3 6 3 4 2 2 3" xfId="29479"/>
    <cellStyle name="Comma 2 3 6 3 4 2 3" xfId="9361"/>
    <cellStyle name="Comma 2 3 6 3 4 2 3 2" xfId="39686"/>
    <cellStyle name="Comma 2 3 6 3 4 2 3 3" xfId="24462"/>
    <cellStyle name="Comma 2 3 6 3 4 2 4" xfId="34673"/>
    <cellStyle name="Comma 2 3 6 3 4 2 5" xfId="19449"/>
    <cellStyle name="Comma 2 3 6 3 4 3" xfId="6000"/>
    <cellStyle name="Comma 2 3 6 3 4 3 2" xfId="16052"/>
    <cellStyle name="Comma 2 3 6 3 4 3 2 2" xfId="46374"/>
    <cellStyle name="Comma 2 3 6 3 4 3 2 3" xfId="31150"/>
    <cellStyle name="Comma 2 3 6 3 4 3 3" xfId="11032"/>
    <cellStyle name="Comma 2 3 6 3 4 3 3 2" xfId="41357"/>
    <cellStyle name="Comma 2 3 6 3 4 3 3 3" xfId="26133"/>
    <cellStyle name="Comma 2 3 6 3 4 3 4" xfId="36344"/>
    <cellStyle name="Comma 2 3 6 3 4 3 5" xfId="21120"/>
    <cellStyle name="Comma 2 3 6 3 4 4" xfId="12710"/>
    <cellStyle name="Comma 2 3 6 3 4 4 2" xfId="43032"/>
    <cellStyle name="Comma 2 3 6 3 4 4 3" xfId="27808"/>
    <cellStyle name="Comma 2 3 6 3 4 5" xfId="7689"/>
    <cellStyle name="Comma 2 3 6 3 4 5 2" xfId="38015"/>
    <cellStyle name="Comma 2 3 6 3 4 5 3" xfId="22791"/>
    <cellStyle name="Comma 2 3 6 3 4 6" xfId="33003"/>
    <cellStyle name="Comma 2 3 6 3 4 7" xfId="17778"/>
    <cellStyle name="Comma 2 3 6 3 5" xfId="3471"/>
    <cellStyle name="Comma 2 3 6 3 5 2" xfId="13545"/>
    <cellStyle name="Comma 2 3 6 3 5 2 2" xfId="43867"/>
    <cellStyle name="Comma 2 3 6 3 5 2 3" xfId="28643"/>
    <cellStyle name="Comma 2 3 6 3 5 3" xfId="8525"/>
    <cellStyle name="Comma 2 3 6 3 5 3 2" xfId="38850"/>
    <cellStyle name="Comma 2 3 6 3 5 3 3" xfId="23626"/>
    <cellStyle name="Comma 2 3 6 3 5 4" xfId="33837"/>
    <cellStyle name="Comma 2 3 6 3 5 5" xfId="18613"/>
    <cellStyle name="Comma 2 3 6 3 6" xfId="5164"/>
    <cellStyle name="Comma 2 3 6 3 6 2" xfId="15216"/>
    <cellStyle name="Comma 2 3 6 3 6 2 2" xfId="45538"/>
    <cellStyle name="Comma 2 3 6 3 6 2 3" xfId="30314"/>
    <cellStyle name="Comma 2 3 6 3 6 3" xfId="10196"/>
    <cellStyle name="Comma 2 3 6 3 6 3 2" xfId="40521"/>
    <cellStyle name="Comma 2 3 6 3 6 3 3" xfId="25297"/>
    <cellStyle name="Comma 2 3 6 3 6 4" xfId="35508"/>
    <cellStyle name="Comma 2 3 6 3 6 5" xfId="20284"/>
    <cellStyle name="Comma 2 3 6 3 7" xfId="11874"/>
    <cellStyle name="Comma 2 3 6 3 7 2" xfId="42196"/>
    <cellStyle name="Comma 2 3 6 3 7 3" xfId="26972"/>
    <cellStyle name="Comma 2 3 6 3 8" xfId="6853"/>
    <cellStyle name="Comma 2 3 6 3 8 2" xfId="37179"/>
    <cellStyle name="Comma 2 3 6 3 8 3" xfId="21955"/>
    <cellStyle name="Comma 2 3 6 3 9" xfId="32168"/>
    <cellStyle name="Comma 2 3 6 4" xfId="1878"/>
    <cellStyle name="Comma 2 3 6 4 2" xfId="2301"/>
    <cellStyle name="Comma 2 3 6 4 2 2" xfId="3140"/>
    <cellStyle name="Comma 2 3 6 4 2 2 2" xfId="4830"/>
    <cellStyle name="Comma 2 3 6 4 2 2 2 2" xfId="14903"/>
    <cellStyle name="Comma 2 3 6 4 2 2 2 2 2" xfId="45225"/>
    <cellStyle name="Comma 2 3 6 4 2 2 2 2 3" xfId="30001"/>
    <cellStyle name="Comma 2 3 6 4 2 2 2 3" xfId="9883"/>
    <cellStyle name="Comma 2 3 6 4 2 2 2 3 2" xfId="40208"/>
    <cellStyle name="Comma 2 3 6 4 2 2 2 3 3" xfId="24984"/>
    <cellStyle name="Comma 2 3 6 4 2 2 2 4" xfId="35195"/>
    <cellStyle name="Comma 2 3 6 4 2 2 2 5" xfId="19971"/>
    <cellStyle name="Comma 2 3 6 4 2 2 3" xfId="6522"/>
    <cellStyle name="Comma 2 3 6 4 2 2 3 2" xfId="16574"/>
    <cellStyle name="Comma 2 3 6 4 2 2 3 2 2" xfId="46896"/>
    <cellStyle name="Comma 2 3 6 4 2 2 3 2 3" xfId="31672"/>
    <cellStyle name="Comma 2 3 6 4 2 2 3 3" xfId="11554"/>
    <cellStyle name="Comma 2 3 6 4 2 2 3 3 2" xfId="41879"/>
    <cellStyle name="Comma 2 3 6 4 2 2 3 3 3" xfId="26655"/>
    <cellStyle name="Comma 2 3 6 4 2 2 3 4" xfId="36866"/>
    <cellStyle name="Comma 2 3 6 4 2 2 3 5" xfId="21642"/>
    <cellStyle name="Comma 2 3 6 4 2 2 4" xfId="13232"/>
    <cellStyle name="Comma 2 3 6 4 2 2 4 2" xfId="43554"/>
    <cellStyle name="Comma 2 3 6 4 2 2 4 3" xfId="28330"/>
    <cellStyle name="Comma 2 3 6 4 2 2 5" xfId="8211"/>
    <cellStyle name="Comma 2 3 6 4 2 2 5 2" xfId="38537"/>
    <cellStyle name="Comma 2 3 6 4 2 2 5 3" xfId="23313"/>
    <cellStyle name="Comma 2 3 6 4 2 2 6" xfId="33525"/>
    <cellStyle name="Comma 2 3 6 4 2 2 7" xfId="18300"/>
    <cellStyle name="Comma 2 3 6 4 2 3" xfId="3993"/>
    <cellStyle name="Comma 2 3 6 4 2 3 2" xfId="14067"/>
    <cellStyle name="Comma 2 3 6 4 2 3 2 2" xfId="44389"/>
    <cellStyle name="Comma 2 3 6 4 2 3 2 3" xfId="29165"/>
    <cellStyle name="Comma 2 3 6 4 2 3 3" xfId="9047"/>
    <cellStyle name="Comma 2 3 6 4 2 3 3 2" xfId="39372"/>
    <cellStyle name="Comma 2 3 6 4 2 3 3 3" xfId="24148"/>
    <cellStyle name="Comma 2 3 6 4 2 3 4" xfId="34359"/>
    <cellStyle name="Comma 2 3 6 4 2 3 5" xfId="19135"/>
    <cellStyle name="Comma 2 3 6 4 2 4" xfId="5686"/>
    <cellStyle name="Comma 2 3 6 4 2 4 2" xfId="15738"/>
    <cellStyle name="Comma 2 3 6 4 2 4 2 2" xfId="46060"/>
    <cellStyle name="Comma 2 3 6 4 2 4 2 3" xfId="30836"/>
    <cellStyle name="Comma 2 3 6 4 2 4 3" xfId="10718"/>
    <cellStyle name="Comma 2 3 6 4 2 4 3 2" xfId="41043"/>
    <cellStyle name="Comma 2 3 6 4 2 4 3 3" xfId="25819"/>
    <cellStyle name="Comma 2 3 6 4 2 4 4" xfId="36030"/>
    <cellStyle name="Comma 2 3 6 4 2 4 5" xfId="20806"/>
    <cellStyle name="Comma 2 3 6 4 2 5" xfId="12396"/>
    <cellStyle name="Comma 2 3 6 4 2 5 2" xfId="42718"/>
    <cellStyle name="Comma 2 3 6 4 2 5 3" xfId="27494"/>
    <cellStyle name="Comma 2 3 6 4 2 6" xfId="7375"/>
    <cellStyle name="Comma 2 3 6 4 2 6 2" xfId="37701"/>
    <cellStyle name="Comma 2 3 6 4 2 6 3" xfId="22477"/>
    <cellStyle name="Comma 2 3 6 4 2 7" xfId="32689"/>
    <cellStyle name="Comma 2 3 6 4 2 8" xfId="17464"/>
    <cellStyle name="Comma 2 3 6 4 3" xfId="2722"/>
    <cellStyle name="Comma 2 3 6 4 3 2" xfId="4412"/>
    <cellStyle name="Comma 2 3 6 4 3 2 2" xfId="14485"/>
    <cellStyle name="Comma 2 3 6 4 3 2 2 2" xfId="44807"/>
    <cellStyle name="Comma 2 3 6 4 3 2 2 3" xfId="29583"/>
    <cellStyle name="Comma 2 3 6 4 3 2 3" xfId="9465"/>
    <cellStyle name="Comma 2 3 6 4 3 2 3 2" xfId="39790"/>
    <cellStyle name="Comma 2 3 6 4 3 2 3 3" xfId="24566"/>
    <cellStyle name="Comma 2 3 6 4 3 2 4" xfId="34777"/>
    <cellStyle name="Comma 2 3 6 4 3 2 5" xfId="19553"/>
    <cellStyle name="Comma 2 3 6 4 3 3" xfId="6104"/>
    <cellStyle name="Comma 2 3 6 4 3 3 2" xfId="16156"/>
    <cellStyle name="Comma 2 3 6 4 3 3 2 2" xfId="46478"/>
    <cellStyle name="Comma 2 3 6 4 3 3 2 3" xfId="31254"/>
    <cellStyle name="Comma 2 3 6 4 3 3 3" xfId="11136"/>
    <cellStyle name="Comma 2 3 6 4 3 3 3 2" xfId="41461"/>
    <cellStyle name="Comma 2 3 6 4 3 3 3 3" xfId="26237"/>
    <cellStyle name="Comma 2 3 6 4 3 3 4" xfId="36448"/>
    <cellStyle name="Comma 2 3 6 4 3 3 5" xfId="21224"/>
    <cellStyle name="Comma 2 3 6 4 3 4" xfId="12814"/>
    <cellStyle name="Comma 2 3 6 4 3 4 2" xfId="43136"/>
    <cellStyle name="Comma 2 3 6 4 3 4 3" xfId="27912"/>
    <cellStyle name="Comma 2 3 6 4 3 5" xfId="7793"/>
    <cellStyle name="Comma 2 3 6 4 3 5 2" xfId="38119"/>
    <cellStyle name="Comma 2 3 6 4 3 5 3" xfId="22895"/>
    <cellStyle name="Comma 2 3 6 4 3 6" xfId="33107"/>
    <cellStyle name="Comma 2 3 6 4 3 7" xfId="17882"/>
    <cellStyle name="Comma 2 3 6 4 4" xfId="3575"/>
    <cellStyle name="Comma 2 3 6 4 4 2" xfId="13649"/>
    <cellStyle name="Comma 2 3 6 4 4 2 2" xfId="43971"/>
    <cellStyle name="Comma 2 3 6 4 4 2 3" xfId="28747"/>
    <cellStyle name="Comma 2 3 6 4 4 3" xfId="8629"/>
    <cellStyle name="Comma 2 3 6 4 4 3 2" xfId="38954"/>
    <cellStyle name="Comma 2 3 6 4 4 3 3" xfId="23730"/>
    <cellStyle name="Comma 2 3 6 4 4 4" xfId="33941"/>
    <cellStyle name="Comma 2 3 6 4 4 5" xfId="18717"/>
    <cellStyle name="Comma 2 3 6 4 5" xfId="5268"/>
    <cellStyle name="Comma 2 3 6 4 5 2" xfId="15320"/>
    <cellStyle name="Comma 2 3 6 4 5 2 2" xfId="45642"/>
    <cellStyle name="Comma 2 3 6 4 5 2 3" xfId="30418"/>
    <cellStyle name="Comma 2 3 6 4 5 3" xfId="10300"/>
    <cellStyle name="Comma 2 3 6 4 5 3 2" xfId="40625"/>
    <cellStyle name="Comma 2 3 6 4 5 3 3" xfId="25401"/>
    <cellStyle name="Comma 2 3 6 4 5 4" xfId="35612"/>
    <cellStyle name="Comma 2 3 6 4 5 5" xfId="20388"/>
    <cellStyle name="Comma 2 3 6 4 6" xfId="11978"/>
    <cellStyle name="Comma 2 3 6 4 6 2" xfId="42300"/>
    <cellStyle name="Comma 2 3 6 4 6 3" xfId="27076"/>
    <cellStyle name="Comma 2 3 6 4 7" xfId="6957"/>
    <cellStyle name="Comma 2 3 6 4 7 2" xfId="37283"/>
    <cellStyle name="Comma 2 3 6 4 7 3" xfId="22059"/>
    <cellStyle name="Comma 2 3 6 4 8" xfId="32271"/>
    <cellStyle name="Comma 2 3 6 4 9" xfId="17046"/>
    <cellStyle name="Comma 2 3 6 5" xfId="2091"/>
    <cellStyle name="Comma 2 3 6 5 2" xfId="2932"/>
    <cellStyle name="Comma 2 3 6 5 2 2" xfId="4622"/>
    <cellStyle name="Comma 2 3 6 5 2 2 2" xfId="14695"/>
    <cellStyle name="Comma 2 3 6 5 2 2 2 2" xfId="45017"/>
    <cellStyle name="Comma 2 3 6 5 2 2 2 3" xfId="29793"/>
    <cellStyle name="Comma 2 3 6 5 2 2 3" xfId="9675"/>
    <cellStyle name="Comma 2 3 6 5 2 2 3 2" xfId="40000"/>
    <cellStyle name="Comma 2 3 6 5 2 2 3 3" xfId="24776"/>
    <cellStyle name="Comma 2 3 6 5 2 2 4" xfId="34987"/>
    <cellStyle name="Comma 2 3 6 5 2 2 5" xfId="19763"/>
    <cellStyle name="Comma 2 3 6 5 2 3" xfId="6314"/>
    <cellStyle name="Comma 2 3 6 5 2 3 2" xfId="16366"/>
    <cellStyle name="Comma 2 3 6 5 2 3 2 2" xfId="46688"/>
    <cellStyle name="Comma 2 3 6 5 2 3 2 3" xfId="31464"/>
    <cellStyle name="Comma 2 3 6 5 2 3 3" xfId="11346"/>
    <cellStyle name="Comma 2 3 6 5 2 3 3 2" xfId="41671"/>
    <cellStyle name="Comma 2 3 6 5 2 3 3 3" xfId="26447"/>
    <cellStyle name="Comma 2 3 6 5 2 3 4" xfId="36658"/>
    <cellStyle name="Comma 2 3 6 5 2 3 5" xfId="21434"/>
    <cellStyle name="Comma 2 3 6 5 2 4" xfId="13024"/>
    <cellStyle name="Comma 2 3 6 5 2 4 2" xfId="43346"/>
    <cellStyle name="Comma 2 3 6 5 2 4 3" xfId="28122"/>
    <cellStyle name="Comma 2 3 6 5 2 5" xfId="8003"/>
    <cellStyle name="Comma 2 3 6 5 2 5 2" xfId="38329"/>
    <cellStyle name="Comma 2 3 6 5 2 5 3" xfId="23105"/>
    <cellStyle name="Comma 2 3 6 5 2 6" xfId="33317"/>
    <cellStyle name="Comma 2 3 6 5 2 7" xfId="18092"/>
    <cellStyle name="Comma 2 3 6 5 3" xfId="3785"/>
    <cellStyle name="Comma 2 3 6 5 3 2" xfId="13859"/>
    <cellStyle name="Comma 2 3 6 5 3 2 2" xfId="44181"/>
    <cellStyle name="Comma 2 3 6 5 3 2 3" xfId="28957"/>
    <cellStyle name="Comma 2 3 6 5 3 3" xfId="8839"/>
    <cellStyle name="Comma 2 3 6 5 3 3 2" xfId="39164"/>
    <cellStyle name="Comma 2 3 6 5 3 3 3" xfId="23940"/>
    <cellStyle name="Comma 2 3 6 5 3 4" xfId="34151"/>
    <cellStyle name="Comma 2 3 6 5 3 5" xfId="18927"/>
    <cellStyle name="Comma 2 3 6 5 4" xfId="5478"/>
    <cellStyle name="Comma 2 3 6 5 4 2" xfId="15530"/>
    <cellStyle name="Comma 2 3 6 5 4 2 2" xfId="45852"/>
    <cellStyle name="Comma 2 3 6 5 4 2 3" xfId="30628"/>
    <cellStyle name="Comma 2 3 6 5 4 3" xfId="10510"/>
    <cellStyle name="Comma 2 3 6 5 4 3 2" xfId="40835"/>
    <cellStyle name="Comma 2 3 6 5 4 3 3" xfId="25611"/>
    <cellStyle name="Comma 2 3 6 5 4 4" xfId="35822"/>
    <cellStyle name="Comma 2 3 6 5 4 5" xfId="20598"/>
    <cellStyle name="Comma 2 3 6 5 5" xfId="12188"/>
    <cellStyle name="Comma 2 3 6 5 5 2" xfId="42510"/>
    <cellStyle name="Comma 2 3 6 5 5 3" xfId="27286"/>
    <cellStyle name="Comma 2 3 6 5 6" xfId="7167"/>
    <cellStyle name="Comma 2 3 6 5 6 2" xfId="37493"/>
    <cellStyle name="Comma 2 3 6 5 6 3" xfId="22269"/>
    <cellStyle name="Comma 2 3 6 5 7" xfId="32481"/>
    <cellStyle name="Comma 2 3 6 5 8" xfId="17256"/>
    <cellStyle name="Comma 2 3 6 6" xfId="2512"/>
    <cellStyle name="Comma 2 3 6 6 2" xfId="4204"/>
    <cellStyle name="Comma 2 3 6 6 2 2" xfId="14277"/>
    <cellStyle name="Comma 2 3 6 6 2 2 2" xfId="44599"/>
    <cellStyle name="Comma 2 3 6 6 2 2 3" xfId="29375"/>
    <cellStyle name="Comma 2 3 6 6 2 3" xfId="9257"/>
    <cellStyle name="Comma 2 3 6 6 2 3 2" xfId="39582"/>
    <cellStyle name="Comma 2 3 6 6 2 3 3" xfId="24358"/>
    <cellStyle name="Comma 2 3 6 6 2 4" xfId="34569"/>
    <cellStyle name="Comma 2 3 6 6 2 5" xfId="19345"/>
    <cellStyle name="Comma 2 3 6 6 3" xfId="5896"/>
    <cellStyle name="Comma 2 3 6 6 3 2" xfId="15948"/>
    <cellStyle name="Comma 2 3 6 6 3 2 2" xfId="46270"/>
    <cellStyle name="Comma 2 3 6 6 3 2 3" xfId="31046"/>
    <cellStyle name="Comma 2 3 6 6 3 3" xfId="10928"/>
    <cellStyle name="Comma 2 3 6 6 3 3 2" xfId="41253"/>
    <cellStyle name="Comma 2 3 6 6 3 3 3" xfId="26029"/>
    <cellStyle name="Comma 2 3 6 6 3 4" xfId="36240"/>
    <cellStyle name="Comma 2 3 6 6 3 5" xfId="21016"/>
    <cellStyle name="Comma 2 3 6 6 4" xfId="12606"/>
    <cellStyle name="Comma 2 3 6 6 4 2" xfId="42928"/>
    <cellStyle name="Comma 2 3 6 6 4 3" xfId="27704"/>
    <cellStyle name="Comma 2 3 6 6 5" xfId="7585"/>
    <cellStyle name="Comma 2 3 6 6 5 2" xfId="37911"/>
    <cellStyle name="Comma 2 3 6 6 5 3" xfId="22687"/>
    <cellStyle name="Comma 2 3 6 6 6" xfId="32899"/>
    <cellStyle name="Comma 2 3 6 6 7" xfId="17674"/>
    <cellStyle name="Comma 2 3 6 7" xfId="3361"/>
    <cellStyle name="Comma 2 3 6 7 2" xfId="13441"/>
    <cellStyle name="Comma 2 3 6 7 2 2" xfId="43763"/>
    <cellStyle name="Comma 2 3 6 7 2 3" xfId="28539"/>
    <cellStyle name="Comma 2 3 6 7 3" xfId="8421"/>
    <cellStyle name="Comma 2 3 6 7 3 2" xfId="38746"/>
    <cellStyle name="Comma 2 3 6 7 3 3" xfId="23522"/>
    <cellStyle name="Comma 2 3 6 7 4" xfId="33733"/>
    <cellStyle name="Comma 2 3 6 7 5" xfId="18509"/>
    <cellStyle name="Comma 2 3 6 8" xfId="5056"/>
    <cellStyle name="Comma 2 3 6 8 2" xfId="15112"/>
    <cellStyle name="Comma 2 3 6 8 2 2" xfId="45434"/>
    <cellStyle name="Comma 2 3 6 8 2 3" xfId="30210"/>
    <cellStyle name="Comma 2 3 6 8 3" xfId="10092"/>
    <cellStyle name="Comma 2 3 6 8 3 2" xfId="40417"/>
    <cellStyle name="Comma 2 3 6 8 3 3" xfId="25193"/>
    <cellStyle name="Comma 2 3 6 8 4" xfId="35404"/>
    <cellStyle name="Comma 2 3 6 8 5" xfId="20180"/>
    <cellStyle name="Comma 2 3 6 9" xfId="11768"/>
    <cellStyle name="Comma 2 3 6 9 2" xfId="42092"/>
    <cellStyle name="Comma 2 3 6 9 3" xfId="26868"/>
    <cellStyle name="Comma 2 3 7" xfId="1266"/>
    <cellStyle name="Comma 2 3 8" xfId="1260"/>
    <cellStyle name="Comma 2 3 9" xfId="358"/>
    <cellStyle name="Comma 20" xfId="1809"/>
    <cellStyle name="Comma 21" xfId="1866"/>
    <cellStyle name="Comma 22" xfId="1868"/>
    <cellStyle name="Comma 22 2" xfId="47204"/>
    <cellStyle name="Comma 23" xfId="1922"/>
    <cellStyle name="Comma 24" xfId="2135"/>
    <cellStyle name="Comma 25" xfId="2556"/>
    <cellStyle name="Comma 26" xfId="3346"/>
    <cellStyle name="Comma 27" xfId="3344"/>
    <cellStyle name="Comma 28" xfId="3409"/>
    <cellStyle name="Comma 29" xfId="5032"/>
    <cellStyle name="Comma 3" xfId="36"/>
    <cellStyle name="Comma 3 2" xfId="37"/>
    <cellStyle name="Comma 3 2 2" xfId="762"/>
    <cellStyle name="Comma 3 2 3" xfId="360"/>
    <cellStyle name="Comma 3 3" xfId="488"/>
    <cellStyle name="Comma 3 4" xfId="359"/>
    <cellStyle name="Comma 3 5" xfId="47390"/>
    <cellStyle name="Comma 30" xfId="5040"/>
    <cellStyle name="Comma 31" xfId="5039"/>
    <cellStyle name="Comma 32" xfId="5041"/>
    <cellStyle name="Comma 33" xfId="5038"/>
    <cellStyle name="Comma 34" xfId="5037"/>
    <cellStyle name="Comma 35" xfId="5034"/>
    <cellStyle name="Comma 36" xfId="5035"/>
    <cellStyle name="Comma 37" xfId="5042"/>
    <cellStyle name="Comma 38" xfId="5045"/>
    <cellStyle name="Comma 39" xfId="3363"/>
    <cellStyle name="Comma 4" xfId="38"/>
    <cellStyle name="Comma 4 10" xfId="1081"/>
    <cellStyle name="Comma 4 11" xfId="32022"/>
    <cellStyle name="Comma 4 12" xfId="361"/>
    <cellStyle name="Comma 4 13" xfId="47395"/>
    <cellStyle name="Comma 4 2" xfId="763"/>
    <cellStyle name="Comma 4 2 2" xfId="1268"/>
    <cellStyle name="Comma 4 3" xfId="690"/>
    <cellStyle name="Comma 4 4" xfId="1269"/>
    <cellStyle name="Comma 4 5" xfId="1270"/>
    <cellStyle name="Comma 4 6" xfId="1271"/>
    <cellStyle name="Comma 4 7" xfId="1272"/>
    <cellStyle name="Comma 4 8" xfId="1273"/>
    <cellStyle name="Comma 4 9" xfId="1267"/>
    <cellStyle name="Comma 40" xfId="5043"/>
    <cellStyle name="Comma 41" xfId="5102"/>
    <cellStyle name="Comma 42" xfId="6723"/>
    <cellStyle name="Comma 43" xfId="6729"/>
    <cellStyle name="Comma 44" xfId="6728"/>
    <cellStyle name="Comma 45" xfId="6730"/>
    <cellStyle name="Comma 46" xfId="6727"/>
    <cellStyle name="Comma 47" xfId="6726"/>
    <cellStyle name="Comma 48" xfId="11812"/>
    <cellStyle name="Comma 49" xfId="16784"/>
    <cellStyle name="Comma 5" xfId="39"/>
    <cellStyle name="Comma 5 2" xfId="764"/>
    <cellStyle name="Comma 5 3" xfId="32023"/>
    <cellStyle name="Comma 5 4" xfId="31901"/>
    <cellStyle name="Comma 5 5" xfId="362"/>
    <cellStyle name="Comma 50" xfId="16780"/>
    <cellStyle name="Comma 51" xfId="16777"/>
    <cellStyle name="Comma 52" xfId="6791"/>
    <cellStyle name="Comma 53" xfId="6745"/>
    <cellStyle name="Comma 54" xfId="16805"/>
    <cellStyle name="Comma 55" xfId="16814"/>
    <cellStyle name="Comma 56" xfId="16799"/>
    <cellStyle name="Comma 57" xfId="16791"/>
    <cellStyle name="Comma 58" xfId="16823"/>
    <cellStyle name="Comma 59" xfId="16803"/>
    <cellStyle name="Comma 6" xfId="40"/>
    <cellStyle name="Comma 6 2" xfId="765"/>
    <cellStyle name="Comma 6 3" xfId="363"/>
    <cellStyle name="Comma 60" xfId="16811"/>
    <cellStyle name="Comma 61" xfId="16789"/>
    <cellStyle name="Comma 62" xfId="16798"/>
    <cellStyle name="Comma 63" xfId="16793"/>
    <cellStyle name="Comma 64" xfId="16827"/>
    <cellStyle name="Comma 65" xfId="16787"/>
    <cellStyle name="Comma 66" xfId="16816"/>
    <cellStyle name="Comma 67" xfId="16812"/>
    <cellStyle name="Comma 68" xfId="16819"/>
    <cellStyle name="Comma 69" xfId="47105"/>
    <cellStyle name="Comma 7" xfId="41"/>
    <cellStyle name="Comma 7 2" xfId="766"/>
    <cellStyle name="Comma 7 3" xfId="364"/>
    <cellStyle name="Comma 70" xfId="47099"/>
    <cellStyle name="Comma 71" xfId="47107"/>
    <cellStyle name="Comma 72" xfId="47111"/>
    <cellStyle name="Comma 73" xfId="47110"/>
    <cellStyle name="Comma 74" xfId="16880"/>
    <cellStyle name="Comma 75" xfId="47113"/>
    <cellStyle name="Comma 76" xfId="47338"/>
    <cellStyle name="Comma 77" xfId="47346"/>
    <cellStyle name="Comma 78" xfId="47353"/>
    <cellStyle name="Comma 79" xfId="47344"/>
    <cellStyle name="Comma 8" xfId="42"/>
    <cellStyle name="Comma 8 2" xfId="767"/>
    <cellStyle name="Comma 8 3" xfId="365"/>
    <cellStyle name="Comma 80" xfId="47352"/>
    <cellStyle name="Comma 81" xfId="47343"/>
    <cellStyle name="Comma 82" xfId="47354"/>
    <cellStyle name="Comma 83" xfId="47342"/>
    <cellStyle name="Comma 84" xfId="47355"/>
    <cellStyle name="Comma 85" xfId="47341"/>
    <cellStyle name="Comma 86" xfId="47357"/>
    <cellStyle name="Comma 87" xfId="47345"/>
    <cellStyle name="Comma 88" xfId="47375"/>
    <cellStyle name="Comma 89" xfId="47377"/>
    <cellStyle name="Comma 9" xfId="43"/>
    <cellStyle name="Comma 9 2" xfId="768"/>
    <cellStyle name="Comma 9 3" xfId="366"/>
    <cellStyle name="Comma 90" xfId="47378"/>
    <cellStyle name="Comma 91" xfId="47383"/>
    <cellStyle name="Comma 92" xfId="47384"/>
    <cellStyle name="Comma0" xfId="44"/>
    <cellStyle name="Comma0 10" xfId="1275"/>
    <cellStyle name="Comma0 10 2" xfId="1276"/>
    <cellStyle name="Comma0 11" xfId="1274"/>
    <cellStyle name="Comma0 11 2" xfId="47259"/>
    <cellStyle name="Comma0 12" xfId="47260"/>
    <cellStyle name="Comma0 13" xfId="47347"/>
    <cellStyle name="Comma0 2" xfId="45"/>
    <cellStyle name="Comma0 2 2" xfId="46"/>
    <cellStyle name="Comma0 2 2 2" xfId="594"/>
    <cellStyle name="Comma0 2 2 3" xfId="490"/>
    <cellStyle name="Comma0 2 2 4" xfId="368"/>
    <cellStyle name="Comma0 2 3" xfId="47"/>
    <cellStyle name="Comma0 2 3 2" xfId="593"/>
    <cellStyle name="Comma0 2 3 3" xfId="369"/>
    <cellStyle name="Comma0 2 4" xfId="489"/>
    <cellStyle name="Comma0 2 5" xfId="367"/>
    <cellStyle name="Comma0 3" xfId="48"/>
    <cellStyle name="Comma0 3 2" xfId="49"/>
    <cellStyle name="Comma0 3 2 2" xfId="595"/>
    <cellStyle name="Comma0 3 2 3" xfId="371"/>
    <cellStyle name="Comma0 3 3" xfId="491"/>
    <cellStyle name="Comma0 3 4" xfId="370"/>
    <cellStyle name="Comma0 4" xfId="50"/>
    <cellStyle name="Comma0 4 2" xfId="769"/>
    <cellStyle name="Comma0 4 3" xfId="372"/>
    <cellStyle name="Comma0 5" xfId="1277"/>
    <cellStyle name="Comma0 5 2" xfId="1278"/>
    <cellStyle name="Comma0 5 3" xfId="1279"/>
    <cellStyle name="Comma0 6" xfId="1280"/>
    <cellStyle name="Comma0 6 2" xfId="1281"/>
    <cellStyle name="Comma0 7" xfId="1282"/>
    <cellStyle name="Comma0 7 2" xfId="1283"/>
    <cellStyle name="Comma0 8" xfId="1284"/>
    <cellStyle name="Comma0 9" xfId="1285"/>
    <cellStyle name="Comma0 9 2" xfId="1286"/>
    <cellStyle name="Currency" xfId="51" builtinId="4"/>
    <cellStyle name="Currency 10" xfId="1288"/>
    <cellStyle name="Currency 10 2" xfId="1289"/>
    <cellStyle name="Currency 11" xfId="1290"/>
    <cellStyle name="Currency 11 2" xfId="1291"/>
    <cellStyle name="Currency 12" xfId="1292"/>
    <cellStyle name="Currency 13" xfId="1293"/>
    <cellStyle name="Currency 14" xfId="1287"/>
    <cellStyle name="Currency 14 2" xfId="47261"/>
    <cellStyle name="Currency 15" xfId="47262"/>
    <cellStyle name="Currency 16" xfId="47348"/>
    <cellStyle name="Currency 2" xfId="52"/>
    <cellStyle name="Currency 2 2" xfId="494"/>
    <cellStyle name="Currency 2 2 2" xfId="597"/>
    <cellStyle name="Currency 2 3" xfId="596"/>
    <cellStyle name="Currency 2 4" xfId="493"/>
    <cellStyle name="Currency 2 5" xfId="373"/>
    <cellStyle name="Currency 2 6" xfId="47391"/>
    <cellStyle name="Currency 3" xfId="53"/>
    <cellStyle name="Currency 3 2" xfId="598"/>
    <cellStyle name="Currency 3 3" xfId="495"/>
    <cellStyle name="Currency 3 4" xfId="374"/>
    <cellStyle name="Currency 4" xfId="54"/>
    <cellStyle name="Currency 4 2" xfId="492"/>
    <cellStyle name="Currency 4 3" xfId="375"/>
    <cellStyle name="Currency 5" xfId="895"/>
    <cellStyle name="Currency 5 2" xfId="1294"/>
    <cellStyle name="Currency 5 3" xfId="1295"/>
    <cellStyle name="Currency 6" xfId="1296"/>
    <cellStyle name="Currency 6 2" xfId="1297"/>
    <cellStyle name="Currency 6 3" xfId="47120"/>
    <cellStyle name="Currency 7" xfId="1298"/>
    <cellStyle name="Currency 7 2" xfId="1299"/>
    <cellStyle name="Currency 8" xfId="1300"/>
    <cellStyle name="Currency 8 2" xfId="1301"/>
    <cellStyle name="Currency 9" xfId="1302"/>
    <cellStyle name="Currency0" xfId="55"/>
    <cellStyle name="Currency0 10" xfId="1304"/>
    <cellStyle name="Currency0 10 2" xfId="1305"/>
    <cellStyle name="Currency0 11" xfId="1303"/>
    <cellStyle name="Currency0 11 2" xfId="47263"/>
    <cellStyle name="Currency0 12" xfId="1097"/>
    <cellStyle name="Currency0 13" xfId="31990"/>
    <cellStyle name="Currency0 14" xfId="896"/>
    <cellStyle name="Currency0 15" xfId="47349"/>
    <cellStyle name="Currency0 2" xfId="56"/>
    <cellStyle name="Currency0 2 2" xfId="57"/>
    <cellStyle name="Currency0 2 2 2" xfId="600"/>
    <cellStyle name="Currency0 2 2 3" xfId="497"/>
    <cellStyle name="Currency0 2 2 4" xfId="31988"/>
    <cellStyle name="Currency0 2 2 5" xfId="898"/>
    <cellStyle name="Currency0 2 2 6" xfId="377"/>
    <cellStyle name="Currency0 2 3" xfId="58"/>
    <cellStyle name="Currency0 2 3 2" xfId="599"/>
    <cellStyle name="Currency0 2 3 3" xfId="378"/>
    <cellStyle name="Currency0 2 4" xfId="496"/>
    <cellStyle name="Currency0 2 5" xfId="31989"/>
    <cellStyle name="Currency0 2 6" xfId="897"/>
    <cellStyle name="Currency0 2 7" xfId="376"/>
    <cellStyle name="Currency0 3" xfId="59"/>
    <cellStyle name="Currency0 3 2" xfId="60"/>
    <cellStyle name="Currency0 3 2 2" xfId="601"/>
    <cellStyle name="Currency0 3 2 3" xfId="380"/>
    <cellStyle name="Currency0 3 3" xfId="498"/>
    <cellStyle name="Currency0 3 4" xfId="32021"/>
    <cellStyle name="Currency0 3 5" xfId="899"/>
    <cellStyle name="Currency0 3 6" xfId="379"/>
    <cellStyle name="Currency0 4" xfId="61"/>
    <cellStyle name="Currency0 4 2" xfId="770"/>
    <cellStyle name="Currency0 4 3" xfId="381"/>
    <cellStyle name="Currency0 5" xfId="1306"/>
    <cellStyle name="Currency0 5 2" xfId="1307"/>
    <cellStyle name="Currency0 5 3" xfId="1308"/>
    <cellStyle name="Currency0 6" xfId="1309"/>
    <cellStyle name="Currency0 6 2" xfId="1310"/>
    <cellStyle name="Currency0 7" xfId="1311"/>
    <cellStyle name="Currency0 7 2" xfId="1312"/>
    <cellStyle name="Currency0 8" xfId="1313"/>
    <cellStyle name="Currency0 9" xfId="1314"/>
    <cellStyle name="Currency0 9 2" xfId="1315"/>
    <cellStyle name="Date" xfId="62"/>
    <cellStyle name="Date 10" xfId="1317"/>
    <cellStyle name="Date 10 2" xfId="1318"/>
    <cellStyle name="Date 11" xfId="1316"/>
    <cellStyle name="Date 11 2" xfId="47264"/>
    <cellStyle name="Date 12" xfId="47265"/>
    <cellStyle name="Date 13" xfId="47350"/>
    <cellStyle name="Date 2" xfId="63"/>
    <cellStyle name="Date 2 2" xfId="64"/>
    <cellStyle name="Date 2 2 2" xfId="603"/>
    <cellStyle name="Date 2 2 3" xfId="500"/>
    <cellStyle name="Date 2 2 4" xfId="383"/>
    <cellStyle name="Date 2 3" xfId="65"/>
    <cellStyle name="Date 2 3 2" xfId="602"/>
    <cellStyle name="Date 2 3 3" xfId="384"/>
    <cellStyle name="Date 2 4" xfId="499"/>
    <cellStyle name="Date 2 5" xfId="382"/>
    <cellStyle name="Date 3" xfId="66"/>
    <cellStyle name="Date 3 2" xfId="67"/>
    <cellStyle name="Date 3 2 2" xfId="604"/>
    <cellStyle name="Date 3 2 3" xfId="386"/>
    <cellStyle name="Date 3 3" xfId="501"/>
    <cellStyle name="Date 3 4" xfId="385"/>
    <cellStyle name="Date 4" xfId="68"/>
    <cellStyle name="Date 4 2" xfId="771"/>
    <cellStyle name="Date 4 3" xfId="387"/>
    <cellStyle name="Date 5" xfId="1319"/>
    <cellStyle name="Date 5 2" xfId="1320"/>
    <cellStyle name="Date 5 3" xfId="1321"/>
    <cellStyle name="Date 6" xfId="1322"/>
    <cellStyle name="Date 6 2" xfId="1323"/>
    <cellStyle name="Date 7" xfId="1324"/>
    <cellStyle name="Date 7 2" xfId="1325"/>
    <cellStyle name="Date 8" xfId="1326"/>
    <cellStyle name="Date 9" xfId="1327"/>
    <cellStyle name="Date 9 2" xfId="1328"/>
    <cellStyle name="Emphasis 1" xfId="352"/>
    <cellStyle name="Emphasis 2" xfId="353"/>
    <cellStyle name="Emphasis 3" xfId="354"/>
    <cellStyle name="Explanatory Text" xfId="69" builtinId="53" customBuiltin="1"/>
    <cellStyle name="Explanatory Text 2" xfId="691"/>
    <cellStyle name="Explanatory Text 2 2" xfId="1082"/>
    <cellStyle name="Explanatory Text 2 2 2" xfId="47165"/>
    <cellStyle name="Explanatory Text 2 3" xfId="31987"/>
    <cellStyle name="Explanatory Text 2 4" xfId="900"/>
    <cellStyle name="Explanatory Text 3" xfId="31902"/>
    <cellStyle name="Explanatory Text 3 2" xfId="47121"/>
    <cellStyle name="Fixed" xfId="70"/>
    <cellStyle name="Fixed 10" xfId="1330"/>
    <cellStyle name="Fixed 10 2" xfId="1331"/>
    <cellStyle name="Fixed 11" xfId="1329"/>
    <cellStyle name="Fixed 11 2" xfId="47266"/>
    <cellStyle name="Fixed 12" xfId="47267"/>
    <cellStyle name="Fixed 13" xfId="47351"/>
    <cellStyle name="Fixed 2" xfId="71"/>
    <cellStyle name="Fixed 2 2" xfId="72"/>
    <cellStyle name="Fixed 2 2 2" xfId="606"/>
    <cellStyle name="Fixed 2 2 3" xfId="503"/>
    <cellStyle name="Fixed 2 2 4" xfId="389"/>
    <cellStyle name="Fixed 2 3" xfId="73"/>
    <cellStyle name="Fixed 2 3 2" xfId="605"/>
    <cellStyle name="Fixed 2 3 3" xfId="390"/>
    <cellStyle name="Fixed 2 4" xfId="502"/>
    <cellStyle name="Fixed 2 5" xfId="388"/>
    <cellStyle name="Fixed 3" xfId="74"/>
    <cellStyle name="Fixed 3 2" xfId="75"/>
    <cellStyle name="Fixed 3 2 2" xfId="607"/>
    <cellStyle name="Fixed 3 2 3" xfId="392"/>
    <cellStyle name="Fixed 3 3" xfId="504"/>
    <cellStyle name="Fixed 3 4" xfId="391"/>
    <cellStyle name="Fixed 4" xfId="76"/>
    <cellStyle name="Fixed 4 2" xfId="772"/>
    <cellStyle name="Fixed 4 3" xfId="393"/>
    <cellStyle name="Fixed 5" xfId="1332"/>
    <cellStyle name="Fixed 5 2" xfId="1333"/>
    <cellStyle name="Fixed 5 3" xfId="1334"/>
    <cellStyle name="Fixed 6" xfId="1335"/>
    <cellStyle name="Fixed 6 2" xfId="1336"/>
    <cellStyle name="Fixed 7" xfId="1337"/>
    <cellStyle name="Fixed 7 2" xfId="1338"/>
    <cellStyle name="Fixed 8" xfId="1339"/>
    <cellStyle name="Fixed 9" xfId="1340"/>
    <cellStyle name="Fixed 9 2" xfId="1341"/>
    <cellStyle name="Good" xfId="77" builtinId="26" customBuiltin="1"/>
    <cellStyle name="Good 2" xfId="692"/>
    <cellStyle name="Good 2 2" xfId="1083"/>
    <cellStyle name="Good 2 2 2" xfId="47148"/>
    <cellStyle name="Good 2 3" xfId="32020"/>
    <cellStyle name="Good 2 4" xfId="901"/>
    <cellStyle name="Good 3" xfId="31903"/>
    <cellStyle name="Good 3 2" xfId="47203"/>
    <cellStyle name="Grey" xfId="78"/>
    <cellStyle name="Grey 2" xfId="79"/>
    <cellStyle name="Grey 3" xfId="80"/>
    <cellStyle name="Grey 4" xfId="47268"/>
    <cellStyle name="HEADER" xfId="81"/>
    <cellStyle name="HEADER 2" xfId="1099"/>
    <cellStyle name="HEADER 3" xfId="31986"/>
    <cellStyle name="HEADER 4" xfId="902"/>
    <cellStyle name="Header1" xfId="82"/>
    <cellStyle name="Header1 2" xfId="1100"/>
    <cellStyle name="Header1 3" xfId="32019"/>
    <cellStyle name="Header1 4" xfId="903"/>
    <cellStyle name="Header2" xfId="83"/>
    <cellStyle name="Header2 2" xfId="1101"/>
    <cellStyle name="Header2 3" xfId="31985"/>
    <cellStyle name="Header2 4" xfId="904"/>
    <cellStyle name="Heading 1" xfId="84" builtinId="16" customBuiltin="1"/>
    <cellStyle name="Heading 1 2" xfId="85"/>
    <cellStyle name="Heading 1 2 2" xfId="906"/>
    <cellStyle name="Heading 1 2 3" xfId="1102"/>
    <cellStyle name="Heading 1 2 3 2" xfId="47174"/>
    <cellStyle name="Heading 1 2 4" xfId="32018"/>
    <cellStyle name="Heading 1 2 5" xfId="905"/>
    <cellStyle name="Heading 1 3" xfId="693"/>
    <cellStyle name="Heading 1 3 10" xfId="907"/>
    <cellStyle name="Heading 1 3 2" xfId="1343"/>
    <cellStyle name="Heading 1 3 3" xfId="1344"/>
    <cellStyle name="Heading 1 3 4" xfId="1345"/>
    <cellStyle name="Heading 1 3 5" xfId="1346"/>
    <cellStyle name="Heading 1 3 6" xfId="1347"/>
    <cellStyle name="Heading 1 3 7" xfId="1342"/>
    <cellStyle name="Heading 1 3 8" xfId="1084"/>
    <cellStyle name="Heading 1 3 9" xfId="31984"/>
    <cellStyle name="Heading 1 4" xfId="481"/>
    <cellStyle name="Heading 1 4 2" xfId="32065"/>
    <cellStyle name="Heading 1 4 3" xfId="31904"/>
    <cellStyle name="Heading 1 4 4" xfId="47202"/>
    <cellStyle name="Heading 1 4 5" xfId="1348"/>
    <cellStyle name="Heading 1 5" xfId="1349"/>
    <cellStyle name="Heading 1 6" xfId="1350"/>
    <cellStyle name="Heading 1 7" xfId="1351"/>
    <cellStyle name="Heading 1 8" xfId="1352"/>
    <cellStyle name="Heading 1 9" xfId="1353"/>
    <cellStyle name="Heading 2" xfId="86" builtinId="17" customBuiltin="1"/>
    <cellStyle name="Heading 2 10" xfId="1354"/>
    <cellStyle name="Heading 2 11" xfId="47269"/>
    <cellStyle name="Heading 2 12" xfId="47270"/>
    <cellStyle name="Heading 2 2" xfId="87"/>
    <cellStyle name="Heading 2 2 2" xfId="88"/>
    <cellStyle name="Heading 2 2 2 2" xfId="909"/>
    <cellStyle name="Heading 2 2 3" xfId="1104"/>
    <cellStyle name="Heading 2 2 3 2" xfId="47169"/>
    <cellStyle name="Heading 2 2 4" xfId="31983"/>
    <cellStyle name="Heading 2 2 5" xfId="908"/>
    <cellStyle name="Heading 2 3" xfId="89"/>
    <cellStyle name="Heading 2 3 2" xfId="1103"/>
    <cellStyle name="Heading 2 3 3" xfId="31982"/>
    <cellStyle name="Heading 2 3 4" xfId="910"/>
    <cellStyle name="Heading 2 4" xfId="694"/>
    <cellStyle name="Heading 2 4 2" xfId="1356"/>
    <cellStyle name="Heading 2 4 3" xfId="1357"/>
    <cellStyle name="Heading 2 4 4" xfId="1358"/>
    <cellStyle name="Heading 2 4 5" xfId="1359"/>
    <cellStyle name="Heading 2 4 6" xfId="1360"/>
    <cellStyle name="Heading 2 4 7" xfId="1355"/>
    <cellStyle name="Heading 2 5" xfId="482"/>
    <cellStyle name="Heading 2 5 2" xfId="32066"/>
    <cellStyle name="Heading 2 5 3" xfId="31905"/>
    <cellStyle name="Heading 2 5 4" xfId="1361"/>
    <cellStyle name="Heading 2 6" xfId="1362"/>
    <cellStyle name="Heading 2 7" xfId="1363"/>
    <cellStyle name="Heading 2 8" xfId="1364"/>
    <cellStyle name="Heading 2 9" xfId="1365"/>
    <cellStyle name="Heading 3" xfId="90" builtinId="18" customBuiltin="1"/>
    <cellStyle name="Heading 3 2" xfId="695"/>
    <cellStyle name="Heading 3 2 10" xfId="911"/>
    <cellStyle name="Heading 3 2 2" xfId="1367"/>
    <cellStyle name="Heading 3 2 2 2" xfId="47168"/>
    <cellStyle name="Heading 3 2 3" xfId="1368"/>
    <cellStyle name="Heading 3 2 4" xfId="1369"/>
    <cellStyle name="Heading 3 2 5" xfId="1370"/>
    <cellStyle name="Heading 3 2 6" xfId="1371"/>
    <cellStyle name="Heading 3 2 7" xfId="1366"/>
    <cellStyle name="Heading 3 2 8" xfId="1085"/>
    <cellStyle name="Heading 3 2 9" xfId="31981"/>
    <cellStyle name="Heading 3 3" xfId="31906"/>
    <cellStyle name="Heading 3 3 2" xfId="47122"/>
    <cellStyle name="Heading 4" xfId="91" builtinId="19" customBuiltin="1"/>
    <cellStyle name="Heading 4 2" xfId="696"/>
    <cellStyle name="Heading 4 2 10" xfId="912"/>
    <cellStyle name="Heading 4 2 2" xfId="1373"/>
    <cellStyle name="Heading 4 2 2 2" xfId="47173"/>
    <cellStyle name="Heading 4 2 3" xfId="1374"/>
    <cellStyle name="Heading 4 2 4" xfId="1375"/>
    <cellStyle name="Heading 4 2 5" xfId="1376"/>
    <cellStyle name="Heading 4 2 6" xfId="1377"/>
    <cellStyle name="Heading 4 2 7" xfId="1372"/>
    <cellStyle name="Heading 4 2 8" xfId="1086"/>
    <cellStyle name="Heading 4 2 9" xfId="31980"/>
    <cellStyle name="Heading 4 3" xfId="31907"/>
    <cellStyle name="Heading 4 3 2" xfId="47201"/>
    <cellStyle name="Heading1" xfId="92"/>
    <cellStyle name="Heading1 10" xfId="1379"/>
    <cellStyle name="Heading1 10 2" xfId="1380"/>
    <cellStyle name="Heading1 11" xfId="1378"/>
    <cellStyle name="Heading1 11 2" xfId="47271"/>
    <cellStyle name="Heading1 12" xfId="47272"/>
    <cellStyle name="Heading1 13" xfId="47356"/>
    <cellStyle name="Heading1 2" xfId="93"/>
    <cellStyle name="Heading1 2 2" xfId="94"/>
    <cellStyle name="Heading1 2 2 2" xfId="609"/>
    <cellStyle name="Heading1 2 2 3" xfId="506"/>
    <cellStyle name="Heading1 2 2 4" xfId="395"/>
    <cellStyle name="Heading1 2 3" xfId="95"/>
    <cellStyle name="Heading1 2 3 2" xfId="608"/>
    <cellStyle name="Heading1 2 3 3" xfId="396"/>
    <cellStyle name="Heading1 2 4" xfId="505"/>
    <cellStyle name="Heading1 2 5" xfId="394"/>
    <cellStyle name="Heading1 3" xfId="96"/>
    <cellStyle name="Heading1 3 2" xfId="97"/>
    <cellStyle name="Heading1 3 2 2" xfId="610"/>
    <cellStyle name="Heading1 3 2 3" xfId="398"/>
    <cellStyle name="Heading1 3 3" xfId="507"/>
    <cellStyle name="Heading1 3 4" xfId="397"/>
    <cellStyle name="Heading1 4" xfId="98"/>
    <cellStyle name="Heading1 4 2" xfId="773"/>
    <cellStyle name="Heading1 4 3" xfId="399"/>
    <cellStyle name="Heading1 5" xfId="1381"/>
    <cellStyle name="Heading1 5 2" xfId="1382"/>
    <cellStyle name="Heading1 5 3" xfId="1383"/>
    <cellStyle name="Heading1 6" xfId="1384"/>
    <cellStyle name="Heading1 6 2" xfId="1385"/>
    <cellStyle name="Heading1 7" xfId="1386"/>
    <cellStyle name="Heading1 7 2" xfId="1387"/>
    <cellStyle name="Heading1 8" xfId="1388"/>
    <cellStyle name="Heading1 9" xfId="1389"/>
    <cellStyle name="Heading1 9 2" xfId="1390"/>
    <cellStyle name="Heading1_2011-10 LIEE Table 6 (2)" xfId="99"/>
    <cellStyle name="Heading2" xfId="100"/>
    <cellStyle name="Heading2 10" xfId="1392"/>
    <cellStyle name="Heading2 10 2" xfId="1393"/>
    <cellStyle name="Heading2 11" xfId="1391"/>
    <cellStyle name="Heading2 11 2" xfId="47273"/>
    <cellStyle name="Heading2 12" xfId="47274"/>
    <cellStyle name="Heading2 13" xfId="47358"/>
    <cellStyle name="Heading2 2" xfId="101"/>
    <cellStyle name="Heading2 2 2" xfId="102"/>
    <cellStyle name="Heading2 2 2 2" xfId="612"/>
    <cellStyle name="Heading2 2 2 3" xfId="509"/>
    <cellStyle name="Heading2 2 2 4" xfId="401"/>
    <cellStyle name="Heading2 2 3" xfId="103"/>
    <cellStyle name="Heading2 2 3 2" xfId="611"/>
    <cellStyle name="Heading2 2 3 3" xfId="402"/>
    <cellStyle name="Heading2 2 4" xfId="508"/>
    <cellStyle name="Heading2 2 5" xfId="400"/>
    <cellStyle name="Heading2 3" xfId="104"/>
    <cellStyle name="Heading2 3 2" xfId="105"/>
    <cellStyle name="Heading2 3 2 2" xfId="613"/>
    <cellStyle name="Heading2 3 2 3" xfId="404"/>
    <cellStyle name="Heading2 3 3" xfId="510"/>
    <cellStyle name="Heading2 3 4" xfId="403"/>
    <cellStyle name="Heading2 4" xfId="106"/>
    <cellStyle name="Heading2 4 2" xfId="774"/>
    <cellStyle name="Heading2 4 3" xfId="405"/>
    <cellStyle name="Heading2 5" xfId="1394"/>
    <cellStyle name="Heading2 5 2" xfId="1395"/>
    <cellStyle name="Heading2 5 3" xfId="1396"/>
    <cellStyle name="Heading2 6" xfId="1397"/>
    <cellStyle name="Heading2 6 2" xfId="1398"/>
    <cellStyle name="Heading2 7" xfId="1399"/>
    <cellStyle name="Heading2 7 2" xfId="1400"/>
    <cellStyle name="Heading2 8" xfId="1401"/>
    <cellStyle name="Heading2 9" xfId="1402"/>
    <cellStyle name="Heading2 9 2" xfId="1403"/>
    <cellStyle name="Heading2_2011-10 LIEE Table 6 (2)" xfId="107"/>
    <cellStyle name="Hidden" xfId="108"/>
    <cellStyle name="Hidden 2" xfId="614"/>
    <cellStyle name="Hidden 3" xfId="511"/>
    <cellStyle name="Hidden 4" xfId="406"/>
    <cellStyle name="HIGHLIGHT" xfId="109"/>
    <cellStyle name="HIGHLIGHT 2" xfId="1105"/>
    <cellStyle name="HIGHLIGHT 3" xfId="31979"/>
    <cellStyle name="HIGHLIGHT 4" xfId="913"/>
    <cellStyle name="Hyperlink 2" xfId="914"/>
    <cellStyle name="Input" xfId="110" builtinId="20" customBuiltin="1"/>
    <cellStyle name="Input [yellow]" xfId="111"/>
    <cellStyle name="Input [yellow] 2" xfId="112"/>
    <cellStyle name="Input [yellow] 3" xfId="113"/>
    <cellStyle name="Input [yellow] 4" xfId="47275"/>
    <cellStyle name="Input 10" xfId="16781"/>
    <cellStyle name="Input 11" xfId="47098"/>
    <cellStyle name="Input 2" xfId="697"/>
    <cellStyle name="Input 2 10" xfId="915"/>
    <cellStyle name="Input 2 2" xfId="1405"/>
    <cellStyle name="Input 2 2 2" xfId="47158"/>
    <cellStyle name="Input 2 3" xfId="1406"/>
    <cellStyle name="Input 2 4" xfId="1407"/>
    <cellStyle name="Input 2 5" xfId="1408"/>
    <cellStyle name="Input 2 6" xfId="1409"/>
    <cellStyle name="Input 2 7" xfId="1404"/>
    <cellStyle name="Input 2 8" xfId="1087"/>
    <cellStyle name="Input 2 9" xfId="31978"/>
    <cellStyle name="Input 3" xfId="916"/>
    <cellStyle name="Input 3 2" xfId="1410"/>
    <cellStyle name="Input 3 2 2" xfId="47248"/>
    <cellStyle name="Input 3 3" xfId="31977"/>
    <cellStyle name="Input 4" xfId="917"/>
    <cellStyle name="Input 4 2" xfId="1411"/>
    <cellStyle name="Input 4 3" xfId="31976"/>
    <cellStyle name="Input 5" xfId="918"/>
    <cellStyle name="Input 5 2" xfId="1412"/>
    <cellStyle name="Input 6" xfId="919"/>
    <cellStyle name="Input 6 2" xfId="1413"/>
    <cellStyle name="Input 7" xfId="1414"/>
    <cellStyle name="Input 7 2" xfId="47240"/>
    <cellStyle name="Input 8" xfId="3343"/>
    <cellStyle name="Input 9" xfId="16783"/>
    <cellStyle name="Linked Cell" xfId="114" builtinId="24" customBuiltin="1"/>
    <cellStyle name="Linked Cell 2" xfId="698"/>
    <cellStyle name="Linked Cell 2 2" xfId="1088"/>
    <cellStyle name="Linked Cell 2 2 2" xfId="47167"/>
    <cellStyle name="Linked Cell 2 3" xfId="31975"/>
    <cellStyle name="Linked Cell 2 4" xfId="920"/>
    <cellStyle name="Linked Cell 3" xfId="31908"/>
    <cellStyle name="Linked Cell 3 2" xfId="47200"/>
    <cellStyle name="Neutral" xfId="115" builtinId="28" customBuiltin="1"/>
    <cellStyle name="Neutral 2" xfId="699"/>
    <cellStyle name="Neutral 2 2" xfId="1089"/>
    <cellStyle name="Neutral 2 2 2" xfId="47190"/>
    <cellStyle name="Neutral 2 3" xfId="31974"/>
    <cellStyle name="Neutral 2 4" xfId="921"/>
    <cellStyle name="Neutral 3" xfId="31909"/>
    <cellStyle name="Neutral 3 2" xfId="47199"/>
    <cellStyle name="no dec" xfId="116"/>
    <cellStyle name="no dec 2" xfId="117"/>
    <cellStyle name="no dec 2 2" xfId="922"/>
    <cellStyle name="no dec_2011-12 LIEE Table 1 Updated budget" xfId="118"/>
    <cellStyle name="Normal" xfId="0" builtinId="0"/>
    <cellStyle name="Normal - Style1" xfId="119"/>
    <cellStyle name="Normal - Style1 2" xfId="120"/>
    <cellStyle name="Normal - Style1 2 2" xfId="923"/>
    <cellStyle name="Normal - Style1_2011-12 LIEE Table 1 Updated budget" xfId="121"/>
    <cellStyle name="Normal 10" xfId="714"/>
    <cellStyle name="Normal 10 2" xfId="329"/>
    <cellStyle name="Normal 10 2 2" xfId="850"/>
    <cellStyle name="Normal 10 2 3" xfId="735"/>
    <cellStyle name="Normal 10 3" xfId="756"/>
    <cellStyle name="Normal 10 3 2" xfId="1415"/>
    <cellStyle name="Normal 10 4" xfId="31973"/>
    <cellStyle name="Normal 100" xfId="16778"/>
    <cellStyle name="Normal 101" xfId="16782"/>
    <cellStyle name="Normal 102" xfId="11755"/>
    <cellStyle name="Normal 102 2" xfId="42080"/>
    <cellStyle name="Normal 102 3" xfId="26856"/>
    <cellStyle name="Normal 103" xfId="11760"/>
    <cellStyle name="Normal 103 2" xfId="42084"/>
    <cellStyle name="Normal 103 3" xfId="26860"/>
    <cellStyle name="Normal 104" xfId="11758"/>
    <cellStyle name="Normal 104 2" xfId="42082"/>
    <cellStyle name="Normal 104 3" xfId="26858"/>
    <cellStyle name="Normal 105" xfId="11757"/>
    <cellStyle name="Normal 105 2" xfId="42081"/>
    <cellStyle name="Normal 105 3" xfId="26857"/>
    <cellStyle name="Normal 106" xfId="6733"/>
    <cellStyle name="Normal 107" xfId="6738"/>
    <cellStyle name="Normal 108" xfId="8418"/>
    <cellStyle name="Normal 109" xfId="6735"/>
    <cellStyle name="Normal 11" xfId="715"/>
    <cellStyle name="Normal 11 2" xfId="736"/>
    <cellStyle name="Normal 11 2 2" xfId="31970"/>
    <cellStyle name="Normal 11 3" xfId="757"/>
    <cellStyle name="Normal 11 3 2" xfId="31932"/>
    <cellStyle name="Normal 11 4" xfId="924"/>
    <cellStyle name="Normal 110" xfId="16815"/>
    <cellStyle name="Normal 111" xfId="16810"/>
    <cellStyle name="Normal 112" xfId="16797"/>
    <cellStyle name="Normal 113" xfId="16804"/>
    <cellStyle name="Normal 114" xfId="16801"/>
    <cellStyle name="Normal 115" xfId="16817"/>
    <cellStyle name="Normal 116" xfId="16809"/>
    <cellStyle name="Normal 117" xfId="16802"/>
    <cellStyle name="Normal 118" xfId="16807"/>
    <cellStyle name="Normal 119" xfId="16800"/>
    <cellStyle name="Normal 12" xfId="716"/>
    <cellStyle name="Normal 12 2" xfId="737"/>
    <cellStyle name="Normal 12 3" xfId="758"/>
    <cellStyle name="Normal 12 4" xfId="925"/>
    <cellStyle name="Normal 120" xfId="16813"/>
    <cellStyle name="Normal 121" xfId="16824"/>
    <cellStyle name="Normal 122" xfId="16820"/>
    <cellStyle name="Normal 123" xfId="32043"/>
    <cellStyle name="Normal 124" xfId="32057"/>
    <cellStyle name="Normal 125" xfId="47101"/>
    <cellStyle name="Normal 126" xfId="47097"/>
    <cellStyle name="Normal 127" xfId="47103"/>
    <cellStyle name="Normal 128" xfId="47104"/>
    <cellStyle name="Normal 129" xfId="31873"/>
    <cellStyle name="Normal 129 2" xfId="47251"/>
    <cellStyle name="Normal 13" xfId="717"/>
    <cellStyle name="Normal 13 2" xfId="738"/>
    <cellStyle name="Normal 13 3" xfId="759"/>
    <cellStyle name="Normal 13 4" xfId="926"/>
    <cellStyle name="Normal 130" xfId="47112"/>
    <cellStyle name="Normal 131" xfId="47250"/>
    <cellStyle name="Normal 132" xfId="47249"/>
    <cellStyle name="Normal 133" xfId="47254"/>
    <cellStyle name="Normal 134" xfId="47255"/>
    <cellStyle name="Normal 135" xfId="855"/>
    <cellStyle name="Normal 136" xfId="47256"/>
    <cellStyle name="Normal 137" xfId="47337"/>
    <cellStyle name="Normal 138" xfId="47388"/>
    <cellStyle name="Normal 139" xfId="47389"/>
    <cellStyle name="Normal 14" xfId="760"/>
    <cellStyle name="Normal 14 2" xfId="852"/>
    <cellStyle name="Normal 140" xfId="47396"/>
    <cellStyle name="Normal 141" xfId="47397"/>
    <cellStyle name="Normal 142" xfId="47398"/>
    <cellStyle name="Normal 143" xfId="47400"/>
    <cellStyle name="Normal 144" xfId="47399"/>
    <cellStyle name="Normal 145" xfId="47402"/>
    <cellStyle name="Normal 147" xfId="47336"/>
    <cellStyle name="Normal 15" xfId="479"/>
    <cellStyle name="Normal 15 2" xfId="927"/>
    <cellStyle name="Normal 16" xfId="804"/>
    <cellStyle name="Normal 16 2" xfId="928"/>
    <cellStyle name="Normal 17" xfId="851"/>
    <cellStyle name="Normal 17 2" xfId="1416"/>
    <cellStyle name="Normal 17 3" xfId="1417"/>
    <cellStyle name="Normal 17 4" xfId="929"/>
    <cellStyle name="Normal 18" xfId="930"/>
    <cellStyle name="Normal 18 2" xfId="1418"/>
    <cellStyle name="Normal 18 2 10" xfId="6748"/>
    <cellStyle name="Normal 18 2 10 2" xfId="37076"/>
    <cellStyle name="Normal 18 2 10 3" xfId="21852"/>
    <cellStyle name="Normal 18 2 11" xfId="32067"/>
    <cellStyle name="Normal 18 2 12" xfId="16837"/>
    <cellStyle name="Normal 18 2 2" xfId="1712"/>
    <cellStyle name="Normal 18 2 2 10" xfId="32119"/>
    <cellStyle name="Normal 18 2 2 11" xfId="16891"/>
    <cellStyle name="Normal 18 2 2 2" xfId="1820"/>
    <cellStyle name="Normal 18 2 2 2 10" xfId="16995"/>
    <cellStyle name="Normal 18 2 2 2 2" xfId="2037"/>
    <cellStyle name="Normal 18 2 2 2 2 2" xfId="2458"/>
    <cellStyle name="Normal 18 2 2 2 2 2 2" xfId="3297"/>
    <cellStyle name="Normal 18 2 2 2 2 2 2 2" xfId="4987"/>
    <cellStyle name="Normal 18 2 2 2 2 2 2 2 2" xfId="15060"/>
    <cellStyle name="Normal 18 2 2 2 2 2 2 2 2 2" xfId="45382"/>
    <cellStyle name="Normal 18 2 2 2 2 2 2 2 2 3" xfId="30158"/>
    <cellStyle name="Normal 18 2 2 2 2 2 2 2 3" xfId="10040"/>
    <cellStyle name="Normal 18 2 2 2 2 2 2 2 3 2" xfId="40365"/>
    <cellStyle name="Normal 18 2 2 2 2 2 2 2 3 3" xfId="25141"/>
    <cellStyle name="Normal 18 2 2 2 2 2 2 2 4" xfId="35352"/>
    <cellStyle name="Normal 18 2 2 2 2 2 2 2 5" xfId="20128"/>
    <cellStyle name="Normal 18 2 2 2 2 2 2 3" xfId="6679"/>
    <cellStyle name="Normal 18 2 2 2 2 2 2 3 2" xfId="16731"/>
    <cellStyle name="Normal 18 2 2 2 2 2 2 3 2 2" xfId="47053"/>
    <cellStyle name="Normal 18 2 2 2 2 2 2 3 2 3" xfId="31829"/>
    <cellStyle name="Normal 18 2 2 2 2 2 2 3 3" xfId="11711"/>
    <cellStyle name="Normal 18 2 2 2 2 2 2 3 3 2" xfId="42036"/>
    <cellStyle name="Normal 18 2 2 2 2 2 2 3 3 3" xfId="26812"/>
    <cellStyle name="Normal 18 2 2 2 2 2 2 3 4" xfId="37023"/>
    <cellStyle name="Normal 18 2 2 2 2 2 2 3 5" xfId="21799"/>
    <cellStyle name="Normal 18 2 2 2 2 2 2 4" xfId="13389"/>
    <cellStyle name="Normal 18 2 2 2 2 2 2 4 2" xfId="43711"/>
    <cellStyle name="Normal 18 2 2 2 2 2 2 4 3" xfId="28487"/>
    <cellStyle name="Normal 18 2 2 2 2 2 2 5" xfId="8368"/>
    <cellStyle name="Normal 18 2 2 2 2 2 2 5 2" xfId="38694"/>
    <cellStyle name="Normal 18 2 2 2 2 2 2 5 3" xfId="23470"/>
    <cellStyle name="Normal 18 2 2 2 2 2 2 6" xfId="33682"/>
    <cellStyle name="Normal 18 2 2 2 2 2 2 7" xfId="18457"/>
    <cellStyle name="Normal 18 2 2 2 2 2 3" xfId="4150"/>
    <cellStyle name="Normal 18 2 2 2 2 2 3 2" xfId="14224"/>
    <cellStyle name="Normal 18 2 2 2 2 2 3 2 2" xfId="44546"/>
    <cellStyle name="Normal 18 2 2 2 2 2 3 2 3" xfId="29322"/>
    <cellStyle name="Normal 18 2 2 2 2 2 3 3" xfId="9204"/>
    <cellStyle name="Normal 18 2 2 2 2 2 3 3 2" xfId="39529"/>
    <cellStyle name="Normal 18 2 2 2 2 2 3 3 3" xfId="24305"/>
    <cellStyle name="Normal 18 2 2 2 2 2 3 4" xfId="34516"/>
    <cellStyle name="Normal 18 2 2 2 2 2 3 5" xfId="19292"/>
    <cellStyle name="Normal 18 2 2 2 2 2 4" xfId="5843"/>
    <cellStyle name="Normal 18 2 2 2 2 2 4 2" xfId="15895"/>
    <cellStyle name="Normal 18 2 2 2 2 2 4 2 2" xfId="46217"/>
    <cellStyle name="Normal 18 2 2 2 2 2 4 2 3" xfId="30993"/>
    <cellStyle name="Normal 18 2 2 2 2 2 4 3" xfId="10875"/>
    <cellStyle name="Normal 18 2 2 2 2 2 4 3 2" xfId="41200"/>
    <cellStyle name="Normal 18 2 2 2 2 2 4 3 3" xfId="25976"/>
    <cellStyle name="Normal 18 2 2 2 2 2 4 4" xfId="36187"/>
    <cellStyle name="Normal 18 2 2 2 2 2 4 5" xfId="20963"/>
    <cellStyle name="Normal 18 2 2 2 2 2 5" xfId="12553"/>
    <cellStyle name="Normal 18 2 2 2 2 2 5 2" xfId="42875"/>
    <cellStyle name="Normal 18 2 2 2 2 2 5 3" xfId="27651"/>
    <cellStyle name="Normal 18 2 2 2 2 2 6" xfId="7532"/>
    <cellStyle name="Normal 18 2 2 2 2 2 6 2" xfId="37858"/>
    <cellStyle name="Normal 18 2 2 2 2 2 6 3" xfId="22634"/>
    <cellStyle name="Normal 18 2 2 2 2 2 7" xfId="32846"/>
    <cellStyle name="Normal 18 2 2 2 2 2 8" xfId="17621"/>
    <cellStyle name="Normal 18 2 2 2 2 3" xfId="2879"/>
    <cellStyle name="Normal 18 2 2 2 2 3 2" xfId="4569"/>
    <cellStyle name="Normal 18 2 2 2 2 3 2 2" xfId="14642"/>
    <cellStyle name="Normal 18 2 2 2 2 3 2 2 2" xfId="44964"/>
    <cellStyle name="Normal 18 2 2 2 2 3 2 2 3" xfId="29740"/>
    <cellStyle name="Normal 18 2 2 2 2 3 2 3" xfId="9622"/>
    <cellStyle name="Normal 18 2 2 2 2 3 2 3 2" xfId="39947"/>
    <cellStyle name="Normal 18 2 2 2 2 3 2 3 3" xfId="24723"/>
    <cellStyle name="Normal 18 2 2 2 2 3 2 4" xfId="34934"/>
    <cellStyle name="Normal 18 2 2 2 2 3 2 5" xfId="19710"/>
    <cellStyle name="Normal 18 2 2 2 2 3 3" xfId="6261"/>
    <cellStyle name="Normal 18 2 2 2 2 3 3 2" xfId="16313"/>
    <cellStyle name="Normal 18 2 2 2 2 3 3 2 2" xfId="46635"/>
    <cellStyle name="Normal 18 2 2 2 2 3 3 2 3" xfId="31411"/>
    <cellStyle name="Normal 18 2 2 2 2 3 3 3" xfId="11293"/>
    <cellStyle name="Normal 18 2 2 2 2 3 3 3 2" xfId="41618"/>
    <cellStyle name="Normal 18 2 2 2 2 3 3 3 3" xfId="26394"/>
    <cellStyle name="Normal 18 2 2 2 2 3 3 4" xfId="36605"/>
    <cellStyle name="Normal 18 2 2 2 2 3 3 5" xfId="21381"/>
    <cellStyle name="Normal 18 2 2 2 2 3 4" xfId="12971"/>
    <cellStyle name="Normal 18 2 2 2 2 3 4 2" xfId="43293"/>
    <cellStyle name="Normal 18 2 2 2 2 3 4 3" xfId="28069"/>
    <cellStyle name="Normal 18 2 2 2 2 3 5" xfId="7950"/>
    <cellStyle name="Normal 18 2 2 2 2 3 5 2" xfId="38276"/>
    <cellStyle name="Normal 18 2 2 2 2 3 5 3" xfId="23052"/>
    <cellStyle name="Normal 18 2 2 2 2 3 6" xfId="33264"/>
    <cellStyle name="Normal 18 2 2 2 2 3 7" xfId="18039"/>
    <cellStyle name="Normal 18 2 2 2 2 4" xfId="3732"/>
    <cellStyle name="Normal 18 2 2 2 2 4 2" xfId="13806"/>
    <cellStyle name="Normal 18 2 2 2 2 4 2 2" xfId="44128"/>
    <cellStyle name="Normal 18 2 2 2 2 4 2 3" xfId="28904"/>
    <cellStyle name="Normal 18 2 2 2 2 4 3" xfId="8786"/>
    <cellStyle name="Normal 18 2 2 2 2 4 3 2" xfId="39111"/>
    <cellStyle name="Normal 18 2 2 2 2 4 3 3" xfId="23887"/>
    <cellStyle name="Normal 18 2 2 2 2 4 4" xfId="34098"/>
    <cellStyle name="Normal 18 2 2 2 2 4 5" xfId="18874"/>
    <cellStyle name="Normal 18 2 2 2 2 5" xfId="5425"/>
    <cellStyle name="Normal 18 2 2 2 2 5 2" xfId="15477"/>
    <cellStyle name="Normal 18 2 2 2 2 5 2 2" xfId="45799"/>
    <cellStyle name="Normal 18 2 2 2 2 5 2 3" xfId="30575"/>
    <cellStyle name="Normal 18 2 2 2 2 5 3" xfId="10457"/>
    <cellStyle name="Normal 18 2 2 2 2 5 3 2" xfId="40782"/>
    <cellStyle name="Normal 18 2 2 2 2 5 3 3" xfId="25558"/>
    <cellStyle name="Normal 18 2 2 2 2 5 4" xfId="35769"/>
    <cellStyle name="Normal 18 2 2 2 2 5 5" xfId="20545"/>
    <cellStyle name="Normal 18 2 2 2 2 6" xfId="12135"/>
    <cellStyle name="Normal 18 2 2 2 2 6 2" xfId="42457"/>
    <cellStyle name="Normal 18 2 2 2 2 6 3" xfId="27233"/>
    <cellStyle name="Normal 18 2 2 2 2 7" xfId="7114"/>
    <cellStyle name="Normal 18 2 2 2 2 7 2" xfId="37440"/>
    <cellStyle name="Normal 18 2 2 2 2 7 3" xfId="22216"/>
    <cellStyle name="Normal 18 2 2 2 2 8" xfId="32428"/>
    <cellStyle name="Normal 18 2 2 2 2 9" xfId="17203"/>
    <cellStyle name="Normal 18 2 2 2 3" xfId="2250"/>
    <cellStyle name="Normal 18 2 2 2 3 2" xfId="3089"/>
    <cellStyle name="Normal 18 2 2 2 3 2 2" xfId="4779"/>
    <cellStyle name="Normal 18 2 2 2 3 2 2 2" xfId="14852"/>
    <cellStyle name="Normal 18 2 2 2 3 2 2 2 2" xfId="45174"/>
    <cellStyle name="Normal 18 2 2 2 3 2 2 2 3" xfId="29950"/>
    <cellStyle name="Normal 18 2 2 2 3 2 2 3" xfId="9832"/>
    <cellStyle name="Normal 18 2 2 2 3 2 2 3 2" xfId="40157"/>
    <cellStyle name="Normal 18 2 2 2 3 2 2 3 3" xfId="24933"/>
    <cellStyle name="Normal 18 2 2 2 3 2 2 4" xfId="35144"/>
    <cellStyle name="Normal 18 2 2 2 3 2 2 5" xfId="19920"/>
    <cellStyle name="Normal 18 2 2 2 3 2 3" xfId="6471"/>
    <cellStyle name="Normal 18 2 2 2 3 2 3 2" xfId="16523"/>
    <cellStyle name="Normal 18 2 2 2 3 2 3 2 2" xfId="46845"/>
    <cellStyle name="Normal 18 2 2 2 3 2 3 2 3" xfId="31621"/>
    <cellStyle name="Normal 18 2 2 2 3 2 3 3" xfId="11503"/>
    <cellStyle name="Normal 18 2 2 2 3 2 3 3 2" xfId="41828"/>
    <cellStyle name="Normal 18 2 2 2 3 2 3 3 3" xfId="26604"/>
    <cellStyle name="Normal 18 2 2 2 3 2 3 4" xfId="36815"/>
    <cellStyle name="Normal 18 2 2 2 3 2 3 5" xfId="21591"/>
    <cellStyle name="Normal 18 2 2 2 3 2 4" xfId="13181"/>
    <cellStyle name="Normal 18 2 2 2 3 2 4 2" xfId="43503"/>
    <cellStyle name="Normal 18 2 2 2 3 2 4 3" xfId="28279"/>
    <cellStyle name="Normal 18 2 2 2 3 2 5" xfId="8160"/>
    <cellStyle name="Normal 18 2 2 2 3 2 5 2" xfId="38486"/>
    <cellStyle name="Normal 18 2 2 2 3 2 5 3" xfId="23262"/>
    <cellStyle name="Normal 18 2 2 2 3 2 6" xfId="33474"/>
    <cellStyle name="Normal 18 2 2 2 3 2 7" xfId="18249"/>
    <cellStyle name="Normal 18 2 2 2 3 3" xfId="3942"/>
    <cellStyle name="Normal 18 2 2 2 3 3 2" xfId="14016"/>
    <cellStyle name="Normal 18 2 2 2 3 3 2 2" xfId="44338"/>
    <cellStyle name="Normal 18 2 2 2 3 3 2 3" xfId="29114"/>
    <cellStyle name="Normal 18 2 2 2 3 3 3" xfId="8996"/>
    <cellStyle name="Normal 18 2 2 2 3 3 3 2" xfId="39321"/>
    <cellStyle name="Normal 18 2 2 2 3 3 3 3" xfId="24097"/>
    <cellStyle name="Normal 18 2 2 2 3 3 4" xfId="34308"/>
    <cellStyle name="Normal 18 2 2 2 3 3 5" xfId="19084"/>
    <cellStyle name="Normal 18 2 2 2 3 4" xfId="5635"/>
    <cellStyle name="Normal 18 2 2 2 3 4 2" xfId="15687"/>
    <cellStyle name="Normal 18 2 2 2 3 4 2 2" xfId="46009"/>
    <cellStyle name="Normal 18 2 2 2 3 4 2 3" xfId="30785"/>
    <cellStyle name="Normal 18 2 2 2 3 4 3" xfId="10667"/>
    <cellStyle name="Normal 18 2 2 2 3 4 3 2" xfId="40992"/>
    <cellStyle name="Normal 18 2 2 2 3 4 3 3" xfId="25768"/>
    <cellStyle name="Normal 18 2 2 2 3 4 4" xfId="35979"/>
    <cellStyle name="Normal 18 2 2 2 3 4 5" xfId="20755"/>
    <cellStyle name="Normal 18 2 2 2 3 5" xfId="12345"/>
    <cellStyle name="Normal 18 2 2 2 3 5 2" xfId="42667"/>
    <cellStyle name="Normal 18 2 2 2 3 5 3" xfId="27443"/>
    <cellStyle name="Normal 18 2 2 2 3 6" xfId="7324"/>
    <cellStyle name="Normal 18 2 2 2 3 6 2" xfId="37650"/>
    <cellStyle name="Normal 18 2 2 2 3 6 3" xfId="22426"/>
    <cellStyle name="Normal 18 2 2 2 3 7" xfId="32638"/>
    <cellStyle name="Normal 18 2 2 2 3 8" xfId="17413"/>
    <cellStyle name="Normal 18 2 2 2 4" xfId="2671"/>
    <cellStyle name="Normal 18 2 2 2 4 2" xfId="4361"/>
    <cellStyle name="Normal 18 2 2 2 4 2 2" xfId="14434"/>
    <cellStyle name="Normal 18 2 2 2 4 2 2 2" xfId="44756"/>
    <cellStyle name="Normal 18 2 2 2 4 2 2 3" xfId="29532"/>
    <cellStyle name="Normal 18 2 2 2 4 2 3" xfId="9414"/>
    <cellStyle name="Normal 18 2 2 2 4 2 3 2" xfId="39739"/>
    <cellStyle name="Normal 18 2 2 2 4 2 3 3" xfId="24515"/>
    <cellStyle name="Normal 18 2 2 2 4 2 4" xfId="34726"/>
    <cellStyle name="Normal 18 2 2 2 4 2 5" xfId="19502"/>
    <cellStyle name="Normal 18 2 2 2 4 3" xfId="6053"/>
    <cellStyle name="Normal 18 2 2 2 4 3 2" xfId="16105"/>
    <cellStyle name="Normal 18 2 2 2 4 3 2 2" xfId="46427"/>
    <cellStyle name="Normal 18 2 2 2 4 3 2 3" xfId="31203"/>
    <cellStyle name="Normal 18 2 2 2 4 3 3" xfId="11085"/>
    <cellStyle name="Normal 18 2 2 2 4 3 3 2" xfId="41410"/>
    <cellStyle name="Normal 18 2 2 2 4 3 3 3" xfId="26186"/>
    <cellStyle name="Normal 18 2 2 2 4 3 4" xfId="36397"/>
    <cellStyle name="Normal 18 2 2 2 4 3 5" xfId="21173"/>
    <cellStyle name="Normal 18 2 2 2 4 4" xfId="12763"/>
    <cellStyle name="Normal 18 2 2 2 4 4 2" xfId="43085"/>
    <cellStyle name="Normal 18 2 2 2 4 4 3" xfId="27861"/>
    <cellStyle name="Normal 18 2 2 2 4 5" xfId="7742"/>
    <cellStyle name="Normal 18 2 2 2 4 5 2" xfId="38068"/>
    <cellStyle name="Normal 18 2 2 2 4 5 3" xfId="22844"/>
    <cellStyle name="Normal 18 2 2 2 4 6" xfId="33056"/>
    <cellStyle name="Normal 18 2 2 2 4 7" xfId="17831"/>
    <cellStyle name="Normal 18 2 2 2 5" xfId="3524"/>
    <cellStyle name="Normal 18 2 2 2 5 2" xfId="13598"/>
    <cellStyle name="Normal 18 2 2 2 5 2 2" xfId="43920"/>
    <cellStyle name="Normal 18 2 2 2 5 2 3" xfId="28696"/>
    <cellStyle name="Normal 18 2 2 2 5 3" xfId="8578"/>
    <cellStyle name="Normal 18 2 2 2 5 3 2" xfId="38903"/>
    <cellStyle name="Normal 18 2 2 2 5 3 3" xfId="23679"/>
    <cellStyle name="Normal 18 2 2 2 5 4" xfId="33890"/>
    <cellStyle name="Normal 18 2 2 2 5 5" xfId="18666"/>
    <cellStyle name="Normal 18 2 2 2 6" xfId="5217"/>
    <cellStyle name="Normal 18 2 2 2 6 2" xfId="15269"/>
    <cellStyle name="Normal 18 2 2 2 6 2 2" xfId="45591"/>
    <cellStyle name="Normal 18 2 2 2 6 2 3" xfId="30367"/>
    <cellStyle name="Normal 18 2 2 2 6 3" xfId="10249"/>
    <cellStyle name="Normal 18 2 2 2 6 3 2" xfId="40574"/>
    <cellStyle name="Normal 18 2 2 2 6 3 3" xfId="25350"/>
    <cellStyle name="Normal 18 2 2 2 6 4" xfId="35561"/>
    <cellStyle name="Normal 18 2 2 2 6 5" xfId="20337"/>
    <cellStyle name="Normal 18 2 2 2 7" xfId="11927"/>
    <cellStyle name="Normal 18 2 2 2 7 2" xfId="42249"/>
    <cellStyle name="Normal 18 2 2 2 7 3" xfId="27025"/>
    <cellStyle name="Normal 18 2 2 2 8" xfId="6906"/>
    <cellStyle name="Normal 18 2 2 2 8 2" xfId="37232"/>
    <cellStyle name="Normal 18 2 2 2 8 3" xfId="22008"/>
    <cellStyle name="Normal 18 2 2 2 9" xfId="32220"/>
    <cellStyle name="Normal 18 2 2 3" xfId="1933"/>
    <cellStyle name="Normal 18 2 2 3 2" xfId="2354"/>
    <cellStyle name="Normal 18 2 2 3 2 2" xfId="3193"/>
    <cellStyle name="Normal 18 2 2 3 2 2 2" xfId="4883"/>
    <cellStyle name="Normal 18 2 2 3 2 2 2 2" xfId="14956"/>
    <cellStyle name="Normal 18 2 2 3 2 2 2 2 2" xfId="45278"/>
    <cellStyle name="Normal 18 2 2 3 2 2 2 2 3" xfId="30054"/>
    <cellStyle name="Normal 18 2 2 3 2 2 2 3" xfId="9936"/>
    <cellStyle name="Normal 18 2 2 3 2 2 2 3 2" xfId="40261"/>
    <cellStyle name="Normal 18 2 2 3 2 2 2 3 3" xfId="25037"/>
    <cellStyle name="Normal 18 2 2 3 2 2 2 4" xfId="35248"/>
    <cellStyle name="Normal 18 2 2 3 2 2 2 5" xfId="20024"/>
    <cellStyle name="Normal 18 2 2 3 2 2 3" xfId="6575"/>
    <cellStyle name="Normal 18 2 2 3 2 2 3 2" xfId="16627"/>
    <cellStyle name="Normal 18 2 2 3 2 2 3 2 2" xfId="46949"/>
    <cellStyle name="Normal 18 2 2 3 2 2 3 2 3" xfId="31725"/>
    <cellStyle name="Normal 18 2 2 3 2 2 3 3" xfId="11607"/>
    <cellStyle name="Normal 18 2 2 3 2 2 3 3 2" xfId="41932"/>
    <cellStyle name="Normal 18 2 2 3 2 2 3 3 3" xfId="26708"/>
    <cellStyle name="Normal 18 2 2 3 2 2 3 4" xfId="36919"/>
    <cellStyle name="Normal 18 2 2 3 2 2 3 5" xfId="21695"/>
    <cellStyle name="Normal 18 2 2 3 2 2 4" xfId="13285"/>
    <cellStyle name="Normal 18 2 2 3 2 2 4 2" xfId="43607"/>
    <cellStyle name="Normal 18 2 2 3 2 2 4 3" xfId="28383"/>
    <cellStyle name="Normal 18 2 2 3 2 2 5" xfId="8264"/>
    <cellStyle name="Normal 18 2 2 3 2 2 5 2" xfId="38590"/>
    <cellStyle name="Normal 18 2 2 3 2 2 5 3" xfId="23366"/>
    <cellStyle name="Normal 18 2 2 3 2 2 6" xfId="33578"/>
    <cellStyle name="Normal 18 2 2 3 2 2 7" xfId="18353"/>
    <cellStyle name="Normal 18 2 2 3 2 3" xfId="4046"/>
    <cellStyle name="Normal 18 2 2 3 2 3 2" xfId="14120"/>
    <cellStyle name="Normal 18 2 2 3 2 3 2 2" xfId="44442"/>
    <cellStyle name="Normal 18 2 2 3 2 3 2 3" xfId="29218"/>
    <cellStyle name="Normal 18 2 2 3 2 3 3" xfId="9100"/>
    <cellStyle name="Normal 18 2 2 3 2 3 3 2" xfId="39425"/>
    <cellStyle name="Normal 18 2 2 3 2 3 3 3" xfId="24201"/>
    <cellStyle name="Normal 18 2 2 3 2 3 4" xfId="34412"/>
    <cellStyle name="Normal 18 2 2 3 2 3 5" xfId="19188"/>
    <cellStyle name="Normal 18 2 2 3 2 4" xfId="5739"/>
    <cellStyle name="Normal 18 2 2 3 2 4 2" xfId="15791"/>
    <cellStyle name="Normal 18 2 2 3 2 4 2 2" xfId="46113"/>
    <cellStyle name="Normal 18 2 2 3 2 4 2 3" xfId="30889"/>
    <cellStyle name="Normal 18 2 2 3 2 4 3" xfId="10771"/>
    <cellStyle name="Normal 18 2 2 3 2 4 3 2" xfId="41096"/>
    <cellStyle name="Normal 18 2 2 3 2 4 3 3" xfId="25872"/>
    <cellStyle name="Normal 18 2 2 3 2 4 4" xfId="36083"/>
    <cellStyle name="Normal 18 2 2 3 2 4 5" xfId="20859"/>
    <cellStyle name="Normal 18 2 2 3 2 5" xfId="12449"/>
    <cellStyle name="Normal 18 2 2 3 2 5 2" xfId="42771"/>
    <cellStyle name="Normal 18 2 2 3 2 5 3" xfId="27547"/>
    <cellStyle name="Normal 18 2 2 3 2 6" xfId="7428"/>
    <cellStyle name="Normal 18 2 2 3 2 6 2" xfId="37754"/>
    <cellStyle name="Normal 18 2 2 3 2 6 3" xfId="22530"/>
    <cellStyle name="Normal 18 2 2 3 2 7" xfId="32742"/>
    <cellStyle name="Normal 18 2 2 3 2 8" xfId="17517"/>
    <cellStyle name="Normal 18 2 2 3 3" xfId="2775"/>
    <cellStyle name="Normal 18 2 2 3 3 2" xfId="4465"/>
    <cellStyle name="Normal 18 2 2 3 3 2 2" xfId="14538"/>
    <cellStyle name="Normal 18 2 2 3 3 2 2 2" xfId="44860"/>
    <cellStyle name="Normal 18 2 2 3 3 2 2 3" xfId="29636"/>
    <cellStyle name="Normal 18 2 2 3 3 2 3" xfId="9518"/>
    <cellStyle name="Normal 18 2 2 3 3 2 3 2" xfId="39843"/>
    <cellStyle name="Normal 18 2 2 3 3 2 3 3" xfId="24619"/>
    <cellStyle name="Normal 18 2 2 3 3 2 4" xfId="34830"/>
    <cellStyle name="Normal 18 2 2 3 3 2 5" xfId="19606"/>
    <cellStyle name="Normal 18 2 2 3 3 3" xfId="6157"/>
    <cellStyle name="Normal 18 2 2 3 3 3 2" xfId="16209"/>
    <cellStyle name="Normal 18 2 2 3 3 3 2 2" xfId="46531"/>
    <cellStyle name="Normal 18 2 2 3 3 3 2 3" xfId="31307"/>
    <cellStyle name="Normal 18 2 2 3 3 3 3" xfId="11189"/>
    <cellStyle name="Normal 18 2 2 3 3 3 3 2" xfId="41514"/>
    <cellStyle name="Normal 18 2 2 3 3 3 3 3" xfId="26290"/>
    <cellStyle name="Normal 18 2 2 3 3 3 4" xfId="36501"/>
    <cellStyle name="Normal 18 2 2 3 3 3 5" xfId="21277"/>
    <cellStyle name="Normal 18 2 2 3 3 4" xfId="12867"/>
    <cellStyle name="Normal 18 2 2 3 3 4 2" xfId="43189"/>
    <cellStyle name="Normal 18 2 2 3 3 4 3" xfId="27965"/>
    <cellStyle name="Normal 18 2 2 3 3 5" xfId="7846"/>
    <cellStyle name="Normal 18 2 2 3 3 5 2" xfId="38172"/>
    <cellStyle name="Normal 18 2 2 3 3 5 3" xfId="22948"/>
    <cellStyle name="Normal 18 2 2 3 3 6" xfId="33160"/>
    <cellStyle name="Normal 18 2 2 3 3 7" xfId="17935"/>
    <cellStyle name="Normal 18 2 2 3 4" xfId="3628"/>
    <cellStyle name="Normal 18 2 2 3 4 2" xfId="13702"/>
    <cellStyle name="Normal 18 2 2 3 4 2 2" xfId="44024"/>
    <cellStyle name="Normal 18 2 2 3 4 2 3" xfId="28800"/>
    <cellStyle name="Normal 18 2 2 3 4 3" xfId="8682"/>
    <cellStyle name="Normal 18 2 2 3 4 3 2" xfId="39007"/>
    <cellStyle name="Normal 18 2 2 3 4 3 3" xfId="23783"/>
    <cellStyle name="Normal 18 2 2 3 4 4" xfId="33994"/>
    <cellStyle name="Normal 18 2 2 3 4 5" xfId="18770"/>
    <cellStyle name="Normal 18 2 2 3 5" xfId="5321"/>
    <cellStyle name="Normal 18 2 2 3 5 2" xfId="15373"/>
    <cellStyle name="Normal 18 2 2 3 5 2 2" xfId="45695"/>
    <cellStyle name="Normal 18 2 2 3 5 2 3" xfId="30471"/>
    <cellStyle name="Normal 18 2 2 3 5 3" xfId="10353"/>
    <cellStyle name="Normal 18 2 2 3 5 3 2" xfId="40678"/>
    <cellStyle name="Normal 18 2 2 3 5 3 3" xfId="25454"/>
    <cellStyle name="Normal 18 2 2 3 5 4" xfId="35665"/>
    <cellStyle name="Normal 18 2 2 3 5 5" xfId="20441"/>
    <cellStyle name="Normal 18 2 2 3 6" xfId="12031"/>
    <cellStyle name="Normal 18 2 2 3 6 2" xfId="42353"/>
    <cellStyle name="Normal 18 2 2 3 6 3" xfId="27129"/>
    <cellStyle name="Normal 18 2 2 3 7" xfId="7010"/>
    <cellStyle name="Normal 18 2 2 3 7 2" xfId="37336"/>
    <cellStyle name="Normal 18 2 2 3 7 3" xfId="22112"/>
    <cellStyle name="Normal 18 2 2 3 8" xfId="32324"/>
    <cellStyle name="Normal 18 2 2 3 9" xfId="17099"/>
    <cellStyle name="Normal 18 2 2 4" xfId="2146"/>
    <cellStyle name="Normal 18 2 2 4 2" xfId="2985"/>
    <cellStyle name="Normal 18 2 2 4 2 2" xfId="4675"/>
    <cellStyle name="Normal 18 2 2 4 2 2 2" xfId="14748"/>
    <cellStyle name="Normal 18 2 2 4 2 2 2 2" xfId="45070"/>
    <cellStyle name="Normal 18 2 2 4 2 2 2 3" xfId="29846"/>
    <cellStyle name="Normal 18 2 2 4 2 2 3" xfId="9728"/>
    <cellStyle name="Normal 18 2 2 4 2 2 3 2" xfId="40053"/>
    <cellStyle name="Normal 18 2 2 4 2 2 3 3" xfId="24829"/>
    <cellStyle name="Normal 18 2 2 4 2 2 4" xfId="35040"/>
    <cellStyle name="Normal 18 2 2 4 2 2 5" xfId="19816"/>
    <cellStyle name="Normal 18 2 2 4 2 3" xfId="6367"/>
    <cellStyle name="Normal 18 2 2 4 2 3 2" xfId="16419"/>
    <cellStyle name="Normal 18 2 2 4 2 3 2 2" xfId="46741"/>
    <cellStyle name="Normal 18 2 2 4 2 3 2 3" xfId="31517"/>
    <cellStyle name="Normal 18 2 2 4 2 3 3" xfId="11399"/>
    <cellStyle name="Normal 18 2 2 4 2 3 3 2" xfId="41724"/>
    <cellStyle name="Normal 18 2 2 4 2 3 3 3" xfId="26500"/>
    <cellStyle name="Normal 18 2 2 4 2 3 4" xfId="36711"/>
    <cellStyle name="Normal 18 2 2 4 2 3 5" xfId="21487"/>
    <cellStyle name="Normal 18 2 2 4 2 4" xfId="13077"/>
    <cellStyle name="Normal 18 2 2 4 2 4 2" xfId="43399"/>
    <cellStyle name="Normal 18 2 2 4 2 4 3" xfId="28175"/>
    <cellStyle name="Normal 18 2 2 4 2 5" xfId="8056"/>
    <cellStyle name="Normal 18 2 2 4 2 5 2" xfId="38382"/>
    <cellStyle name="Normal 18 2 2 4 2 5 3" xfId="23158"/>
    <cellStyle name="Normal 18 2 2 4 2 6" xfId="33370"/>
    <cellStyle name="Normal 18 2 2 4 2 7" xfId="18145"/>
    <cellStyle name="Normal 18 2 2 4 3" xfId="3838"/>
    <cellStyle name="Normal 18 2 2 4 3 2" xfId="13912"/>
    <cellStyle name="Normal 18 2 2 4 3 2 2" xfId="44234"/>
    <cellStyle name="Normal 18 2 2 4 3 2 3" xfId="29010"/>
    <cellStyle name="Normal 18 2 2 4 3 3" xfId="8892"/>
    <cellStyle name="Normal 18 2 2 4 3 3 2" xfId="39217"/>
    <cellStyle name="Normal 18 2 2 4 3 3 3" xfId="23993"/>
    <cellStyle name="Normal 18 2 2 4 3 4" xfId="34204"/>
    <cellStyle name="Normal 18 2 2 4 3 5" xfId="18980"/>
    <cellStyle name="Normal 18 2 2 4 4" xfId="5531"/>
    <cellStyle name="Normal 18 2 2 4 4 2" xfId="15583"/>
    <cellStyle name="Normal 18 2 2 4 4 2 2" xfId="45905"/>
    <cellStyle name="Normal 18 2 2 4 4 2 3" xfId="30681"/>
    <cellStyle name="Normal 18 2 2 4 4 3" xfId="10563"/>
    <cellStyle name="Normal 18 2 2 4 4 3 2" xfId="40888"/>
    <cellStyle name="Normal 18 2 2 4 4 3 3" xfId="25664"/>
    <cellStyle name="Normal 18 2 2 4 4 4" xfId="35875"/>
    <cellStyle name="Normal 18 2 2 4 4 5" xfId="20651"/>
    <cellStyle name="Normal 18 2 2 4 5" xfId="12241"/>
    <cellStyle name="Normal 18 2 2 4 5 2" xfId="42563"/>
    <cellStyle name="Normal 18 2 2 4 5 3" xfId="27339"/>
    <cellStyle name="Normal 18 2 2 4 6" xfId="7220"/>
    <cellStyle name="Normal 18 2 2 4 6 2" xfId="37546"/>
    <cellStyle name="Normal 18 2 2 4 6 3" xfId="22322"/>
    <cellStyle name="Normal 18 2 2 4 7" xfId="32534"/>
    <cellStyle name="Normal 18 2 2 4 8" xfId="17309"/>
    <cellStyle name="Normal 18 2 2 5" xfId="2567"/>
    <cellStyle name="Normal 18 2 2 5 2" xfId="4257"/>
    <cellStyle name="Normal 18 2 2 5 2 2" xfId="14330"/>
    <cellStyle name="Normal 18 2 2 5 2 2 2" xfId="44652"/>
    <cellStyle name="Normal 18 2 2 5 2 2 3" xfId="29428"/>
    <cellStyle name="Normal 18 2 2 5 2 3" xfId="9310"/>
    <cellStyle name="Normal 18 2 2 5 2 3 2" xfId="39635"/>
    <cellStyle name="Normal 18 2 2 5 2 3 3" xfId="24411"/>
    <cellStyle name="Normal 18 2 2 5 2 4" xfId="34622"/>
    <cellStyle name="Normal 18 2 2 5 2 5" xfId="19398"/>
    <cellStyle name="Normal 18 2 2 5 3" xfId="5949"/>
    <cellStyle name="Normal 18 2 2 5 3 2" xfId="16001"/>
    <cellStyle name="Normal 18 2 2 5 3 2 2" xfId="46323"/>
    <cellStyle name="Normal 18 2 2 5 3 2 3" xfId="31099"/>
    <cellStyle name="Normal 18 2 2 5 3 3" xfId="10981"/>
    <cellStyle name="Normal 18 2 2 5 3 3 2" xfId="41306"/>
    <cellStyle name="Normal 18 2 2 5 3 3 3" xfId="26082"/>
    <cellStyle name="Normal 18 2 2 5 3 4" xfId="36293"/>
    <cellStyle name="Normal 18 2 2 5 3 5" xfId="21069"/>
    <cellStyle name="Normal 18 2 2 5 4" xfId="12659"/>
    <cellStyle name="Normal 18 2 2 5 4 2" xfId="42981"/>
    <cellStyle name="Normal 18 2 2 5 4 3" xfId="27757"/>
    <cellStyle name="Normal 18 2 2 5 5" xfId="7638"/>
    <cellStyle name="Normal 18 2 2 5 5 2" xfId="37964"/>
    <cellStyle name="Normal 18 2 2 5 5 3" xfId="22740"/>
    <cellStyle name="Normal 18 2 2 5 6" xfId="32952"/>
    <cellStyle name="Normal 18 2 2 5 7" xfId="17727"/>
    <cellStyle name="Normal 18 2 2 6" xfId="3420"/>
    <cellStyle name="Normal 18 2 2 6 2" xfId="13494"/>
    <cellStyle name="Normal 18 2 2 6 2 2" xfId="43816"/>
    <cellStyle name="Normal 18 2 2 6 2 3" xfId="28592"/>
    <cellStyle name="Normal 18 2 2 6 3" xfId="8474"/>
    <cellStyle name="Normal 18 2 2 6 3 2" xfId="38799"/>
    <cellStyle name="Normal 18 2 2 6 3 3" xfId="23575"/>
    <cellStyle name="Normal 18 2 2 6 4" xfId="33786"/>
    <cellStyle name="Normal 18 2 2 6 5" xfId="18562"/>
    <cellStyle name="Normal 18 2 2 7" xfId="5113"/>
    <cellStyle name="Normal 18 2 2 7 2" xfId="15165"/>
    <cellStyle name="Normal 18 2 2 7 2 2" xfId="45487"/>
    <cellStyle name="Normal 18 2 2 7 2 3" xfId="30263"/>
    <cellStyle name="Normal 18 2 2 7 3" xfId="10145"/>
    <cellStyle name="Normal 18 2 2 7 3 2" xfId="40470"/>
    <cellStyle name="Normal 18 2 2 7 3 3" xfId="25246"/>
    <cellStyle name="Normal 18 2 2 7 4" xfId="35457"/>
    <cellStyle name="Normal 18 2 2 7 5" xfId="20233"/>
    <cellStyle name="Normal 18 2 2 8" xfId="11823"/>
    <cellStyle name="Normal 18 2 2 8 2" xfId="42145"/>
    <cellStyle name="Normal 18 2 2 8 3" xfId="26921"/>
    <cellStyle name="Normal 18 2 2 9" xfId="6802"/>
    <cellStyle name="Normal 18 2 2 9 2" xfId="37128"/>
    <cellStyle name="Normal 18 2 2 9 3" xfId="21904"/>
    <cellStyle name="Normal 18 2 3" xfId="1766"/>
    <cellStyle name="Normal 18 2 3 10" xfId="16943"/>
    <cellStyle name="Normal 18 2 3 2" xfId="1985"/>
    <cellStyle name="Normal 18 2 3 2 2" xfId="2406"/>
    <cellStyle name="Normal 18 2 3 2 2 2" xfId="3245"/>
    <cellStyle name="Normal 18 2 3 2 2 2 2" xfId="4935"/>
    <cellStyle name="Normal 18 2 3 2 2 2 2 2" xfId="15008"/>
    <cellStyle name="Normal 18 2 3 2 2 2 2 2 2" xfId="45330"/>
    <cellStyle name="Normal 18 2 3 2 2 2 2 2 3" xfId="30106"/>
    <cellStyle name="Normal 18 2 3 2 2 2 2 3" xfId="9988"/>
    <cellStyle name="Normal 18 2 3 2 2 2 2 3 2" xfId="40313"/>
    <cellStyle name="Normal 18 2 3 2 2 2 2 3 3" xfId="25089"/>
    <cellStyle name="Normal 18 2 3 2 2 2 2 4" xfId="35300"/>
    <cellStyle name="Normal 18 2 3 2 2 2 2 5" xfId="20076"/>
    <cellStyle name="Normal 18 2 3 2 2 2 3" xfId="6627"/>
    <cellStyle name="Normal 18 2 3 2 2 2 3 2" xfId="16679"/>
    <cellStyle name="Normal 18 2 3 2 2 2 3 2 2" xfId="47001"/>
    <cellStyle name="Normal 18 2 3 2 2 2 3 2 3" xfId="31777"/>
    <cellStyle name="Normal 18 2 3 2 2 2 3 3" xfId="11659"/>
    <cellStyle name="Normal 18 2 3 2 2 2 3 3 2" xfId="41984"/>
    <cellStyle name="Normal 18 2 3 2 2 2 3 3 3" xfId="26760"/>
    <cellStyle name="Normal 18 2 3 2 2 2 3 4" xfId="36971"/>
    <cellStyle name="Normal 18 2 3 2 2 2 3 5" xfId="21747"/>
    <cellStyle name="Normal 18 2 3 2 2 2 4" xfId="13337"/>
    <cellStyle name="Normal 18 2 3 2 2 2 4 2" xfId="43659"/>
    <cellStyle name="Normal 18 2 3 2 2 2 4 3" xfId="28435"/>
    <cellStyle name="Normal 18 2 3 2 2 2 5" xfId="8316"/>
    <cellStyle name="Normal 18 2 3 2 2 2 5 2" xfId="38642"/>
    <cellStyle name="Normal 18 2 3 2 2 2 5 3" xfId="23418"/>
    <cellStyle name="Normal 18 2 3 2 2 2 6" xfId="33630"/>
    <cellStyle name="Normal 18 2 3 2 2 2 7" xfId="18405"/>
    <cellStyle name="Normal 18 2 3 2 2 3" xfId="4098"/>
    <cellStyle name="Normal 18 2 3 2 2 3 2" xfId="14172"/>
    <cellStyle name="Normal 18 2 3 2 2 3 2 2" xfId="44494"/>
    <cellStyle name="Normal 18 2 3 2 2 3 2 3" xfId="29270"/>
    <cellStyle name="Normal 18 2 3 2 2 3 3" xfId="9152"/>
    <cellStyle name="Normal 18 2 3 2 2 3 3 2" xfId="39477"/>
    <cellStyle name="Normal 18 2 3 2 2 3 3 3" xfId="24253"/>
    <cellStyle name="Normal 18 2 3 2 2 3 4" xfId="34464"/>
    <cellStyle name="Normal 18 2 3 2 2 3 5" xfId="19240"/>
    <cellStyle name="Normal 18 2 3 2 2 4" xfId="5791"/>
    <cellStyle name="Normal 18 2 3 2 2 4 2" xfId="15843"/>
    <cellStyle name="Normal 18 2 3 2 2 4 2 2" xfId="46165"/>
    <cellStyle name="Normal 18 2 3 2 2 4 2 3" xfId="30941"/>
    <cellStyle name="Normal 18 2 3 2 2 4 3" xfId="10823"/>
    <cellStyle name="Normal 18 2 3 2 2 4 3 2" xfId="41148"/>
    <cellStyle name="Normal 18 2 3 2 2 4 3 3" xfId="25924"/>
    <cellStyle name="Normal 18 2 3 2 2 4 4" xfId="36135"/>
    <cellStyle name="Normal 18 2 3 2 2 4 5" xfId="20911"/>
    <cellStyle name="Normal 18 2 3 2 2 5" xfId="12501"/>
    <cellStyle name="Normal 18 2 3 2 2 5 2" xfId="42823"/>
    <cellStyle name="Normal 18 2 3 2 2 5 3" xfId="27599"/>
    <cellStyle name="Normal 18 2 3 2 2 6" xfId="7480"/>
    <cellStyle name="Normal 18 2 3 2 2 6 2" xfId="37806"/>
    <cellStyle name="Normal 18 2 3 2 2 6 3" xfId="22582"/>
    <cellStyle name="Normal 18 2 3 2 2 7" xfId="32794"/>
    <cellStyle name="Normal 18 2 3 2 2 8" xfId="17569"/>
    <cellStyle name="Normal 18 2 3 2 3" xfId="2827"/>
    <cellStyle name="Normal 18 2 3 2 3 2" xfId="4517"/>
    <cellStyle name="Normal 18 2 3 2 3 2 2" xfId="14590"/>
    <cellStyle name="Normal 18 2 3 2 3 2 2 2" xfId="44912"/>
    <cellStyle name="Normal 18 2 3 2 3 2 2 3" xfId="29688"/>
    <cellStyle name="Normal 18 2 3 2 3 2 3" xfId="9570"/>
    <cellStyle name="Normal 18 2 3 2 3 2 3 2" xfId="39895"/>
    <cellStyle name="Normal 18 2 3 2 3 2 3 3" xfId="24671"/>
    <cellStyle name="Normal 18 2 3 2 3 2 4" xfId="34882"/>
    <cellStyle name="Normal 18 2 3 2 3 2 5" xfId="19658"/>
    <cellStyle name="Normal 18 2 3 2 3 3" xfId="6209"/>
    <cellStyle name="Normal 18 2 3 2 3 3 2" xfId="16261"/>
    <cellStyle name="Normal 18 2 3 2 3 3 2 2" xfId="46583"/>
    <cellStyle name="Normal 18 2 3 2 3 3 2 3" xfId="31359"/>
    <cellStyle name="Normal 18 2 3 2 3 3 3" xfId="11241"/>
    <cellStyle name="Normal 18 2 3 2 3 3 3 2" xfId="41566"/>
    <cellStyle name="Normal 18 2 3 2 3 3 3 3" xfId="26342"/>
    <cellStyle name="Normal 18 2 3 2 3 3 4" xfId="36553"/>
    <cellStyle name="Normal 18 2 3 2 3 3 5" xfId="21329"/>
    <cellStyle name="Normal 18 2 3 2 3 4" xfId="12919"/>
    <cellStyle name="Normal 18 2 3 2 3 4 2" xfId="43241"/>
    <cellStyle name="Normal 18 2 3 2 3 4 3" xfId="28017"/>
    <cellStyle name="Normal 18 2 3 2 3 5" xfId="7898"/>
    <cellStyle name="Normal 18 2 3 2 3 5 2" xfId="38224"/>
    <cellStyle name="Normal 18 2 3 2 3 5 3" xfId="23000"/>
    <cellStyle name="Normal 18 2 3 2 3 6" xfId="33212"/>
    <cellStyle name="Normal 18 2 3 2 3 7" xfId="17987"/>
    <cellStyle name="Normal 18 2 3 2 4" xfId="3680"/>
    <cellStyle name="Normal 18 2 3 2 4 2" xfId="13754"/>
    <cellStyle name="Normal 18 2 3 2 4 2 2" xfId="44076"/>
    <cellStyle name="Normal 18 2 3 2 4 2 3" xfId="28852"/>
    <cellStyle name="Normal 18 2 3 2 4 3" xfId="8734"/>
    <cellStyle name="Normal 18 2 3 2 4 3 2" xfId="39059"/>
    <cellStyle name="Normal 18 2 3 2 4 3 3" xfId="23835"/>
    <cellStyle name="Normal 18 2 3 2 4 4" xfId="34046"/>
    <cellStyle name="Normal 18 2 3 2 4 5" xfId="18822"/>
    <cellStyle name="Normal 18 2 3 2 5" xfId="5373"/>
    <cellStyle name="Normal 18 2 3 2 5 2" xfId="15425"/>
    <cellStyle name="Normal 18 2 3 2 5 2 2" xfId="45747"/>
    <cellStyle name="Normal 18 2 3 2 5 2 3" xfId="30523"/>
    <cellStyle name="Normal 18 2 3 2 5 3" xfId="10405"/>
    <cellStyle name="Normal 18 2 3 2 5 3 2" xfId="40730"/>
    <cellStyle name="Normal 18 2 3 2 5 3 3" xfId="25506"/>
    <cellStyle name="Normal 18 2 3 2 5 4" xfId="35717"/>
    <cellStyle name="Normal 18 2 3 2 5 5" xfId="20493"/>
    <cellStyle name="Normal 18 2 3 2 6" xfId="12083"/>
    <cellStyle name="Normal 18 2 3 2 6 2" xfId="42405"/>
    <cellStyle name="Normal 18 2 3 2 6 3" xfId="27181"/>
    <cellStyle name="Normal 18 2 3 2 7" xfId="7062"/>
    <cellStyle name="Normal 18 2 3 2 7 2" xfId="37388"/>
    <cellStyle name="Normal 18 2 3 2 7 3" xfId="22164"/>
    <cellStyle name="Normal 18 2 3 2 8" xfId="32376"/>
    <cellStyle name="Normal 18 2 3 2 9" xfId="17151"/>
    <cellStyle name="Normal 18 2 3 3" xfId="2198"/>
    <cellStyle name="Normal 18 2 3 3 2" xfId="3037"/>
    <cellStyle name="Normal 18 2 3 3 2 2" xfId="4727"/>
    <cellStyle name="Normal 18 2 3 3 2 2 2" xfId="14800"/>
    <cellStyle name="Normal 18 2 3 3 2 2 2 2" xfId="45122"/>
    <cellStyle name="Normal 18 2 3 3 2 2 2 3" xfId="29898"/>
    <cellStyle name="Normal 18 2 3 3 2 2 3" xfId="9780"/>
    <cellStyle name="Normal 18 2 3 3 2 2 3 2" xfId="40105"/>
    <cellStyle name="Normal 18 2 3 3 2 2 3 3" xfId="24881"/>
    <cellStyle name="Normal 18 2 3 3 2 2 4" xfId="35092"/>
    <cellStyle name="Normal 18 2 3 3 2 2 5" xfId="19868"/>
    <cellStyle name="Normal 18 2 3 3 2 3" xfId="6419"/>
    <cellStyle name="Normal 18 2 3 3 2 3 2" xfId="16471"/>
    <cellStyle name="Normal 18 2 3 3 2 3 2 2" xfId="46793"/>
    <cellStyle name="Normal 18 2 3 3 2 3 2 3" xfId="31569"/>
    <cellStyle name="Normal 18 2 3 3 2 3 3" xfId="11451"/>
    <cellStyle name="Normal 18 2 3 3 2 3 3 2" xfId="41776"/>
    <cellStyle name="Normal 18 2 3 3 2 3 3 3" xfId="26552"/>
    <cellStyle name="Normal 18 2 3 3 2 3 4" xfId="36763"/>
    <cellStyle name="Normal 18 2 3 3 2 3 5" xfId="21539"/>
    <cellStyle name="Normal 18 2 3 3 2 4" xfId="13129"/>
    <cellStyle name="Normal 18 2 3 3 2 4 2" xfId="43451"/>
    <cellStyle name="Normal 18 2 3 3 2 4 3" xfId="28227"/>
    <cellStyle name="Normal 18 2 3 3 2 5" xfId="8108"/>
    <cellStyle name="Normal 18 2 3 3 2 5 2" xfId="38434"/>
    <cellStyle name="Normal 18 2 3 3 2 5 3" xfId="23210"/>
    <cellStyle name="Normal 18 2 3 3 2 6" xfId="33422"/>
    <cellStyle name="Normal 18 2 3 3 2 7" xfId="18197"/>
    <cellStyle name="Normal 18 2 3 3 3" xfId="3890"/>
    <cellStyle name="Normal 18 2 3 3 3 2" xfId="13964"/>
    <cellStyle name="Normal 18 2 3 3 3 2 2" xfId="44286"/>
    <cellStyle name="Normal 18 2 3 3 3 2 3" xfId="29062"/>
    <cellStyle name="Normal 18 2 3 3 3 3" xfId="8944"/>
    <cellStyle name="Normal 18 2 3 3 3 3 2" xfId="39269"/>
    <cellStyle name="Normal 18 2 3 3 3 3 3" xfId="24045"/>
    <cellStyle name="Normal 18 2 3 3 3 4" xfId="34256"/>
    <cellStyle name="Normal 18 2 3 3 3 5" xfId="19032"/>
    <cellStyle name="Normal 18 2 3 3 4" xfId="5583"/>
    <cellStyle name="Normal 18 2 3 3 4 2" xfId="15635"/>
    <cellStyle name="Normal 18 2 3 3 4 2 2" xfId="45957"/>
    <cellStyle name="Normal 18 2 3 3 4 2 3" xfId="30733"/>
    <cellStyle name="Normal 18 2 3 3 4 3" xfId="10615"/>
    <cellStyle name="Normal 18 2 3 3 4 3 2" xfId="40940"/>
    <cellStyle name="Normal 18 2 3 3 4 3 3" xfId="25716"/>
    <cellStyle name="Normal 18 2 3 3 4 4" xfId="35927"/>
    <cellStyle name="Normal 18 2 3 3 4 5" xfId="20703"/>
    <cellStyle name="Normal 18 2 3 3 5" xfId="12293"/>
    <cellStyle name="Normal 18 2 3 3 5 2" xfId="42615"/>
    <cellStyle name="Normal 18 2 3 3 5 3" xfId="27391"/>
    <cellStyle name="Normal 18 2 3 3 6" xfId="7272"/>
    <cellStyle name="Normal 18 2 3 3 6 2" xfId="37598"/>
    <cellStyle name="Normal 18 2 3 3 6 3" xfId="22374"/>
    <cellStyle name="Normal 18 2 3 3 7" xfId="32586"/>
    <cellStyle name="Normal 18 2 3 3 8" xfId="17361"/>
    <cellStyle name="Normal 18 2 3 4" xfId="2619"/>
    <cellStyle name="Normal 18 2 3 4 2" xfId="4309"/>
    <cellStyle name="Normal 18 2 3 4 2 2" xfId="14382"/>
    <cellStyle name="Normal 18 2 3 4 2 2 2" xfId="44704"/>
    <cellStyle name="Normal 18 2 3 4 2 2 3" xfId="29480"/>
    <cellStyle name="Normal 18 2 3 4 2 3" xfId="9362"/>
    <cellStyle name="Normal 18 2 3 4 2 3 2" xfId="39687"/>
    <cellStyle name="Normal 18 2 3 4 2 3 3" xfId="24463"/>
    <cellStyle name="Normal 18 2 3 4 2 4" xfId="34674"/>
    <cellStyle name="Normal 18 2 3 4 2 5" xfId="19450"/>
    <cellStyle name="Normal 18 2 3 4 3" xfId="6001"/>
    <cellStyle name="Normal 18 2 3 4 3 2" xfId="16053"/>
    <cellStyle name="Normal 18 2 3 4 3 2 2" xfId="46375"/>
    <cellStyle name="Normal 18 2 3 4 3 2 3" xfId="31151"/>
    <cellStyle name="Normal 18 2 3 4 3 3" xfId="11033"/>
    <cellStyle name="Normal 18 2 3 4 3 3 2" xfId="41358"/>
    <cellStyle name="Normal 18 2 3 4 3 3 3" xfId="26134"/>
    <cellStyle name="Normal 18 2 3 4 3 4" xfId="36345"/>
    <cellStyle name="Normal 18 2 3 4 3 5" xfId="21121"/>
    <cellStyle name="Normal 18 2 3 4 4" xfId="12711"/>
    <cellStyle name="Normal 18 2 3 4 4 2" xfId="43033"/>
    <cellStyle name="Normal 18 2 3 4 4 3" xfId="27809"/>
    <cellStyle name="Normal 18 2 3 4 5" xfId="7690"/>
    <cellStyle name="Normal 18 2 3 4 5 2" xfId="38016"/>
    <cellStyle name="Normal 18 2 3 4 5 3" xfId="22792"/>
    <cellStyle name="Normal 18 2 3 4 6" xfId="33004"/>
    <cellStyle name="Normal 18 2 3 4 7" xfId="17779"/>
    <cellStyle name="Normal 18 2 3 5" xfId="3472"/>
    <cellStyle name="Normal 18 2 3 5 2" xfId="13546"/>
    <cellStyle name="Normal 18 2 3 5 2 2" xfId="43868"/>
    <cellStyle name="Normal 18 2 3 5 2 3" xfId="28644"/>
    <cellStyle name="Normal 18 2 3 5 3" xfId="8526"/>
    <cellStyle name="Normal 18 2 3 5 3 2" xfId="38851"/>
    <cellStyle name="Normal 18 2 3 5 3 3" xfId="23627"/>
    <cellStyle name="Normal 18 2 3 5 4" xfId="33838"/>
    <cellStyle name="Normal 18 2 3 5 5" xfId="18614"/>
    <cellStyle name="Normal 18 2 3 6" xfId="5165"/>
    <cellStyle name="Normal 18 2 3 6 2" xfId="15217"/>
    <cellStyle name="Normal 18 2 3 6 2 2" xfId="45539"/>
    <cellStyle name="Normal 18 2 3 6 2 3" xfId="30315"/>
    <cellStyle name="Normal 18 2 3 6 3" xfId="10197"/>
    <cellStyle name="Normal 18 2 3 6 3 2" xfId="40522"/>
    <cellStyle name="Normal 18 2 3 6 3 3" xfId="25298"/>
    <cellStyle name="Normal 18 2 3 6 4" xfId="35509"/>
    <cellStyle name="Normal 18 2 3 6 5" xfId="20285"/>
    <cellStyle name="Normal 18 2 3 7" xfId="11875"/>
    <cellStyle name="Normal 18 2 3 7 2" xfId="42197"/>
    <cellStyle name="Normal 18 2 3 7 3" xfId="26973"/>
    <cellStyle name="Normal 18 2 3 8" xfId="6854"/>
    <cellStyle name="Normal 18 2 3 8 2" xfId="37180"/>
    <cellStyle name="Normal 18 2 3 8 3" xfId="21956"/>
    <cellStyle name="Normal 18 2 3 9" xfId="32169"/>
    <cellStyle name="Normal 18 2 4" xfId="1879"/>
    <cellStyle name="Normal 18 2 4 2" xfId="2302"/>
    <cellStyle name="Normal 18 2 4 2 2" xfId="3141"/>
    <cellStyle name="Normal 18 2 4 2 2 2" xfId="4831"/>
    <cellStyle name="Normal 18 2 4 2 2 2 2" xfId="14904"/>
    <cellStyle name="Normal 18 2 4 2 2 2 2 2" xfId="45226"/>
    <cellStyle name="Normal 18 2 4 2 2 2 2 3" xfId="30002"/>
    <cellStyle name="Normal 18 2 4 2 2 2 3" xfId="9884"/>
    <cellStyle name="Normal 18 2 4 2 2 2 3 2" xfId="40209"/>
    <cellStyle name="Normal 18 2 4 2 2 2 3 3" xfId="24985"/>
    <cellStyle name="Normal 18 2 4 2 2 2 4" xfId="35196"/>
    <cellStyle name="Normal 18 2 4 2 2 2 5" xfId="19972"/>
    <cellStyle name="Normal 18 2 4 2 2 3" xfId="6523"/>
    <cellStyle name="Normal 18 2 4 2 2 3 2" xfId="16575"/>
    <cellStyle name="Normal 18 2 4 2 2 3 2 2" xfId="46897"/>
    <cellStyle name="Normal 18 2 4 2 2 3 2 3" xfId="31673"/>
    <cellStyle name="Normal 18 2 4 2 2 3 3" xfId="11555"/>
    <cellStyle name="Normal 18 2 4 2 2 3 3 2" xfId="41880"/>
    <cellStyle name="Normal 18 2 4 2 2 3 3 3" xfId="26656"/>
    <cellStyle name="Normal 18 2 4 2 2 3 4" xfId="36867"/>
    <cellStyle name="Normal 18 2 4 2 2 3 5" xfId="21643"/>
    <cellStyle name="Normal 18 2 4 2 2 4" xfId="13233"/>
    <cellStyle name="Normal 18 2 4 2 2 4 2" xfId="43555"/>
    <cellStyle name="Normal 18 2 4 2 2 4 3" xfId="28331"/>
    <cellStyle name="Normal 18 2 4 2 2 5" xfId="8212"/>
    <cellStyle name="Normal 18 2 4 2 2 5 2" xfId="38538"/>
    <cellStyle name="Normal 18 2 4 2 2 5 3" xfId="23314"/>
    <cellStyle name="Normal 18 2 4 2 2 6" xfId="33526"/>
    <cellStyle name="Normal 18 2 4 2 2 7" xfId="18301"/>
    <cellStyle name="Normal 18 2 4 2 3" xfId="3994"/>
    <cellStyle name="Normal 18 2 4 2 3 2" xfId="14068"/>
    <cellStyle name="Normal 18 2 4 2 3 2 2" xfId="44390"/>
    <cellStyle name="Normal 18 2 4 2 3 2 3" xfId="29166"/>
    <cellStyle name="Normal 18 2 4 2 3 3" xfId="9048"/>
    <cellStyle name="Normal 18 2 4 2 3 3 2" xfId="39373"/>
    <cellStyle name="Normal 18 2 4 2 3 3 3" xfId="24149"/>
    <cellStyle name="Normal 18 2 4 2 3 4" xfId="34360"/>
    <cellStyle name="Normal 18 2 4 2 3 5" xfId="19136"/>
    <cellStyle name="Normal 18 2 4 2 4" xfId="5687"/>
    <cellStyle name="Normal 18 2 4 2 4 2" xfId="15739"/>
    <cellStyle name="Normal 18 2 4 2 4 2 2" xfId="46061"/>
    <cellStyle name="Normal 18 2 4 2 4 2 3" xfId="30837"/>
    <cellStyle name="Normal 18 2 4 2 4 3" xfId="10719"/>
    <cellStyle name="Normal 18 2 4 2 4 3 2" xfId="41044"/>
    <cellStyle name="Normal 18 2 4 2 4 3 3" xfId="25820"/>
    <cellStyle name="Normal 18 2 4 2 4 4" xfId="36031"/>
    <cellStyle name="Normal 18 2 4 2 4 5" xfId="20807"/>
    <cellStyle name="Normal 18 2 4 2 5" xfId="12397"/>
    <cellStyle name="Normal 18 2 4 2 5 2" xfId="42719"/>
    <cellStyle name="Normal 18 2 4 2 5 3" xfId="27495"/>
    <cellStyle name="Normal 18 2 4 2 6" xfId="7376"/>
    <cellStyle name="Normal 18 2 4 2 6 2" xfId="37702"/>
    <cellStyle name="Normal 18 2 4 2 6 3" xfId="22478"/>
    <cellStyle name="Normal 18 2 4 2 7" xfId="32690"/>
    <cellStyle name="Normal 18 2 4 2 8" xfId="17465"/>
    <cellStyle name="Normal 18 2 4 3" xfId="2723"/>
    <cellStyle name="Normal 18 2 4 3 2" xfId="4413"/>
    <cellStyle name="Normal 18 2 4 3 2 2" xfId="14486"/>
    <cellStyle name="Normal 18 2 4 3 2 2 2" xfId="44808"/>
    <cellStyle name="Normal 18 2 4 3 2 2 3" xfId="29584"/>
    <cellStyle name="Normal 18 2 4 3 2 3" xfId="9466"/>
    <cellStyle name="Normal 18 2 4 3 2 3 2" xfId="39791"/>
    <cellStyle name="Normal 18 2 4 3 2 3 3" xfId="24567"/>
    <cellStyle name="Normal 18 2 4 3 2 4" xfId="34778"/>
    <cellStyle name="Normal 18 2 4 3 2 5" xfId="19554"/>
    <cellStyle name="Normal 18 2 4 3 3" xfId="6105"/>
    <cellStyle name="Normal 18 2 4 3 3 2" xfId="16157"/>
    <cellStyle name="Normal 18 2 4 3 3 2 2" xfId="46479"/>
    <cellStyle name="Normal 18 2 4 3 3 2 3" xfId="31255"/>
    <cellStyle name="Normal 18 2 4 3 3 3" xfId="11137"/>
    <cellStyle name="Normal 18 2 4 3 3 3 2" xfId="41462"/>
    <cellStyle name="Normal 18 2 4 3 3 3 3" xfId="26238"/>
    <cellStyle name="Normal 18 2 4 3 3 4" xfId="36449"/>
    <cellStyle name="Normal 18 2 4 3 3 5" xfId="21225"/>
    <cellStyle name="Normal 18 2 4 3 4" xfId="12815"/>
    <cellStyle name="Normal 18 2 4 3 4 2" xfId="43137"/>
    <cellStyle name="Normal 18 2 4 3 4 3" xfId="27913"/>
    <cellStyle name="Normal 18 2 4 3 5" xfId="7794"/>
    <cellStyle name="Normal 18 2 4 3 5 2" xfId="38120"/>
    <cellStyle name="Normal 18 2 4 3 5 3" xfId="22896"/>
    <cellStyle name="Normal 18 2 4 3 6" xfId="33108"/>
    <cellStyle name="Normal 18 2 4 3 7" xfId="17883"/>
    <cellStyle name="Normal 18 2 4 4" xfId="3576"/>
    <cellStyle name="Normal 18 2 4 4 2" xfId="13650"/>
    <cellStyle name="Normal 18 2 4 4 2 2" xfId="43972"/>
    <cellStyle name="Normal 18 2 4 4 2 3" xfId="28748"/>
    <cellStyle name="Normal 18 2 4 4 3" xfId="8630"/>
    <cellStyle name="Normal 18 2 4 4 3 2" xfId="38955"/>
    <cellStyle name="Normal 18 2 4 4 3 3" xfId="23731"/>
    <cellStyle name="Normal 18 2 4 4 4" xfId="33942"/>
    <cellStyle name="Normal 18 2 4 4 5" xfId="18718"/>
    <cellStyle name="Normal 18 2 4 5" xfId="5269"/>
    <cellStyle name="Normal 18 2 4 5 2" xfId="15321"/>
    <cellStyle name="Normal 18 2 4 5 2 2" xfId="45643"/>
    <cellStyle name="Normal 18 2 4 5 2 3" xfId="30419"/>
    <cellStyle name="Normal 18 2 4 5 3" xfId="10301"/>
    <cellStyle name="Normal 18 2 4 5 3 2" xfId="40626"/>
    <cellStyle name="Normal 18 2 4 5 3 3" xfId="25402"/>
    <cellStyle name="Normal 18 2 4 5 4" xfId="35613"/>
    <cellStyle name="Normal 18 2 4 5 5" xfId="20389"/>
    <cellStyle name="Normal 18 2 4 6" xfId="11979"/>
    <cellStyle name="Normal 18 2 4 6 2" xfId="42301"/>
    <cellStyle name="Normal 18 2 4 6 3" xfId="27077"/>
    <cellStyle name="Normal 18 2 4 7" xfId="6958"/>
    <cellStyle name="Normal 18 2 4 7 2" xfId="37284"/>
    <cellStyle name="Normal 18 2 4 7 3" xfId="22060"/>
    <cellStyle name="Normal 18 2 4 8" xfId="32272"/>
    <cellStyle name="Normal 18 2 4 9" xfId="17047"/>
    <cellStyle name="Normal 18 2 5" xfId="2092"/>
    <cellStyle name="Normal 18 2 5 2" xfId="2933"/>
    <cellStyle name="Normal 18 2 5 2 2" xfId="4623"/>
    <cellStyle name="Normal 18 2 5 2 2 2" xfId="14696"/>
    <cellStyle name="Normal 18 2 5 2 2 2 2" xfId="45018"/>
    <cellStyle name="Normal 18 2 5 2 2 2 3" xfId="29794"/>
    <cellStyle name="Normal 18 2 5 2 2 3" xfId="9676"/>
    <cellStyle name="Normal 18 2 5 2 2 3 2" xfId="40001"/>
    <cellStyle name="Normal 18 2 5 2 2 3 3" xfId="24777"/>
    <cellStyle name="Normal 18 2 5 2 2 4" xfId="34988"/>
    <cellStyle name="Normal 18 2 5 2 2 5" xfId="19764"/>
    <cellStyle name="Normal 18 2 5 2 3" xfId="6315"/>
    <cellStyle name="Normal 18 2 5 2 3 2" xfId="16367"/>
    <cellStyle name="Normal 18 2 5 2 3 2 2" xfId="46689"/>
    <cellStyle name="Normal 18 2 5 2 3 2 3" xfId="31465"/>
    <cellStyle name="Normal 18 2 5 2 3 3" xfId="11347"/>
    <cellStyle name="Normal 18 2 5 2 3 3 2" xfId="41672"/>
    <cellStyle name="Normal 18 2 5 2 3 3 3" xfId="26448"/>
    <cellStyle name="Normal 18 2 5 2 3 4" xfId="36659"/>
    <cellStyle name="Normal 18 2 5 2 3 5" xfId="21435"/>
    <cellStyle name="Normal 18 2 5 2 4" xfId="13025"/>
    <cellStyle name="Normal 18 2 5 2 4 2" xfId="43347"/>
    <cellStyle name="Normal 18 2 5 2 4 3" xfId="28123"/>
    <cellStyle name="Normal 18 2 5 2 5" xfId="8004"/>
    <cellStyle name="Normal 18 2 5 2 5 2" xfId="38330"/>
    <cellStyle name="Normal 18 2 5 2 5 3" xfId="23106"/>
    <cellStyle name="Normal 18 2 5 2 6" xfId="33318"/>
    <cellStyle name="Normal 18 2 5 2 7" xfId="18093"/>
    <cellStyle name="Normal 18 2 5 3" xfId="3786"/>
    <cellStyle name="Normal 18 2 5 3 2" xfId="13860"/>
    <cellStyle name="Normal 18 2 5 3 2 2" xfId="44182"/>
    <cellStyle name="Normal 18 2 5 3 2 3" xfId="28958"/>
    <cellStyle name="Normal 18 2 5 3 3" xfId="8840"/>
    <cellStyle name="Normal 18 2 5 3 3 2" xfId="39165"/>
    <cellStyle name="Normal 18 2 5 3 3 3" xfId="23941"/>
    <cellStyle name="Normal 18 2 5 3 4" xfId="34152"/>
    <cellStyle name="Normal 18 2 5 3 5" xfId="18928"/>
    <cellStyle name="Normal 18 2 5 4" xfId="5479"/>
    <cellStyle name="Normal 18 2 5 4 2" xfId="15531"/>
    <cellStyle name="Normal 18 2 5 4 2 2" xfId="45853"/>
    <cellStyle name="Normal 18 2 5 4 2 3" xfId="30629"/>
    <cellStyle name="Normal 18 2 5 4 3" xfId="10511"/>
    <cellStyle name="Normal 18 2 5 4 3 2" xfId="40836"/>
    <cellStyle name="Normal 18 2 5 4 3 3" xfId="25612"/>
    <cellStyle name="Normal 18 2 5 4 4" xfId="35823"/>
    <cellStyle name="Normal 18 2 5 4 5" xfId="20599"/>
    <cellStyle name="Normal 18 2 5 5" xfId="12189"/>
    <cellStyle name="Normal 18 2 5 5 2" xfId="42511"/>
    <cellStyle name="Normal 18 2 5 5 3" xfId="27287"/>
    <cellStyle name="Normal 18 2 5 6" xfId="7168"/>
    <cellStyle name="Normal 18 2 5 6 2" xfId="37494"/>
    <cellStyle name="Normal 18 2 5 6 3" xfId="22270"/>
    <cellStyle name="Normal 18 2 5 7" xfId="32482"/>
    <cellStyle name="Normal 18 2 5 8" xfId="17257"/>
    <cellStyle name="Normal 18 2 6" xfId="2513"/>
    <cellStyle name="Normal 18 2 6 2" xfId="4205"/>
    <cellStyle name="Normal 18 2 6 2 2" xfId="14278"/>
    <cellStyle name="Normal 18 2 6 2 2 2" xfId="44600"/>
    <cellStyle name="Normal 18 2 6 2 2 3" xfId="29376"/>
    <cellStyle name="Normal 18 2 6 2 3" xfId="9258"/>
    <cellStyle name="Normal 18 2 6 2 3 2" xfId="39583"/>
    <cellStyle name="Normal 18 2 6 2 3 3" xfId="24359"/>
    <cellStyle name="Normal 18 2 6 2 4" xfId="34570"/>
    <cellStyle name="Normal 18 2 6 2 5" xfId="19346"/>
    <cellStyle name="Normal 18 2 6 3" xfId="5897"/>
    <cellStyle name="Normal 18 2 6 3 2" xfId="15949"/>
    <cellStyle name="Normal 18 2 6 3 2 2" xfId="46271"/>
    <cellStyle name="Normal 18 2 6 3 2 3" xfId="31047"/>
    <cellStyle name="Normal 18 2 6 3 3" xfId="10929"/>
    <cellStyle name="Normal 18 2 6 3 3 2" xfId="41254"/>
    <cellStyle name="Normal 18 2 6 3 3 3" xfId="26030"/>
    <cellStyle name="Normal 18 2 6 3 4" xfId="36241"/>
    <cellStyle name="Normal 18 2 6 3 5" xfId="21017"/>
    <cellStyle name="Normal 18 2 6 4" xfId="12607"/>
    <cellStyle name="Normal 18 2 6 4 2" xfId="42929"/>
    <cellStyle name="Normal 18 2 6 4 3" xfId="27705"/>
    <cellStyle name="Normal 18 2 6 5" xfId="7586"/>
    <cellStyle name="Normal 18 2 6 5 2" xfId="37912"/>
    <cellStyle name="Normal 18 2 6 5 3" xfId="22688"/>
    <cellStyle name="Normal 18 2 6 6" xfId="32900"/>
    <cellStyle name="Normal 18 2 6 7" xfId="17675"/>
    <cellStyle name="Normal 18 2 7" xfId="3364"/>
    <cellStyle name="Normal 18 2 7 2" xfId="13442"/>
    <cellStyle name="Normal 18 2 7 2 2" xfId="43764"/>
    <cellStyle name="Normal 18 2 7 2 3" xfId="28540"/>
    <cellStyle name="Normal 18 2 7 3" xfId="8422"/>
    <cellStyle name="Normal 18 2 7 3 2" xfId="38747"/>
    <cellStyle name="Normal 18 2 7 3 3" xfId="23523"/>
    <cellStyle name="Normal 18 2 7 4" xfId="33734"/>
    <cellStyle name="Normal 18 2 7 5" xfId="18510"/>
    <cellStyle name="Normal 18 2 8" xfId="5058"/>
    <cellStyle name="Normal 18 2 8 2" xfId="15113"/>
    <cellStyle name="Normal 18 2 8 2 2" xfId="45435"/>
    <cellStyle name="Normal 18 2 8 2 3" xfId="30211"/>
    <cellStyle name="Normal 18 2 8 3" xfId="10093"/>
    <cellStyle name="Normal 18 2 8 3 2" xfId="40418"/>
    <cellStyle name="Normal 18 2 8 3 3" xfId="25194"/>
    <cellStyle name="Normal 18 2 8 4" xfId="35405"/>
    <cellStyle name="Normal 18 2 8 5" xfId="20181"/>
    <cellStyle name="Normal 18 2 9" xfId="11769"/>
    <cellStyle name="Normal 18 2 9 2" xfId="42093"/>
    <cellStyle name="Normal 18 2 9 3" xfId="26869"/>
    <cellStyle name="Normal 18 3" xfId="47276"/>
    <cellStyle name="Normal 19" xfId="931"/>
    <cellStyle name="Normal 19 2" xfId="1419"/>
    <cellStyle name="Normal 19 2 10" xfId="6749"/>
    <cellStyle name="Normal 19 2 10 2" xfId="37077"/>
    <cellStyle name="Normal 19 2 10 3" xfId="21853"/>
    <cellStyle name="Normal 19 2 11" xfId="32068"/>
    <cellStyle name="Normal 19 2 12" xfId="16838"/>
    <cellStyle name="Normal 19 2 2" xfId="1713"/>
    <cellStyle name="Normal 19 2 2 10" xfId="32120"/>
    <cellStyle name="Normal 19 2 2 11" xfId="16892"/>
    <cellStyle name="Normal 19 2 2 2" xfId="1821"/>
    <cellStyle name="Normal 19 2 2 2 10" xfId="16996"/>
    <cellStyle name="Normal 19 2 2 2 2" xfId="2038"/>
    <cellStyle name="Normal 19 2 2 2 2 2" xfId="2459"/>
    <cellStyle name="Normal 19 2 2 2 2 2 2" xfId="3298"/>
    <cellStyle name="Normal 19 2 2 2 2 2 2 2" xfId="4988"/>
    <cellStyle name="Normal 19 2 2 2 2 2 2 2 2" xfId="15061"/>
    <cellStyle name="Normal 19 2 2 2 2 2 2 2 2 2" xfId="45383"/>
    <cellStyle name="Normal 19 2 2 2 2 2 2 2 2 3" xfId="30159"/>
    <cellStyle name="Normal 19 2 2 2 2 2 2 2 3" xfId="10041"/>
    <cellStyle name="Normal 19 2 2 2 2 2 2 2 3 2" xfId="40366"/>
    <cellStyle name="Normal 19 2 2 2 2 2 2 2 3 3" xfId="25142"/>
    <cellStyle name="Normal 19 2 2 2 2 2 2 2 4" xfId="35353"/>
    <cellStyle name="Normal 19 2 2 2 2 2 2 2 5" xfId="20129"/>
    <cellStyle name="Normal 19 2 2 2 2 2 2 3" xfId="6680"/>
    <cellStyle name="Normal 19 2 2 2 2 2 2 3 2" xfId="16732"/>
    <cellStyle name="Normal 19 2 2 2 2 2 2 3 2 2" xfId="47054"/>
    <cellStyle name="Normal 19 2 2 2 2 2 2 3 2 3" xfId="31830"/>
    <cellStyle name="Normal 19 2 2 2 2 2 2 3 3" xfId="11712"/>
    <cellStyle name="Normal 19 2 2 2 2 2 2 3 3 2" xfId="42037"/>
    <cellStyle name="Normal 19 2 2 2 2 2 2 3 3 3" xfId="26813"/>
    <cellStyle name="Normal 19 2 2 2 2 2 2 3 4" xfId="37024"/>
    <cellStyle name="Normal 19 2 2 2 2 2 2 3 5" xfId="21800"/>
    <cellStyle name="Normal 19 2 2 2 2 2 2 4" xfId="13390"/>
    <cellStyle name="Normal 19 2 2 2 2 2 2 4 2" xfId="43712"/>
    <cellStyle name="Normal 19 2 2 2 2 2 2 4 3" xfId="28488"/>
    <cellStyle name="Normal 19 2 2 2 2 2 2 5" xfId="8369"/>
    <cellStyle name="Normal 19 2 2 2 2 2 2 5 2" xfId="38695"/>
    <cellStyle name="Normal 19 2 2 2 2 2 2 5 3" xfId="23471"/>
    <cellStyle name="Normal 19 2 2 2 2 2 2 6" xfId="33683"/>
    <cellStyle name="Normal 19 2 2 2 2 2 2 7" xfId="18458"/>
    <cellStyle name="Normal 19 2 2 2 2 2 3" xfId="4151"/>
    <cellStyle name="Normal 19 2 2 2 2 2 3 2" xfId="14225"/>
    <cellStyle name="Normal 19 2 2 2 2 2 3 2 2" xfId="44547"/>
    <cellStyle name="Normal 19 2 2 2 2 2 3 2 3" xfId="29323"/>
    <cellStyle name="Normal 19 2 2 2 2 2 3 3" xfId="9205"/>
    <cellStyle name="Normal 19 2 2 2 2 2 3 3 2" xfId="39530"/>
    <cellStyle name="Normal 19 2 2 2 2 2 3 3 3" xfId="24306"/>
    <cellStyle name="Normal 19 2 2 2 2 2 3 4" xfId="34517"/>
    <cellStyle name="Normal 19 2 2 2 2 2 3 5" xfId="19293"/>
    <cellStyle name="Normal 19 2 2 2 2 2 4" xfId="5844"/>
    <cellStyle name="Normal 19 2 2 2 2 2 4 2" xfId="15896"/>
    <cellStyle name="Normal 19 2 2 2 2 2 4 2 2" xfId="46218"/>
    <cellStyle name="Normal 19 2 2 2 2 2 4 2 3" xfId="30994"/>
    <cellStyle name="Normal 19 2 2 2 2 2 4 3" xfId="10876"/>
    <cellStyle name="Normal 19 2 2 2 2 2 4 3 2" xfId="41201"/>
    <cellStyle name="Normal 19 2 2 2 2 2 4 3 3" xfId="25977"/>
    <cellStyle name="Normal 19 2 2 2 2 2 4 4" xfId="36188"/>
    <cellStyle name="Normal 19 2 2 2 2 2 4 5" xfId="20964"/>
    <cellStyle name="Normal 19 2 2 2 2 2 5" xfId="12554"/>
    <cellStyle name="Normal 19 2 2 2 2 2 5 2" xfId="42876"/>
    <cellStyle name="Normal 19 2 2 2 2 2 5 3" xfId="27652"/>
    <cellStyle name="Normal 19 2 2 2 2 2 6" xfId="7533"/>
    <cellStyle name="Normal 19 2 2 2 2 2 6 2" xfId="37859"/>
    <cellStyle name="Normal 19 2 2 2 2 2 6 3" xfId="22635"/>
    <cellStyle name="Normal 19 2 2 2 2 2 7" xfId="32847"/>
    <cellStyle name="Normal 19 2 2 2 2 2 8" xfId="17622"/>
    <cellStyle name="Normal 19 2 2 2 2 3" xfId="2880"/>
    <cellStyle name="Normal 19 2 2 2 2 3 2" xfId="4570"/>
    <cellStyle name="Normal 19 2 2 2 2 3 2 2" xfId="14643"/>
    <cellStyle name="Normal 19 2 2 2 2 3 2 2 2" xfId="44965"/>
    <cellStyle name="Normal 19 2 2 2 2 3 2 2 3" xfId="29741"/>
    <cellStyle name="Normal 19 2 2 2 2 3 2 3" xfId="9623"/>
    <cellStyle name="Normal 19 2 2 2 2 3 2 3 2" xfId="39948"/>
    <cellStyle name="Normal 19 2 2 2 2 3 2 3 3" xfId="24724"/>
    <cellStyle name="Normal 19 2 2 2 2 3 2 4" xfId="34935"/>
    <cellStyle name="Normal 19 2 2 2 2 3 2 5" xfId="19711"/>
    <cellStyle name="Normal 19 2 2 2 2 3 3" xfId="6262"/>
    <cellStyle name="Normal 19 2 2 2 2 3 3 2" xfId="16314"/>
    <cellStyle name="Normal 19 2 2 2 2 3 3 2 2" xfId="46636"/>
    <cellStyle name="Normal 19 2 2 2 2 3 3 2 3" xfId="31412"/>
    <cellStyle name="Normal 19 2 2 2 2 3 3 3" xfId="11294"/>
    <cellStyle name="Normal 19 2 2 2 2 3 3 3 2" xfId="41619"/>
    <cellStyle name="Normal 19 2 2 2 2 3 3 3 3" xfId="26395"/>
    <cellStyle name="Normal 19 2 2 2 2 3 3 4" xfId="36606"/>
    <cellStyle name="Normal 19 2 2 2 2 3 3 5" xfId="21382"/>
    <cellStyle name="Normal 19 2 2 2 2 3 4" xfId="12972"/>
    <cellStyle name="Normal 19 2 2 2 2 3 4 2" xfId="43294"/>
    <cellStyle name="Normal 19 2 2 2 2 3 4 3" xfId="28070"/>
    <cellStyle name="Normal 19 2 2 2 2 3 5" xfId="7951"/>
    <cellStyle name="Normal 19 2 2 2 2 3 5 2" xfId="38277"/>
    <cellStyle name="Normal 19 2 2 2 2 3 5 3" xfId="23053"/>
    <cellStyle name="Normal 19 2 2 2 2 3 6" xfId="33265"/>
    <cellStyle name="Normal 19 2 2 2 2 3 7" xfId="18040"/>
    <cellStyle name="Normal 19 2 2 2 2 4" xfId="3733"/>
    <cellStyle name="Normal 19 2 2 2 2 4 2" xfId="13807"/>
    <cellStyle name="Normal 19 2 2 2 2 4 2 2" xfId="44129"/>
    <cellStyle name="Normal 19 2 2 2 2 4 2 3" xfId="28905"/>
    <cellStyle name="Normal 19 2 2 2 2 4 3" xfId="8787"/>
    <cellStyle name="Normal 19 2 2 2 2 4 3 2" xfId="39112"/>
    <cellStyle name="Normal 19 2 2 2 2 4 3 3" xfId="23888"/>
    <cellStyle name="Normal 19 2 2 2 2 4 4" xfId="34099"/>
    <cellStyle name="Normal 19 2 2 2 2 4 5" xfId="18875"/>
    <cellStyle name="Normal 19 2 2 2 2 5" xfId="5426"/>
    <cellStyle name="Normal 19 2 2 2 2 5 2" xfId="15478"/>
    <cellStyle name="Normal 19 2 2 2 2 5 2 2" xfId="45800"/>
    <cellStyle name="Normal 19 2 2 2 2 5 2 3" xfId="30576"/>
    <cellStyle name="Normal 19 2 2 2 2 5 3" xfId="10458"/>
    <cellStyle name="Normal 19 2 2 2 2 5 3 2" xfId="40783"/>
    <cellStyle name="Normal 19 2 2 2 2 5 3 3" xfId="25559"/>
    <cellStyle name="Normal 19 2 2 2 2 5 4" xfId="35770"/>
    <cellStyle name="Normal 19 2 2 2 2 5 5" xfId="20546"/>
    <cellStyle name="Normal 19 2 2 2 2 6" xfId="12136"/>
    <cellStyle name="Normal 19 2 2 2 2 6 2" xfId="42458"/>
    <cellStyle name="Normal 19 2 2 2 2 6 3" xfId="27234"/>
    <cellStyle name="Normal 19 2 2 2 2 7" xfId="7115"/>
    <cellStyle name="Normal 19 2 2 2 2 7 2" xfId="37441"/>
    <cellStyle name="Normal 19 2 2 2 2 7 3" xfId="22217"/>
    <cellStyle name="Normal 19 2 2 2 2 8" xfId="32429"/>
    <cellStyle name="Normal 19 2 2 2 2 9" xfId="17204"/>
    <cellStyle name="Normal 19 2 2 2 3" xfId="2251"/>
    <cellStyle name="Normal 19 2 2 2 3 2" xfId="3090"/>
    <cellStyle name="Normal 19 2 2 2 3 2 2" xfId="4780"/>
    <cellStyle name="Normal 19 2 2 2 3 2 2 2" xfId="14853"/>
    <cellStyle name="Normal 19 2 2 2 3 2 2 2 2" xfId="45175"/>
    <cellStyle name="Normal 19 2 2 2 3 2 2 2 3" xfId="29951"/>
    <cellStyle name="Normal 19 2 2 2 3 2 2 3" xfId="9833"/>
    <cellStyle name="Normal 19 2 2 2 3 2 2 3 2" xfId="40158"/>
    <cellStyle name="Normal 19 2 2 2 3 2 2 3 3" xfId="24934"/>
    <cellStyle name="Normal 19 2 2 2 3 2 2 4" xfId="35145"/>
    <cellStyle name="Normal 19 2 2 2 3 2 2 5" xfId="19921"/>
    <cellStyle name="Normal 19 2 2 2 3 2 3" xfId="6472"/>
    <cellStyle name="Normal 19 2 2 2 3 2 3 2" xfId="16524"/>
    <cellStyle name="Normal 19 2 2 2 3 2 3 2 2" xfId="46846"/>
    <cellStyle name="Normal 19 2 2 2 3 2 3 2 3" xfId="31622"/>
    <cellStyle name="Normal 19 2 2 2 3 2 3 3" xfId="11504"/>
    <cellStyle name="Normal 19 2 2 2 3 2 3 3 2" xfId="41829"/>
    <cellStyle name="Normal 19 2 2 2 3 2 3 3 3" xfId="26605"/>
    <cellStyle name="Normal 19 2 2 2 3 2 3 4" xfId="36816"/>
    <cellStyle name="Normal 19 2 2 2 3 2 3 5" xfId="21592"/>
    <cellStyle name="Normal 19 2 2 2 3 2 4" xfId="13182"/>
    <cellStyle name="Normal 19 2 2 2 3 2 4 2" xfId="43504"/>
    <cellStyle name="Normal 19 2 2 2 3 2 4 3" xfId="28280"/>
    <cellStyle name="Normal 19 2 2 2 3 2 5" xfId="8161"/>
    <cellStyle name="Normal 19 2 2 2 3 2 5 2" xfId="38487"/>
    <cellStyle name="Normal 19 2 2 2 3 2 5 3" xfId="23263"/>
    <cellStyle name="Normal 19 2 2 2 3 2 6" xfId="33475"/>
    <cellStyle name="Normal 19 2 2 2 3 2 7" xfId="18250"/>
    <cellStyle name="Normal 19 2 2 2 3 3" xfId="3943"/>
    <cellStyle name="Normal 19 2 2 2 3 3 2" xfId="14017"/>
    <cellStyle name="Normal 19 2 2 2 3 3 2 2" xfId="44339"/>
    <cellStyle name="Normal 19 2 2 2 3 3 2 3" xfId="29115"/>
    <cellStyle name="Normal 19 2 2 2 3 3 3" xfId="8997"/>
    <cellStyle name="Normal 19 2 2 2 3 3 3 2" xfId="39322"/>
    <cellStyle name="Normal 19 2 2 2 3 3 3 3" xfId="24098"/>
    <cellStyle name="Normal 19 2 2 2 3 3 4" xfId="34309"/>
    <cellStyle name="Normal 19 2 2 2 3 3 5" xfId="19085"/>
    <cellStyle name="Normal 19 2 2 2 3 4" xfId="5636"/>
    <cellStyle name="Normal 19 2 2 2 3 4 2" xfId="15688"/>
    <cellStyle name="Normal 19 2 2 2 3 4 2 2" xfId="46010"/>
    <cellStyle name="Normal 19 2 2 2 3 4 2 3" xfId="30786"/>
    <cellStyle name="Normal 19 2 2 2 3 4 3" xfId="10668"/>
    <cellStyle name="Normal 19 2 2 2 3 4 3 2" xfId="40993"/>
    <cellStyle name="Normal 19 2 2 2 3 4 3 3" xfId="25769"/>
    <cellStyle name="Normal 19 2 2 2 3 4 4" xfId="35980"/>
    <cellStyle name="Normal 19 2 2 2 3 4 5" xfId="20756"/>
    <cellStyle name="Normal 19 2 2 2 3 5" xfId="12346"/>
    <cellStyle name="Normal 19 2 2 2 3 5 2" xfId="42668"/>
    <cellStyle name="Normal 19 2 2 2 3 5 3" xfId="27444"/>
    <cellStyle name="Normal 19 2 2 2 3 6" xfId="7325"/>
    <cellStyle name="Normal 19 2 2 2 3 6 2" xfId="37651"/>
    <cellStyle name="Normal 19 2 2 2 3 6 3" xfId="22427"/>
    <cellStyle name="Normal 19 2 2 2 3 7" xfId="32639"/>
    <cellStyle name="Normal 19 2 2 2 3 8" xfId="17414"/>
    <cellStyle name="Normal 19 2 2 2 4" xfId="2672"/>
    <cellStyle name="Normal 19 2 2 2 4 2" xfId="4362"/>
    <cellStyle name="Normal 19 2 2 2 4 2 2" xfId="14435"/>
    <cellStyle name="Normal 19 2 2 2 4 2 2 2" xfId="44757"/>
    <cellStyle name="Normal 19 2 2 2 4 2 2 3" xfId="29533"/>
    <cellStyle name="Normal 19 2 2 2 4 2 3" xfId="9415"/>
    <cellStyle name="Normal 19 2 2 2 4 2 3 2" xfId="39740"/>
    <cellStyle name="Normal 19 2 2 2 4 2 3 3" xfId="24516"/>
    <cellStyle name="Normal 19 2 2 2 4 2 4" xfId="34727"/>
    <cellStyle name="Normal 19 2 2 2 4 2 5" xfId="19503"/>
    <cellStyle name="Normal 19 2 2 2 4 3" xfId="6054"/>
    <cellStyle name="Normal 19 2 2 2 4 3 2" xfId="16106"/>
    <cellStyle name="Normal 19 2 2 2 4 3 2 2" xfId="46428"/>
    <cellStyle name="Normal 19 2 2 2 4 3 2 3" xfId="31204"/>
    <cellStyle name="Normal 19 2 2 2 4 3 3" xfId="11086"/>
    <cellStyle name="Normal 19 2 2 2 4 3 3 2" xfId="41411"/>
    <cellStyle name="Normal 19 2 2 2 4 3 3 3" xfId="26187"/>
    <cellStyle name="Normal 19 2 2 2 4 3 4" xfId="36398"/>
    <cellStyle name="Normal 19 2 2 2 4 3 5" xfId="21174"/>
    <cellStyle name="Normal 19 2 2 2 4 4" xfId="12764"/>
    <cellStyle name="Normal 19 2 2 2 4 4 2" xfId="43086"/>
    <cellStyle name="Normal 19 2 2 2 4 4 3" xfId="27862"/>
    <cellStyle name="Normal 19 2 2 2 4 5" xfId="7743"/>
    <cellStyle name="Normal 19 2 2 2 4 5 2" xfId="38069"/>
    <cellStyle name="Normal 19 2 2 2 4 5 3" xfId="22845"/>
    <cellStyle name="Normal 19 2 2 2 4 6" xfId="33057"/>
    <cellStyle name="Normal 19 2 2 2 4 7" xfId="17832"/>
    <cellStyle name="Normal 19 2 2 2 5" xfId="3525"/>
    <cellStyle name="Normal 19 2 2 2 5 2" xfId="13599"/>
    <cellStyle name="Normal 19 2 2 2 5 2 2" xfId="43921"/>
    <cellStyle name="Normal 19 2 2 2 5 2 3" xfId="28697"/>
    <cellStyle name="Normal 19 2 2 2 5 3" xfId="8579"/>
    <cellStyle name="Normal 19 2 2 2 5 3 2" xfId="38904"/>
    <cellStyle name="Normal 19 2 2 2 5 3 3" xfId="23680"/>
    <cellStyle name="Normal 19 2 2 2 5 4" xfId="33891"/>
    <cellStyle name="Normal 19 2 2 2 5 5" xfId="18667"/>
    <cellStyle name="Normal 19 2 2 2 6" xfId="5218"/>
    <cellStyle name="Normal 19 2 2 2 6 2" xfId="15270"/>
    <cellStyle name="Normal 19 2 2 2 6 2 2" xfId="45592"/>
    <cellStyle name="Normal 19 2 2 2 6 2 3" xfId="30368"/>
    <cellStyle name="Normal 19 2 2 2 6 3" xfId="10250"/>
    <cellStyle name="Normal 19 2 2 2 6 3 2" xfId="40575"/>
    <cellStyle name="Normal 19 2 2 2 6 3 3" xfId="25351"/>
    <cellStyle name="Normal 19 2 2 2 6 4" xfId="35562"/>
    <cellStyle name="Normal 19 2 2 2 6 5" xfId="20338"/>
    <cellStyle name="Normal 19 2 2 2 7" xfId="11928"/>
    <cellStyle name="Normal 19 2 2 2 7 2" xfId="42250"/>
    <cellStyle name="Normal 19 2 2 2 7 3" xfId="27026"/>
    <cellStyle name="Normal 19 2 2 2 8" xfId="6907"/>
    <cellStyle name="Normal 19 2 2 2 8 2" xfId="37233"/>
    <cellStyle name="Normal 19 2 2 2 8 3" xfId="22009"/>
    <cellStyle name="Normal 19 2 2 2 9" xfId="32221"/>
    <cellStyle name="Normal 19 2 2 3" xfId="1934"/>
    <cellStyle name="Normal 19 2 2 3 2" xfId="2355"/>
    <cellStyle name="Normal 19 2 2 3 2 2" xfId="3194"/>
    <cellStyle name="Normal 19 2 2 3 2 2 2" xfId="4884"/>
    <cellStyle name="Normal 19 2 2 3 2 2 2 2" xfId="14957"/>
    <cellStyle name="Normal 19 2 2 3 2 2 2 2 2" xfId="45279"/>
    <cellStyle name="Normal 19 2 2 3 2 2 2 2 3" xfId="30055"/>
    <cellStyle name="Normal 19 2 2 3 2 2 2 3" xfId="9937"/>
    <cellStyle name="Normal 19 2 2 3 2 2 2 3 2" xfId="40262"/>
    <cellStyle name="Normal 19 2 2 3 2 2 2 3 3" xfId="25038"/>
    <cellStyle name="Normal 19 2 2 3 2 2 2 4" xfId="35249"/>
    <cellStyle name="Normal 19 2 2 3 2 2 2 5" xfId="20025"/>
    <cellStyle name="Normal 19 2 2 3 2 2 3" xfId="6576"/>
    <cellStyle name="Normal 19 2 2 3 2 2 3 2" xfId="16628"/>
    <cellStyle name="Normal 19 2 2 3 2 2 3 2 2" xfId="46950"/>
    <cellStyle name="Normal 19 2 2 3 2 2 3 2 3" xfId="31726"/>
    <cellStyle name="Normal 19 2 2 3 2 2 3 3" xfId="11608"/>
    <cellStyle name="Normal 19 2 2 3 2 2 3 3 2" xfId="41933"/>
    <cellStyle name="Normal 19 2 2 3 2 2 3 3 3" xfId="26709"/>
    <cellStyle name="Normal 19 2 2 3 2 2 3 4" xfId="36920"/>
    <cellStyle name="Normal 19 2 2 3 2 2 3 5" xfId="21696"/>
    <cellStyle name="Normal 19 2 2 3 2 2 4" xfId="13286"/>
    <cellStyle name="Normal 19 2 2 3 2 2 4 2" xfId="43608"/>
    <cellStyle name="Normal 19 2 2 3 2 2 4 3" xfId="28384"/>
    <cellStyle name="Normal 19 2 2 3 2 2 5" xfId="8265"/>
    <cellStyle name="Normal 19 2 2 3 2 2 5 2" xfId="38591"/>
    <cellStyle name="Normal 19 2 2 3 2 2 5 3" xfId="23367"/>
    <cellStyle name="Normal 19 2 2 3 2 2 6" xfId="33579"/>
    <cellStyle name="Normal 19 2 2 3 2 2 7" xfId="18354"/>
    <cellStyle name="Normal 19 2 2 3 2 3" xfId="4047"/>
    <cellStyle name="Normal 19 2 2 3 2 3 2" xfId="14121"/>
    <cellStyle name="Normal 19 2 2 3 2 3 2 2" xfId="44443"/>
    <cellStyle name="Normal 19 2 2 3 2 3 2 3" xfId="29219"/>
    <cellStyle name="Normal 19 2 2 3 2 3 3" xfId="9101"/>
    <cellStyle name="Normal 19 2 2 3 2 3 3 2" xfId="39426"/>
    <cellStyle name="Normal 19 2 2 3 2 3 3 3" xfId="24202"/>
    <cellStyle name="Normal 19 2 2 3 2 3 4" xfId="34413"/>
    <cellStyle name="Normal 19 2 2 3 2 3 5" xfId="19189"/>
    <cellStyle name="Normal 19 2 2 3 2 4" xfId="5740"/>
    <cellStyle name="Normal 19 2 2 3 2 4 2" xfId="15792"/>
    <cellStyle name="Normal 19 2 2 3 2 4 2 2" xfId="46114"/>
    <cellStyle name="Normal 19 2 2 3 2 4 2 3" xfId="30890"/>
    <cellStyle name="Normal 19 2 2 3 2 4 3" xfId="10772"/>
    <cellStyle name="Normal 19 2 2 3 2 4 3 2" xfId="41097"/>
    <cellStyle name="Normal 19 2 2 3 2 4 3 3" xfId="25873"/>
    <cellStyle name="Normal 19 2 2 3 2 4 4" xfId="36084"/>
    <cellStyle name="Normal 19 2 2 3 2 4 5" xfId="20860"/>
    <cellStyle name="Normal 19 2 2 3 2 5" xfId="12450"/>
    <cellStyle name="Normal 19 2 2 3 2 5 2" xfId="42772"/>
    <cellStyle name="Normal 19 2 2 3 2 5 3" xfId="27548"/>
    <cellStyle name="Normal 19 2 2 3 2 6" xfId="7429"/>
    <cellStyle name="Normal 19 2 2 3 2 6 2" xfId="37755"/>
    <cellStyle name="Normal 19 2 2 3 2 6 3" xfId="22531"/>
    <cellStyle name="Normal 19 2 2 3 2 7" xfId="32743"/>
    <cellStyle name="Normal 19 2 2 3 2 8" xfId="17518"/>
    <cellStyle name="Normal 19 2 2 3 3" xfId="2776"/>
    <cellStyle name="Normal 19 2 2 3 3 2" xfId="4466"/>
    <cellStyle name="Normal 19 2 2 3 3 2 2" xfId="14539"/>
    <cellStyle name="Normal 19 2 2 3 3 2 2 2" xfId="44861"/>
    <cellStyle name="Normal 19 2 2 3 3 2 2 3" xfId="29637"/>
    <cellStyle name="Normal 19 2 2 3 3 2 3" xfId="9519"/>
    <cellStyle name="Normal 19 2 2 3 3 2 3 2" xfId="39844"/>
    <cellStyle name="Normal 19 2 2 3 3 2 3 3" xfId="24620"/>
    <cellStyle name="Normal 19 2 2 3 3 2 4" xfId="34831"/>
    <cellStyle name="Normal 19 2 2 3 3 2 5" xfId="19607"/>
    <cellStyle name="Normal 19 2 2 3 3 3" xfId="6158"/>
    <cellStyle name="Normal 19 2 2 3 3 3 2" xfId="16210"/>
    <cellStyle name="Normal 19 2 2 3 3 3 2 2" xfId="46532"/>
    <cellStyle name="Normal 19 2 2 3 3 3 2 3" xfId="31308"/>
    <cellStyle name="Normal 19 2 2 3 3 3 3" xfId="11190"/>
    <cellStyle name="Normal 19 2 2 3 3 3 3 2" xfId="41515"/>
    <cellStyle name="Normal 19 2 2 3 3 3 3 3" xfId="26291"/>
    <cellStyle name="Normal 19 2 2 3 3 3 4" xfId="36502"/>
    <cellStyle name="Normal 19 2 2 3 3 3 5" xfId="21278"/>
    <cellStyle name="Normal 19 2 2 3 3 4" xfId="12868"/>
    <cellStyle name="Normal 19 2 2 3 3 4 2" xfId="43190"/>
    <cellStyle name="Normal 19 2 2 3 3 4 3" xfId="27966"/>
    <cellStyle name="Normal 19 2 2 3 3 5" xfId="7847"/>
    <cellStyle name="Normal 19 2 2 3 3 5 2" xfId="38173"/>
    <cellStyle name="Normal 19 2 2 3 3 5 3" xfId="22949"/>
    <cellStyle name="Normal 19 2 2 3 3 6" xfId="33161"/>
    <cellStyle name="Normal 19 2 2 3 3 7" xfId="17936"/>
    <cellStyle name="Normal 19 2 2 3 4" xfId="3629"/>
    <cellStyle name="Normal 19 2 2 3 4 2" xfId="13703"/>
    <cellStyle name="Normal 19 2 2 3 4 2 2" xfId="44025"/>
    <cellStyle name="Normal 19 2 2 3 4 2 3" xfId="28801"/>
    <cellStyle name="Normal 19 2 2 3 4 3" xfId="8683"/>
    <cellStyle name="Normal 19 2 2 3 4 3 2" xfId="39008"/>
    <cellStyle name="Normal 19 2 2 3 4 3 3" xfId="23784"/>
    <cellStyle name="Normal 19 2 2 3 4 4" xfId="33995"/>
    <cellStyle name="Normal 19 2 2 3 4 5" xfId="18771"/>
    <cellStyle name="Normal 19 2 2 3 5" xfId="5322"/>
    <cellStyle name="Normal 19 2 2 3 5 2" xfId="15374"/>
    <cellStyle name="Normal 19 2 2 3 5 2 2" xfId="45696"/>
    <cellStyle name="Normal 19 2 2 3 5 2 3" xfId="30472"/>
    <cellStyle name="Normal 19 2 2 3 5 3" xfId="10354"/>
    <cellStyle name="Normal 19 2 2 3 5 3 2" xfId="40679"/>
    <cellStyle name="Normal 19 2 2 3 5 3 3" xfId="25455"/>
    <cellStyle name="Normal 19 2 2 3 5 4" xfId="35666"/>
    <cellStyle name="Normal 19 2 2 3 5 5" xfId="20442"/>
    <cellStyle name="Normal 19 2 2 3 6" xfId="12032"/>
    <cellStyle name="Normal 19 2 2 3 6 2" xfId="42354"/>
    <cellStyle name="Normal 19 2 2 3 6 3" xfId="27130"/>
    <cellStyle name="Normal 19 2 2 3 7" xfId="7011"/>
    <cellStyle name="Normal 19 2 2 3 7 2" xfId="37337"/>
    <cellStyle name="Normal 19 2 2 3 7 3" xfId="22113"/>
    <cellStyle name="Normal 19 2 2 3 8" xfId="32325"/>
    <cellStyle name="Normal 19 2 2 3 9" xfId="17100"/>
    <cellStyle name="Normal 19 2 2 4" xfId="2147"/>
    <cellStyle name="Normal 19 2 2 4 2" xfId="2986"/>
    <cellStyle name="Normal 19 2 2 4 2 2" xfId="4676"/>
    <cellStyle name="Normal 19 2 2 4 2 2 2" xfId="14749"/>
    <cellStyle name="Normal 19 2 2 4 2 2 2 2" xfId="45071"/>
    <cellStyle name="Normal 19 2 2 4 2 2 2 3" xfId="29847"/>
    <cellStyle name="Normal 19 2 2 4 2 2 3" xfId="9729"/>
    <cellStyle name="Normal 19 2 2 4 2 2 3 2" xfId="40054"/>
    <cellStyle name="Normal 19 2 2 4 2 2 3 3" xfId="24830"/>
    <cellStyle name="Normal 19 2 2 4 2 2 4" xfId="35041"/>
    <cellStyle name="Normal 19 2 2 4 2 2 5" xfId="19817"/>
    <cellStyle name="Normal 19 2 2 4 2 3" xfId="6368"/>
    <cellStyle name="Normal 19 2 2 4 2 3 2" xfId="16420"/>
    <cellStyle name="Normal 19 2 2 4 2 3 2 2" xfId="46742"/>
    <cellStyle name="Normal 19 2 2 4 2 3 2 3" xfId="31518"/>
    <cellStyle name="Normal 19 2 2 4 2 3 3" xfId="11400"/>
    <cellStyle name="Normal 19 2 2 4 2 3 3 2" xfId="41725"/>
    <cellStyle name="Normal 19 2 2 4 2 3 3 3" xfId="26501"/>
    <cellStyle name="Normal 19 2 2 4 2 3 4" xfId="36712"/>
    <cellStyle name="Normal 19 2 2 4 2 3 5" xfId="21488"/>
    <cellStyle name="Normal 19 2 2 4 2 4" xfId="13078"/>
    <cellStyle name="Normal 19 2 2 4 2 4 2" xfId="43400"/>
    <cellStyle name="Normal 19 2 2 4 2 4 3" xfId="28176"/>
    <cellStyle name="Normal 19 2 2 4 2 5" xfId="8057"/>
    <cellStyle name="Normal 19 2 2 4 2 5 2" xfId="38383"/>
    <cellStyle name="Normal 19 2 2 4 2 5 3" xfId="23159"/>
    <cellStyle name="Normal 19 2 2 4 2 6" xfId="33371"/>
    <cellStyle name="Normal 19 2 2 4 2 7" xfId="18146"/>
    <cellStyle name="Normal 19 2 2 4 3" xfId="3839"/>
    <cellStyle name="Normal 19 2 2 4 3 2" xfId="13913"/>
    <cellStyle name="Normal 19 2 2 4 3 2 2" xfId="44235"/>
    <cellStyle name="Normal 19 2 2 4 3 2 3" xfId="29011"/>
    <cellStyle name="Normal 19 2 2 4 3 3" xfId="8893"/>
    <cellStyle name="Normal 19 2 2 4 3 3 2" xfId="39218"/>
    <cellStyle name="Normal 19 2 2 4 3 3 3" xfId="23994"/>
    <cellStyle name="Normal 19 2 2 4 3 4" xfId="34205"/>
    <cellStyle name="Normal 19 2 2 4 3 5" xfId="18981"/>
    <cellStyle name="Normal 19 2 2 4 4" xfId="5532"/>
    <cellStyle name="Normal 19 2 2 4 4 2" xfId="15584"/>
    <cellStyle name="Normal 19 2 2 4 4 2 2" xfId="45906"/>
    <cellStyle name="Normal 19 2 2 4 4 2 3" xfId="30682"/>
    <cellStyle name="Normal 19 2 2 4 4 3" xfId="10564"/>
    <cellStyle name="Normal 19 2 2 4 4 3 2" xfId="40889"/>
    <cellStyle name="Normal 19 2 2 4 4 3 3" xfId="25665"/>
    <cellStyle name="Normal 19 2 2 4 4 4" xfId="35876"/>
    <cellStyle name="Normal 19 2 2 4 4 5" xfId="20652"/>
    <cellStyle name="Normal 19 2 2 4 5" xfId="12242"/>
    <cellStyle name="Normal 19 2 2 4 5 2" xfId="42564"/>
    <cellStyle name="Normal 19 2 2 4 5 3" xfId="27340"/>
    <cellStyle name="Normal 19 2 2 4 6" xfId="7221"/>
    <cellStyle name="Normal 19 2 2 4 6 2" xfId="37547"/>
    <cellStyle name="Normal 19 2 2 4 6 3" xfId="22323"/>
    <cellStyle name="Normal 19 2 2 4 7" xfId="32535"/>
    <cellStyle name="Normal 19 2 2 4 8" xfId="17310"/>
    <cellStyle name="Normal 19 2 2 5" xfId="2568"/>
    <cellStyle name="Normal 19 2 2 5 2" xfId="4258"/>
    <cellStyle name="Normal 19 2 2 5 2 2" xfId="14331"/>
    <cellStyle name="Normal 19 2 2 5 2 2 2" xfId="44653"/>
    <cellStyle name="Normal 19 2 2 5 2 2 3" xfId="29429"/>
    <cellStyle name="Normal 19 2 2 5 2 3" xfId="9311"/>
    <cellStyle name="Normal 19 2 2 5 2 3 2" xfId="39636"/>
    <cellStyle name="Normal 19 2 2 5 2 3 3" xfId="24412"/>
    <cellStyle name="Normal 19 2 2 5 2 4" xfId="34623"/>
    <cellStyle name="Normal 19 2 2 5 2 5" xfId="19399"/>
    <cellStyle name="Normal 19 2 2 5 3" xfId="5950"/>
    <cellStyle name="Normal 19 2 2 5 3 2" xfId="16002"/>
    <cellStyle name="Normal 19 2 2 5 3 2 2" xfId="46324"/>
    <cellStyle name="Normal 19 2 2 5 3 2 3" xfId="31100"/>
    <cellStyle name="Normal 19 2 2 5 3 3" xfId="10982"/>
    <cellStyle name="Normal 19 2 2 5 3 3 2" xfId="41307"/>
    <cellStyle name="Normal 19 2 2 5 3 3 3" xfId="26083"/>
    <cellStyle name="Normal 19 2 2 5 3 4" xfId="36294"/>
    <cellStyle name="Normal 19 2 2 5 3 5" xfId="21070"/>
    <cellStyle name="Normal 19 2 2 5 4" xfId="12660"/>
    <cellStyle name="Normal 19 2 2 5 4 2" xfId="42982"/>
    <cellStyle name="Normal 19 2 2 5 4 3" xfId="27758"/>
    <cellStyle name="Normal 19 2 2 5 5" xfId="7639"/>
    <cellStyle name="Normal 19 2 2 5 5 2" xfId="37965"/>
    <cellStyle name="Normal 19 2 2 5 5 3" xfId="22741"/>
    <cellStyle name="Normal 19 2 2 5 6" xfId="32953"/>
    <cellStyle name="Normal 19 2 2 5 7" xfId="17728"/>
    <cellStyle name="Normal 19 2 2 6" xfId="3421"/>
    <cellStyle name="Normal 19 2 2 6 2" xfId="13495"/>
    <cellStyle name="Normal 19 2 2 6 2 2" xfId="43817"/>
    <cellStyle name="Normal 19 2 2 6 2 3" xfId="28593"/>
    <cellStyle name="Normal 19 2 2 6 3" xfId="8475"/>
    <cellStyle name="Normal 19 2 2 6 3 2" xfId="38800"/>
    <cellStyle name="Normal 19 2 2 6 3 3" xfId="23576"/>
    <cellStyle name="Normal 19 2 2 6 4" xfId="33787"/>
    <cellStyle name="Normal 19 2 2 6 5" xfId="18563"/>
    <cellStyle name="Normal 19 2 2 7" xfId="5114"/>
    <cellStyle name="Normal 19 2 2 7 2" xfId="15166"/>
    <cellStyle name="Normal 19 2 2 7 2 2" xfId="45488"/>
    <cellStyle name="Normal 19 2 2 7 2 3" xfId="30264"/>
    <cellStyle name="Normal 19 2 2 7 3" xfId="10146"/>
    <cellStyle name="Normal 19 2 2 7 3 2" xfId="40471"/>
    <cellStyle name="Normal 19 2 2 7 3 3" xfId="25247"/>
    <cellStyle name="Normal 19 2 2 7 4" xfId="35458"/>
    <cellStyle name="Normal 19 2 2 7 5" xfId="20234"/>
    <cellStyle name="Normal 19 2 2 8" xfId="11824"/>
    <cellStyle name="Normal 19 2 2 8 2" xfId="42146"/>
    <cellStyle name="Normal 19 2 2 8 3" xfId="26922"/>
    <cellStyle name="Normal 19 2 2 9" xfId="6803"/>
    <cellStyle name="Normal 19 2 2 9 2" xfId="37129"/>
    <cellStyle name="Normal 19 2 2 9 3" xfId="21905"/>
    <cellStyle name="Normal 19 2 3" xfId="1767"/>
    <cellStyle name="Normal 19 2 3 10" xfId="16944"/>
    <cellStyle name="Normal 19 2 3 2" xfId="1986"/>
    <cellStyle name="Normal 19 2 3 2 2" xfId="2407"/>
    <cellStyle name="Normal 19 2 3 2 2 2" xfId="3246"/>
    <cellStyle name="Normal 19 2 3 2 2 2 2" xfId="4936"/>
    <cellStyle name="Normal 19 2 3 2 2 2 2 2" xfId="15009"/>
    <cellStyle name="Normal 19 2 3 2 2 2 2 2 2" xfId="45331"/>
    <cellStyle name="Normal 19 2 3 2 2 2 2 2 3" xfId="30107"/>
    <cellStyle name="Normal 19 2 3 2 2 2 2 3" xfId="9989"/>
    <cellStyle name="Normal 19 2 3 2 2 2 2 3 2" xfId="40314"/>
    <cellStyle name="Normal 19 2 3 2 2 2 2 3 3" xfId="25090"/>
    <cellStyle name="Normal 19 2 3 2 2 2 2 4" xfId="35301"/>
    <cellStyle name="Normal 19 2 3 2 2 2 2 5" xfId="20077"/>
    <cellStyle name="Normal 19 2 3 2 2 2 3" xfId="6628"/>
    <cellStyle name="Normal 19 2 3 2 2 2 3 2" xfId="16680"/>
    <cellStyle name="Normal 19 2 3 2 2 2 3 2 2" xfId="47002"/>
    <cellStyle name="Normal 19 2 3 2 2 2 3 2 3" xfId="31778"/>
    <cellStyle name="Normal 19 2 3 2 2 2 3 3" xfId="11660"/>
    <cellStyle name="Normal 19 2 3 2 2 2 3 3 2" xfId="41985"/>
    <cellStyle name="Normal 19 2 3 2 2 2 3 3 3" xfId="26761"/>
    <cellStyle name="Normal 19 2 3 2 2 2 3 4" xfId="36972"/>
    <cellStyle name="Normal 19 2 3 2 2 2 3 5" xfId="21748"/>
    <cellStyle name="Normal 19 2 3 2 2 2 4" xfId="13338"/>
    <cellStyle name="Normal 19 2 3 2 2 2 4 2" xfId="43660"/>
    <cellStyle name="Normal 19 2 3 2 2 2 4 3" xfId="28436"/>
    <cellStyle name="Normal 19 2 3 2 2 2 5" xfId="8317"/>
    <cellStyle name="Normal 19 2 3 2 2 2 5 2" xfId="38643"/>
    <cellStyle name="Normal 19 2 3 2 2 2 5 3" xfId="23419"/>
    <cellStyle name="Normal 19 2 3 2 2 2 6" xfId="33631"/>
    <cellStyle name="Normal 19 2 3 2 2 2 7" xfId="18406"/>
    <cellStyle name="Normal 19 2 3 2 2 3" xfId="4099"/>
    <cellStyle name="Normal 19 2 3 2 2 3 2" xfId="14173"/>
    <cellStyle name="Normal 19 2 3 2 2 3 2 2" xfId="44495"/>
    <cellStyle name="Normal 19 2 3 2 2 3 2 3" xfId="29271"/>
    <cellStyle name="Normal 19 2 3 2 2 3 3" xfId="9153"/>
    <cellStyle name="Normal 19 2 3 2 2 3 3 2" xfId="39478"/>
    <cellStyle name="Normal 19 2 3 2 2 3 3 3" xfId="24254"/>
    <cellStyle name="Normal 19 2 3 2 2 3 4" xfId="34465"/>
    <cellStyle name="Normal 19 2 3 2 2 3 5" xfId="19241"/>
    <cellStyle name="Normal 19 2 3 2 2 4" xfId="5792"/>
    <cellStyle name="Normal 19 2 3 2 2 4 2" xfId="15844"/>
    <cellStyle name="Normal 19 2 3 2 2 4 2 2" xfId="46166"/>
    <cellStyle name="Normal 19 2 3 2 2 4 2 3" xfId="30942"/>
    <cellStyle name="Normal 19 2 3 2 2 4 3" xfId="10824"/>
    <cellStyle name="Normal 19 2 3 2 2 4 3 2" xfId="41149"/>
    <cellStyle name="Normal 19 2 3 2 2 4 3 3" xfId="25925"/>
    <cellStyle name="Normal 19 2 3 2 2 4 4" xfId="36136"/>
    <cellStyle name="Normal 19 2 3 2 2 4 5" xfId="20912"/>
    <cellStyle name="Normal 19 2 3 2 2 5" xfId="12502"/>
    <cellStyle name="Normal 19 2 3 2 2 5 2" xfId="42824"/>
    <cellStyle name="Normal 19 2 3 2 2 5 3" xfId="27600"/>
    <cellStyle name="Normal 19 2 3 2 2 6" xfId="7481"/>
    <cellStyle name="Normal 19 2 3 2 2 6 2" xfId="37807"/>
    <cellStyle name="Normal 19 2 3 2 2 6 3" xfId="22583"/>
    <cellStyle name="Normal 19 2 3 2 2 7" xfId="32795"/>
    <cellStyle name="Normal 19 2 3 2 2 8" xfId="17570"/>
    <cellStyle name="Normal 19 2 3 2 3" xfId="2828"/>
    <cellStyle name="Normal 19 2 3 2 3 2" xfId="4518"/>
    <cellStyle name="Normal 19 2 3 2 3 2 2" xfId="14591"/>
    <cellStyle name="Normal 19 2 3 2 3 2 2 2" xfId="44913"/>
    <cellStyle name="Normal 19 2 3 2 3 2 2 3" xfId="29689"/>
    <cellStyle name="Normal 19 2 3 2 3 2 3" xfId="9571"/>
    <cellStyle name="Normal 19 2 3 2 3 2 3 2" xfId="39896"/>
    <cellStyle name="Normal 19 2 3 2 3 2 3 3" xfId="24672"/>
    <cellStyle name="Normal 19 2 3 2 3 2 4" xfId="34883"/>
    <cellStyle name="Normal 19 2 3 2 3 2 5" xfId="19659"/>
    <cellStyle name="Normal 19 2 3 2 3 3" xfId="6210"/>
    <cellStyle name="Normal 19 2 3 2 3 3 2" xfId="16262"/>
    <cellStyle name="Normal 19 2 3 2 3 3 2 2" xfId="46584"/>
    <cellStyle name="Normal 19 2 3 2 3 3 2 3" xfId="31360"/>
    <cellStyle name="Normal 19 2 3 2 3 3 3" xfId="11242"/>
    <cellStyle name="Normal 19 2 3 2 3 3 3 2" xfId="41567"/>
    <cellStyle name="Normal 19 2 3 2 3 3 3 3" xfId="26343"/>
    <cellStyle name="Normal 19 2 3 2 3 3 4" xfId="36554"/>
    <cellStyle name="Normal 19 2 3 2 3 3 5" xfId="21330"/>
    <cellStyle name="Normal 19 2 3 2 3 4" xfId="12920"/>
    <cellStyle name="Normal 19 2 3 2 3 4 2" xfId="43242"/>
    <cellStyle name="Normal 19 2 3 2 3 4 3" xfId="28018"/>
    <cellStyle name="Normal 19 2 3 2 3 5" xfId="7899"/>
    <cellStyle name="Normal 19 2 3 2 3 5 2" xfId="38225"/>
    <cellStyle name="Normal 19 2 3 2 3 5 3" xfId="23001"/>
    <cellStyle name="Normal 19 2 3 2 3 6" xfId="33213"/>
    <cellStyle name="Normal 19 2 3 2 3 7" xfId="17988"/>
    <cellStyle name="Normal 19 2 3 2 4" xfId="3681"/>
    <cellStyle name="Normal 19 2 3 2 4 2" xfId="13755"/>
    <cellStyle name="Normal 19 2 3 2 4 2 2" xfId="44077"/>
    <cellStyle name="Normal 19 2 3 2 4 2 3" xfId="28853"/>
    <cellStyle name="Normal 19 2 3 2 4 3" xfId="8735"/>
    <cellStyle name="Normal 19 2 3 2 4 3 2" xfId="39060"/>
    <cellStyle name="Normal 19 2 3 2 4 3 3" xfId="23836"/>
    <cellStyle name="Normal 19 2 3 2 4 4" xfId="34047"/>
    <cellStyle name="Normal 19 2 3 2 4 5" xfId="18823"/>
    <cellStyle name="Normal 19 2 3 2 5" xfId="5374"/>
    <cellStyle name="Normal 19 2 3 2 5 2" xfId="15426"/>
    <cellStyle name="Normal 19 2 3 2 5 2 2" xfId="45748"/>
    <cellStyle name="Normal 19 2 3 2 5 2 3" xfId="30524"/>
    <cellStyle name="Normal 19 2 3 2 5 3" xfId="10406"/>
    <cellStyle name="Normal 19 2 3 2 5 3 2" xfId="40731"/>
    <cellStyle name="Normal 19 2 3 2 5 3 3" xfId="25507"/>
    <cellStyle name="Normal 19 2 3 2 5 4" xfId="35718"/>
    <cellStyle name="Normal 19 2 3 2 5 5" xfId="20494"/>
    <cellStyle name="Normal 19 2 3 2 6" xfId="12084"/>
    <cellStyle name="Normal 19 2 3 2 6 2" xfId="42406"/>
    <cellStyle name="Normal 19 2 3 2 6 3" xfId="27182"/>
    <cellStyle name="Normal 19 2 3 2 7" xfId="7063"/>
    <cellStyle name="Normal 19 2 3 2 7 2" xfId="37389"/>
    <cellStyle name="Normal 19 2 3 2 7 3" xfId="22165"/>
    <cellStyle name="Normal 19 2 3 2 8" xfId="32377"/>
    <cellStyle name="Normal 19 2 3 2 9" xfId="17152"/>
    <cellStyle name="Normal 19 2 3 3" xfId="2199"/>
    <cellStyle name="Normal 19 2 3 3 2" xfId="3038"/>
    <cellStyle name="Normal 19 2 3 3 2 2" xfId="4728"/>
    <cellStyle name="Normal 19 2 3 3 2 2 2" xfId="14801"/>
    <cellStyle name="Normal 19 2 3 3 2 2 2 2" xfId="45123"/>
    <cellStyle name="Normal 19 2 3 3 2 2 2 3" xfId="29899"/>
    <cellStyle name="Normal 19 2 3 3 2 2 3" xfId="9781"/>
    <cellStyle name="Normal 19 2 3 3 2 2 3 2" xfId="40106"/>
    <cellStyle name="Normal 19 2 3 3 2 2 3 3" xfId="24882"/>
    <cellStyle name="Normal 19 2 3 3 2 2 4" xfId="35093"/>
    <cellStyle name="Normal 19 2 3 3 2 2 5" xfId="19869"/>
    <cellStyle name="Normal 19 2 3 3 2 3" xfId="6420"/>
    <cellStyle name="Normal 19 2 3 3 2 3 2" xfId="16472"/>
    <cellStyle name="Normal 19 2 3 3 2 3 2 2" xfId="46794"/>
    <cellStyle name="Normal 19 2 3 3 2 3 2 3" xfId="31570"/>
    <cellStyle name="Normal 19 2 3 3 2 3 3" xfId="11452"/>
    <cellStyle name="Normal 19 2 3 3 2 3 3 2" xfId="41777"/>
    <cellStyle name="Normal 19 2 3 3 2 3 3 3" xfId="26553"/>
    <cellStyle name="Normal 19 2 3 3 2 3 4" xfId="36764"/>
    <cellStyle name="Normal 19 2 3 3 2 3 5" xfId="21540"/>
    <cellStyle name="Normal 19 2 3 3 2 4" xfId="13130"/>
    <cellStyle name="Normal 19 2 3 3 2 4 2" xfId="43452"/>
    <cellStyle name="Normal 19 2 3 3 2 4 3" xfId="28228"/>
    <cellStyle name="Normal 19 2 3 3 2 5" xfId="8109"/>
    <cellStyle name="Normal 19 2 3 3 2 5 2" xfId="38435"/>
    <cellStyle name="Normal 19 2 3 3 2 5 3" xfId="23211"/>
    <cellStyle name="Normal 19 2 3 3 2 6" xfId="33423"/>
    <cellStyle name="Normal 19 2 3 3 2 7" xfId="18198"/>
    <cellStyle name="Normal 19 2 3 3 3" xfId="3891"/>
    <cellStyle name="Normal 19 2 3 3 3 2" xfId="13965"/>
    <cellStyle name="Normal 19 2 3 3 3 2 2" xfId="44287"/>
    <cellStyle name="Normal 19 2 3 3 3 2 3" xfId="29063"/>
    <cellStyle name="Normal 19 2 3 3 3 3" xfId="8945"/>
    <cellStyle name="Normal 19 2 3 3 3 3 2" xfId="39270"/>
    <cellStyle name="Normal 19 2 3 3 3 3 3" xfId="24046"/>
    <cellStyle name="Normal 19 2 3 3 3 4" xfId="34257"/>
    <cellStyle name="Normal 19 2 3 3 3 5" xfId="19033"/>
    <cellStyle name="Normal 19 2 3 3 4" xfId="5584"/>
    <cellStyle name="Normal 19 2 3 3 4 2" xfId="15636"/>
    <cellStyle name="Normal 19 2 3 3 4 2 2" xfId="45958"/>
    <cellStyle name="Normal 19 2 3 3 4 2 3" xfId="30734"/>
    <cellStyle name="Normal 19 2 3 3 4 3" xfId="10616"/>
    <cellStyle name="Normal 19 2 3 3 4 3 2" xfId="40941"/>
    <cellStyle name="Normal 19 2 3 3 4 3 3" xfId="25717"/>
    <cellStyle name="Normal 19 2 3 3 4 4" xfId="35928"/>
    <cellStyle name="Normal 19 2 3 3 4 5" xfId="20704"/>
    <cellStyle name="Normal 19 2 3 3 5" xfId="12294"/>
    <cellStyle name="Normal 19 2 3 3 5 2" xfId="42616"/>
    <cellStyle name="Normal 19 2 3 3 5 3" xfId="27392"/>
    <cellStyle name="Normal 19 2 3 3 6" xfId="7273"/>
    <cellStyle name="Normal 19 2 3 3 6 2" xfId="37599"/>
    <cellStyle name="Normal 19 2 3 3 6 3" xfId="22375"/>
    <cellStyle name="Normal 19 2 3 3 7" xfId="32587"/>
    <cellStyle name="Normal 19 2 3 3 8" xfId="17362"/>
    <cellStyle name="Normal 19 2 3 4" xfId="2620"/>
    <cellStyle name="Normal 19 2 3 4 2" xfId="4310"/>
    <cellStyle name="Normal 19 2 3 4 2 2" xfId="14383"/>
    <cellStyle name="Normal 19 2 3 4 2 2 2" xfId="44705"/>
    <cellStyle name="Normal 19 2 3 4 2 2 3" xfId="29481"/>
    <cellStyle name="Normal 19 2 3 4 2 3" xfId="9363"/>
    <cellStyle name="Normal 19 2 3 4 2 3 2" xfId="39688"/>
    <cellStyle name="Normal 19 2 3 4 2 3 3" xfId="24464"/>
    <cellStyle name="Normal 19 2 3 4 2 4" xfId="34675"/>
    <cellStyle name="Normal 19 2 3 4 2 5" xfId="19451"/>
    <cellStyle name="Normal 19 2 3 4 3" xfId="6002"/>
    <cellStyle name="Normal 19 2 3 4 3 2" xfId="16054"/>
    <cellStyle name="Normal 19 2 3 4 3 2 2" xfId="46376"/>
    <cellStyle name="Normal 19 2 3 4 3 2 3" xfId="31152"/>
    <cellStyle name="Normal 19 2 3 4 3 3" xfId="11034"/>
    <cellStyle name="Normal 19 2 3 4 3 3 2" xfId="41359"/>
    <cellStyle name="Normal 19 2 3 4 3 3 3" xfId="26135"/>
    <cellStyle name="Normal 19 2 3 4 3 4" xfId="36346"/>
    <cellStyle name="Normal 19 2 3 4 3 5" xfId="21122"/>
    <cellStyle name="Normal 19 2 3 4 4" xfId="12712"/>
    <cellStyle name="Normal 19 2 3 4 4 2" xfId="43034"/>
    <cellStyle name="Normal 19 2 3 4 4 3" xfId="27810"/>
    <cellStyle name="Normal 19 2 3 4 5" xfId="7691"/>
    <cellStyle name="Normal 19 2 3 4 5 2" xfId="38017"/>
    <cellStyle name="Normal 19 2 3 4 5 3" xfId="22793"/>
    <cellStyle name="Normal 19 2 3 4 6" xfId="33005"/>
    <cellStyle name="Normal 19 2 3 4 7" xfId="17780"/>
    <cellStyle name="Normal 19 2 3 5" xfId="3473"/>
    <cellStyle name="Normal 19 2 3 5 2" xfId="13547"/>
    <cellStyle name="Normal 19 2 3 5 2 2" xfId="43869"/>
    <cellStyle name="Normal 19 2 3 5 2 3" xfId="28645"/>
    <cellStyle name="Normal 19 2 3 5 3" xfId="8527"/>
    <cellStyle name="Normal 19 2 3 5 3 2" xfId="38852"/>
    <cellStyle name="Normal 19 2 3 5 3 3" xfId="23628"/>
    <cellStyle name="Normal 19 2 3 5 4" xfId="33839"/>
    <cellStyle name="Normal 19 2 3 5 5" xfId="18615"/>
    <cellStyle name="Normal 19 2 3 6" xfId="5166"/>
    <cellStyle name="Normal 19 2 3 6 2" xfId="15218"/>
    <cellStyle name="Normal 19 2 3 6 2 2" xfId="45540"/>
    <cellStyle name="Normal 19 2 3 6 2 3" xfId="30316"/>
    <cellStyle name="Normal 19 2 3 6 3" xfId="10198"/>
    <cellStyle name="Normal 19 2 3 6 3 2" xfId="40523"/>
    <cellStyle name="Normal 19 2 3 6 3 3" xfId="25299"/>
    <cellStyle name="Normal 19 2 3 6 4" xfId="35510"/>
    <cellStyle name="Normal 19 2 3 6 5" xfId="20286"/>
    <cellStyle name="Normal 19 2 3 7" xfId="11876"/>
    <cellStyle name="Normal 19 2 3 7 2" xfId="42198"/>
    <cellStyle name="Normal 19 2 3 7 3" xfId="26974"/>
    <cellStyle name="Normal 19 2 3 8" xfId="6855"/>
    <cellStyle name="Normal 19 2 3 8 2" xfId="37181"/>
    <cellStyle name="Normal 19 2 3 8 3" xfId="21957"/>
    <cellStyle name="Normal 19 2 3 9" xfId="32170"/>
    <cellStyle name="Normal 19 2 4" xfId="1880"/>
    <cellStyle name="Normal 19 2 4 2" xfId="2303"/>
    <cellStyle name="Normal 19 2 4 2 2" xfId="3142"/>
    <cellStyle name="Normal 19 2 4 2 2 2" xfId="4832"/>
    <cellStyle name="Normal 19 2 4 2 2 2 2" xfId="14905"/>
    <cellStyle name="Normal 19 2 4 2 2 2 2 2" xfId="45227"/>
    <cellStyle name="Normal 19 2 4 2 2 2 2 3" xfId="30003"/>
    <cellStyle name="Normal 19 2 4 2 2 2 3" xfId="9885"/>
    <cellStyle name="Normal 19 2 4 2 2 2 3 2" xfId="40210"/>
    <cellStyle name="Normal 19 2 4 2 2 2 3 3" xfId="24986"/>
    <cellStyle name="Normal 19 2 4 2 2 2 4" xfId="35197"/>
    <cellStyle name="Normal 19 2 4 2 2 2 5" xfId="19973"/>
    <cellStyle name="Normal 19 2 4 2 2 3" xfId="6524"/>
    <cellStyle name="Normal 19 2 4 2 2 3 2" xfId="16576"/>
    <cellStyle name="Normal 19 2 4 2 2 3 2 2" xfId="46898"/>
    <cellStyle name="Normal 19 2 4 2 2 3 2 3" xfId="31674"/>
    <cellStyle name="Normal 19 2 4 2 2 3 3" xfId="11556"/>
    <cellStyle name="Normal 19 2 4 2 2 3 3 2" xfId="41881"/>
    <cellStyle name="Normal 19 2 4 2 2 3 3 3" xfId="26657"/>
    <cellStyle name="Normal 19 2 4 2 2 3 4" xfId="36868"/>
    <cellStyle name="Normal 19 2 4 2 2 3 5" xfId="21644"/>
    <cellStyle name="Normal 19 2 4 2 2 4" xfId="13234"/>
    <cellStyle name="Normal 19 2 4 2 2 4 2" xfId="43556"/>
    <cellStyle name="Normal 19 2 4 2 2 4 3" xfId="28332"/>
    <cellStyle name="Normal 19 2 4 2 2 5" xfId="8213"/>
    <cellStyle name="Normal 19 2 4 2 2 5 2" xfId="38539"/>
    <cellStyle name="Normal 19 2 4 2 2 5 3" xfId="23315"/>
    <cellStyle name="Normal 19 2 4 2 2 6" xfId="33527"/>
    <cellStyle name="Normal 19 2 4 2 2 7" xfId="18302"/>
    <cellStyle name="Normal 19 2 4 2 3" xfId="3995"/>
    <cellStyle name="Normal 19 2 4 2 3 2" xfId="14069"/>
    <cellStyle name="Normal 19 2 4 2 3 2 2" xfId="44391"/>
    <cellStyle name="Normal 19 2 4 2 3 2 3" xfId="29167"/>
    <cellStyle name="Normal 19 2 4 2 3 3" xfId="9049"/>
    <cellStyle name="Normal 19 2 4 2 3 3 2" xfId="39374"/>
    <cellStyle name="Normal 19 2 4 2 3 3 3" xfId="24150"/>
    <cellStyle name="Normal 19 2 4 2 3 4" xfId="34361"/>
    <cellStyle name="Normal 19 2 4 2 3 5" xfId="19137"/>
    <cellStyle name="Normal 19 2 4 2 4" xfId="5688"/>
    <cellStyle name="Normal 19 2 4 2 4 2" xfId="15740"/>
    <cellStyle name="Normal 19 2 4 2 4 2 2" xfId="46062"/>
    <cellStyle name="Normal 19 2 4 2 4 2 3" xfId="30838"/>
    <cellStyle name="Normal 19 2 4 2 4 3" xfId="10720"/>
    <cellStyle name="Normal 19 2 4 2 4 3 2" xfId="41045"/>
    <cellStyle name="Normal 19 2 4 2 4 3 3" xfId="25821"/>
    <cellStyle name="Normal 19 2 4 2 4 4" xfId="36032"/>
    <cellStyle name="Normal 19 2 4 2 4 5" xfId="20808"/>
    <cellStyle name="Normal 19 2 4 2 5" xfId="12398"/>
    <cellStyle name="Normal 19 2 4 2 5 2" xfId="42720"/>
    <cellStyle name="Normal 19 2 4 2 5 3" xfId="27496"/>
    <cellStyle name="Normal 19 2 4 2 6" xfId="7377"/>
    <cellStyle name="Normal 19 2 4 2 6 2" xfId="37703"/>
    <cellStyle name="Normal 19 2 4 2 6 3" xfId="22479"/>
    <cellStyle name="Normal 19 2 4 2 7" xfId="32691"/>
    <cellStyle name="Normal 19 2 4 2 8" xfId="17466"/>
    <cellStyle name="Normal 19 2 4 3" xfId="2724"/>
    <cellStyle name="Normal 19 2 4 3 2" xfId="4414"/>
    <cellStyle name="Normal 19 2 4 3 2 2" xfId="14487"/>
    <cellStyle name="Normal 19 2 4 3 2 2 2" xfId="44809"/>
    <cellStyle name="Normal 19 2 4 3 2 2 3" xfId="29585"/>
    <cellStyle name="Normal 19 2 4 3 2 3" xfId="9467"/>
    <cellStyle name="Normal 19 2 4 3 2 3 2" xfId="39792"/>
    <cellStyle name="Normal 19 2 4 3 2 3 3" xfId="24568"/>
    <cellStyle name="Normal 19 2 4 3 2 4" xfId="34779"/>
    <cellStyle name="Normal 19 2 4 3 2 5" xfId="19555"/>
    <cellStyle name="Normal 19 2 4 3 3" xfId="6106"/>
    <cellStyle name="Normal 19 2 4 3 3 2" xfId="16158"/>
    <cellStyle name="Normal 19 2 4 3 3 2 2" xfId="46480"/>
    <cellStyle name="Normal 19 2 4 3 3 2 3" xfId="31256"/>
    <cellStyle name="Normal 19 2 4 3 3 3" xfId="11138"/>
    <cellStyle name="Normal 19 2 4 3 3 3 2" xfId="41463"/>
    <cellStyle name="Normal 19 2 4 3 3 3 3" xfId="26239"/>
    <cellStyle name="Normal 19 2 4 3 3 4" xfId="36450"/>
    <cellStyle name="Normal 19 2 4 3 3 5" xfId="21226"/>
    <cellStyle name="Normal 19 2 4 3 4" xfId="12816"/>
    <cellStyle name="Normal 19 2 4 3 4 2" xfId="43138"/>
    <cellStyle name="Normal 19 2 4 3 4 3" xfId="27914"/>
    <cellStyle name="Normal 19 2 4 3 5" xfId="7795"/>
    <cellStyle name="Normal 19 2 4 3 5 2" xfId="38121"/>
    <cellStyle name="Normal 19 2 4 3 5 3" xfId="22897"/>
    <cellStyle name="Normal 19 2 4 3 6" xfId="33109"/>
    <cellStyle name="Normal 19 2 4 3 7" xfId="17884"/>
    <cellStyle name="Normal 19 2 4 4" xfId="3577"/>
    <cellStyle name="Normal 19 2 4 4 2" xfId="13651"/>
    <cellStyle name="Normal 19 2 4 4 2 2" xfId="43973"/>
    <cellStyle name="Normal 19 2 4 4 2 3" xfId="28749"/>
    <cellStyle name="Normal 19 2 4 4 3" xfId="8631"/>
    <cellStyle name="Normal 19 2 4 4 3 2" xfId="38956"/>
    <cellStyle name="Normal 19 2 4 4 3 3" xfId="23732"/>
    <cellStyle name="Normal 19 2 4 4 4" xfId="33943"/>
    <cellStyle name="Normal 19 2 4 4 5" xfId="18719"/>
    <cellStyle name="Normal 19 2 4 5" xfId="5270"/>
    <cellStyle name="Normal 19 2 4 5 2" xfId="15322"/>
    <cellStyle name="Normal 19 2 4 5 2 2" xfId="45644"/>
    <cellStyle name="Normal 19 2 4 5 2 3" xfId="30420"/>
    <cellStyle name="Normal 19 2 4 5 3" xfId="10302"/>
    <cellStyle name="Normal 19 2 4 5 3 2" xfId="40627"/>
    <cellStyle name="Normal 19 2 4 5 3 3" xfId="25403"/>
    <cellStyle name="Normal 19 2 4 5 4" xfId="35614"/>
    <cellStyle name="Normal 19 2 4 5 5" xfId="20390"/>
    <cellStyle name="Normal 19 2 4 6" xfId="11980"/>
    <cellStyle name="Normal 19 2 4 6 2" xfId="42302"/>
    <cellStyle name="Normal 19 2 4 6 3" xfId="27078"/>
    <cellStyle name="Normal 19 2 4 7" xfId="6959"/>
    <cellStyle name="Normal 19 2 4 7 2" xfId="37285"/>
    <cellStyle name="Normal 19 2 4 7 3" xfId="22061"/>
    <cellStyle name="Normal 19 2 4 8" xfId="32273"/>
    <cellStyle name="Normal 19 2 4 9" xfId="17048"/>
    <cellStyle name="Normal 19 2 5" xfId="2093"/>
    <cellStyle name="Normal 19 2 5 2" xfId="2934"/>
    <cellStyle name="Normal 19 2 5 2 2" xfId="4624"/>
    <cellStyle name="Normal 19 2 5 2 2 2" xfId="14697"/>
    <cellStyle name="Normal 19 2 5 2 2 2 2" xfId="45019"/>
    <cellStyle name="Normal 19 2 5 2 2 2 3" xfId="29795"/>
    <cellStyle name="Normal 19 2 5 2 2 3" xfId="9677"/>
    <cellStyle name="Normal 19 2 5 2 2 3 2" xfId="40002"/>
    <cellStyle name="Normal 19 2 5 2 2 3 3" xfId="24778"/>
    <cellStyle name="Normal 19 2 5 2 2 4" xfId="34989"/>
    <cellStyle name="Normal 19 2 5 2 2 5" xfId="19765"/>
    <cellStyle name="Normal 19 2 5 2 3" xfId="6316"/>
    <cellStyle name="Normal 19 2 5 2 3 2" xfId="16368"/>
    <cellStyle name="Normal 19 2 5 2 3 2 2" xfId="46690"/>
    <cellStyle name="Normal 19 2 5 2 3 2 3" xfId="31466"/>
    <cellStyle name="Normal 19 2 5 2 3 3" xfId="11348"/>
    <cellStyle name="Normal 19 2 5 2 3 3 2" xfId="41673"/>
    <cellStyle name="Normal 19 2 5 2 3 3 3" xfId="26449"/>
    <cellStyle name="Normal 19 2 5 2 3 4" xfId="36660"/>
    <cellStyle name="Normal 19 2 5 2 3 5" xfId="21436"/>
    <cellStyle name="Normal 19 2 5 2 4" xfId="13026"/>
    <cellStyle name="Normal 19 2 5 2 4 2" xfId="43348"/>
    <cellStyle name="Normal 19 2 5 2 4 3" xfId="28124"/>
    <cellStyle name="Normal 19 2 5 2 5" xfId="8005"/>
    <cellStyle name="Normal 19 2 5 2 5 2" xfId="38331"/>
    <cellStyle name="Normal 19 2 5 2 5 3" xfId="23107"/>
    <cellStyle name="Normal 19 2 5 2 6" xfId="33319"/>
    <cellStyle name="Normal 19 2 5 2 7" xfId="18094"/>
    <cellStyle name="Normal 19 2 5 3" xfId="3787"/>
    <cellStyle name="Normal 19 2 5 3 2" xfId="13861"/>
    <cellStyle name="Normal 19 2 5 3 2 2" xfId="44183"/>
    <cellStyle name="Normal 19 2 5 3 2 3" xfId="28959"/>
    <cellStyle name="Normal 19 2 5 3 3" xfId="8841"/>
    <cellStyle name="Normal 19 2 5 3 3 2" xfId="39166"/>
    <cellStyle name="Normal 19 2 5 3 3 3" xfId="23942"/>
    <cellStyle name="Normal 19 2 5 3 4" xfId="34153"/>
    <cellStyle name="Normal 19 2 5 3 5" xfId="18929"/>
    <cellStyle name="Normal 19 2 5 4" xfId="5480"/>
    <cellStyle name="Normal 19 2 5 4 2" xfId="15532"/>
    <cellStyle name="Normal 19 2 5 4 2 2" xfId="45854"/>
    <cellStyle name="Normal 19 2 5 4 2 3" xfId="30630"/>
    <cellStyle name="Normal 19 2 5 4 3" xfId="10512"/>
    <cellStyle name="Normal 19 2 5 4 3 2" xfId="40837"/>
    <cellStyle name="Normal 19 2 5 4 3 3" xfId="25613"/>
    <cellStyle name="Normal 19 2 5 4 4" xfId="35824"/>
    <cellStyle name="Normal 19 2 5 4 5" xfId="20600"/>
    <cellStyle name="Normal 19 2 5 5" xfId="12190"/>
    <cellStyle name="Normal 19 2 5 5 2" xfId="42512"/>
    <cellStyle name="Normal 19 2 5 5 3" xfId="27288"/>
    <cellStyle name="Normal 19 2 5 6" xfId="7169"/>
    <cellStyle name="Normal 19 2 5 6 2" xfId="37495"/>
    <cellStyle name="Normal 19 2 5 6 3" xfId="22271"/>
    <cellStyle name="Normal 19 2 5 7" xfId="32483"/>
    <cellStyle name="Normal 19 2 5 8" xfId="17258"/>
    <cellStyle name="Normal 19 2 6" xfId="2514"/>
    <cellStyle name="Normal 19 2 6 2" xfId="4206"/>
    <cellStyle name="Normal 19 2 6 2 2" xfId="14279"/>
    <cellStyle name="Normal 19 2 6 2 2 2" xfId="44601"/>
    <cellStyle name="Normal 19 2 6 2 2 3" xfId="29377"/>
    <cellStyle name="Normal 19 2 6 2 3" xfId="9259"/>
    <cellStyle name="Normal 19 2 6 2 3 2" xfId="39584"/>
    <cellStyle name="Normal 19 2 6 2 3 3" xfId="24360"/>
    <cellStyle name="Normal 19 2 6 2 4" xfId="34571"/>
    <cellStyle name="Normal 19 2 6 2 5" xfId="19347"/>
    <cellStyle name="Normal 19 2 6 3" xfId="5898"/>
    <cellStyle name="Normal 19 2 6 3 2" xfId="15950"/>
    <cellStyle name="Normal 19 2 6 3 2 2" xfId="46272"/>
    <cellStyle name="Normal 19 2 6 3 2 3" xfId="31048"/>
    <cellStyle name="Normal 19 2 6 3 3" xfId="10930"/>
    <cellStyle name="Normal 19 2 6 3 3 2" xfId="41255"/>
    <cellStyle name="Normal 19 2 6 3 3 3" xfId="26031"/>
    <cellStyle name="Normal 19 2 6 3 4" xfId="36242"/>
    <cellStyle name="Normal 19 2 6 3 5" xfId="21018"/>
    <cellStyle name="Normal 19 2 6 4" xfId="12608"/>
    <cellStyle name="Normal 19 2 6 4 2" xfId="42930"/>
    <cellStyle name="Normal 19 2 6 4 3" xfId="27706"/>
    <cellStyle name="Normal 19 2 6 5" xfId="7587"/>
    <cellStyle name="Normal 19 2 6 5 2" xfId="37913"/>
    <cellStyle name="Normal 19 2 6 5 3" xfId="22689"/>
    <cellStyle name="Normal 19 2 6 6" xfId="32901"/>
    <cellStyle name="Normal 19 2 6 7" xfId="17676"/>
    <cellStyle name="Normal 19 2 7" xfId="3365"/>
    <cellStyle name="Normal 19 2 7 2" xfId="13443"/>
    <cellStyle name="Normal 19 2 7 2 2" xfId="43765"/>
    <cellStyle name="Normal 19 2 7 2 3" xfId="28541"/>
    <cellStyle name="Normal 19 2 7 3" xfId="8423"/>
    <cellStyle name="Normal 19 2 7 3 2" xfId="38748"/>
    <cellStyle name="Normal 19 2 7 3 3" xfId="23524"/>
    <cellStyle name="Normal 19 2 7 4" xfId="33735"/>
    <cellStyle name="Normal 19 2 7 5" xfId="18511"/>
    <cellStyle name="Normal 19 2 8" xfId="5059"/>
    <cellStyle name="Normal 19 2 8 2" xfId="15114"/>
    <cellStyle name="Normal 19 2 8 2 2" xfId="45436"/>
    <cellStyle name="Normal 19 2 8 2 3" xfId="30212"/>
    <cellStyle name="Normal 19 2 8 3" xfId="10094"/>
    <cellStyle name="Normal 19 2 8 3 2" xfId="40419"/>
    <cellStyle name="Normal 19 2 8 3 3" xfId="25195"/>
    <cellStyle name="Normal 19 2 8 4" xfId="35406"/>
    <cellStyle name="Normal 19 2 8 5" xfId="20182"/>
    <cellStyle name="Normal 19 2 9" xfId="11770"/>
    <cellStyle name="Normal 19 2 9 2" xfId="42094"/>
    <cellStyle name="Normal 19 2 9 3" xfId="26870"/>
    <cellStyle name="Normal 19 3" xfId="47277"/>
    <cellStyle name="Normal 2" xfId="122"/>
    <cellStyle name="Normal 2 10" xfId="47392"/>
    <cellStyle name="Normal 2 2" xfId="123"/>
    <cellStyle name="Normal 2 2 2" xfId="333"/>
    <cellStyle name="Normal 2 2 3" xfId="776"/>
    <cellStyle name="Normal 2 2 3 10" xfId="6750"/>
    <cellStyle name="Normal 2 2 3 10 2" xfId="37078"/>
    <cellStyle name="Normal 2 2 3 10 3" xfId="21854"/>
    <cellStyle name="Normal 2 2 3 11" xfId="32069"/>
    <cellStyle name="Normal 2 2 3 12" xfId="16839"/>
    <cellStyle name="Normal 2 2 3 13" xfId="1420"/>
    <cellStyle name="Normal 2 2 3 14" xfId="47278"/>
    <cellStyle name="Normal 2 2 3 2" xfId="1714"/>
    <cellStyle name="Normal 2 2 3 2 10" xfId="32121"/>
    <cellStyle name="Normal 2 2 3 2 11" xfId="16893"/>
    <cellStyle name="Normal 2 2 3 2 2" xfId="1822"/>
    <cellStyle name="Normal 2 2 3 2 2 10" xfId="16997"/>
    <cellStyle name="Normal 2 2 3 2 2 2" xfId="2039"/>
    <cellStyle name="Normal 2 2 3 2 2 2 2" xfId="2460"/>
    <cellStyle name="Normal 2 2 3 2 2 2 2 2" xfId="3299"/>
    <cellStyle name="Normal 2 2 3 2 2 2 2 2 2" xfId="4989"/>
    <cellStyle name="Normal 2 2 3 2 2 2 2 2 2 2" xfId="15062"/>
    <cellStyle name="Normal 2 2 3 2 2 2 2 2 2 2 2" xfId="45384"/>
    <cellStyle name="Normal 2 2 3 2 2 2 2 2 2 2 3" xfId="30160"/>
    <cellStyle name="Normal 2 2 3 2 2 2 2 2 2 3" xfId="10042"/>
    <cellStyle name="Normal 2 2 3 2 2 2 2 2 2 3 2" xfId="40367"/>
    <cellStyle name="Normal 2 2 3 2 2 2 2 2 2 3 3" xfId="25143"/>
    <cellStyle name="Normal 2 2 3 2 2 2 2 2 2 4" xfId="35354"/>
    <cellStyle name="Normal 2 2 3 2 2 2 2 2 2 5" xfId="20130"/>
    <cellStyle name="Normal 2 2 3 2 2 2 2 2 3" xfId="6681"/>
    <cellStyle name="Normal 2 2 3 2 2 2 2 2 3 2" xfId="16733"/>
    <cellStyle name="Normal 2 2 3 2 2 2 2 2 3 2 2" xfId="47055"/>
    <cellStyle name="Normal 2 2 3 2 2 2 2 2 3 2 3" xfId="31831"/>
    <cellStyle name="Normal 2 2 3 2 2 2 2 2 3 3" xfId="11713"/>
    <cellStyle name="Normal 2 2 3 2 2 2 2 2 3 3 2" xfId="42038"/>
    <cellStyle name="Normal 2 2 3 2 2 2 2 2 3 3 3" xfId="26814"/>
    <cellStyle name="Normal 2 2 3 2 2 2 2 2 3 4" xfId="37025"/>
    <cellStyle name="Normal 2 2 3 2 2 2 2 2 3 5" xfId="21801"/>
    <cellStyle name="Normal 2 2 3 2 2 2 2 2 4" xfId="13391"/>
    <cellStyle name="Normal 2 2 3 2 2 2 2 2 4 2" xfId="43713"/>
    <cellStyle name="Normal 2 2 3 2 2 2 2 2 4 3" xfId="28489"/>
    <cellStyle name="Normal 2 2 3 2 2 2 2 2 5" xfId="8370"/>
    <cellStyle name="Normal 2 2 3 2 2 2 2 2 5 2" xfId="38696"/>
    <cellStyle name="Normal 2 2 3 2 2 2 2 2 5 3" xfId="23472"/>
    <cellStyle name="Normal 2 2 3 2 2 2 2 2 6" xfId="33684"/>
    <cellStyle name="Normal 2 2 3 2 2 2 2 2 7" xfId="18459"/>
    <cellStyle name="Normal 2 2 3 2 2 2 2 3" xfId="4152"/>
    <cellStyle name="Normal 2 2 3 2 2 2 2 3 2" xfId="14226"/>
    <cellStyle name="Normal 2 2 3 2 2 2 2 3 2 2" xfId="44548"/>
    <cellStyle name="Normal 2 2 3 2 2 2 2 3 2 3" xfId="29324"/>
    <cellStyle name="Normal 2 2 3 2 2 2 2 3 3" xfId="9206"/>
    <cellStyle name="Normal 2 2 3 2 2 2 2 3 3 2" xfId="39531"/>
    <cellStyle name="Normal 2 2 3 2 2 2 2 3 3 3" xfId="24307"/>
    <cellStyle name="Normal 2 2 3 2 2 2 2 3 4" xfId="34518"/>
    <cellStyle name="Normal 2 2 3 2 2 2 2 3 5" xfId="19294"/>
    <cellStyle name="Normal 2 2 3 2 2 2 2 4" xfId="5845"/>
    <cellStyle name="Normal 2 2 3 2 2 2 2 4 2" xfId="15897"/>
    <cellStyle name="Normal 2 2 3 2 2 2 2 4 2 2" xfId="46219"/>
    <cellStyle name="Normal 2 2 3 2 2 2 2 4 2 3" xfId="30995"/>
    <cellStyle name="Normal 2 2 3 2 2 2 2 4 3" xfId="10877"/>
    <cellStyle name="Normal 2 2 3 2 2 2 2 4 3 2" xfId="41202"/>
    <cellStyle name="Normal 2 2 3 2 2 2 2 4 3 3" xfId="25978"/>
    <cellStyle name="Normal 2 2 3 2 2 2 2 4 4" xfId="36189"/>
    <cellStyle name="Normal 2 2 3 2 2 2 2 4 5" xfId="20965"/>
    <cellStyle name="Normal 2 2 3 2 2 2 2 5" xfId="12555"/>
    <cellStyle name="Normal 2 2 3 2 2 2 2 5 2" xfId="42877"/>
    <cellStyle name="Normal 2 2 3 2 2 2 2 5 3" xfId="27653"/>
    <cellStyle name="Normal 2 2 3 2 2 2 2 6" xfId="7534"/>
    <cellStyle name="Normal 2 2 3 2 2 2 2 6 2" xfId="37860"/>
    <cellStyle name="Normal 2 2 3 2 2 2 2 6 3" xfId="22636"/>
    <cellStyle name="Normal 2 2 3 2 2 2 2 7" xfId="32848"/>
    <cellStyle name="Normal 2 2 3 2 2 2 2 8" xfId="17623"/>
    <cellStyle name="Normal 2 2 3 2 2 2 3" xfId="2881"/>
    <cellStyle name="Normal 2 2 3 2 2 2 3 2" xfId="4571"/>
    <cellStyle name="Normal 2 2 3 2 2 2 3 2 2" xfId="14644"/>
    <cellStyle name="Normal 2 2 3 2 2 2 3 2 2 2" xfId="44966"/>
    <cellStyle name="Normal 2 2 3 2 2 2 3 2 2 3" xfId="29742"/>
    <cellStyle name="Normal 2 2 3 2 2 2 3 2 3" xfId="9624"/>
    <cellStyle name="Normal 2 2 3 2 2 2 3 2 3 2" xfId="39949"/>
    <cellStyle name="Normal 2 2 3 2 2 2 3 2 3 3" xfId="24725"/>
    <cellStyle name="Normal 2 2 3 2 2 2 3 2 4" xfId="34936"/>
    <cellStyle name="Normal 2 2 3 2 2 2 3 2 5" xfId="19712"/>
    <cellStyle name="Normal 2 2 3 2 2 2 3 3" xfId="6263"/>
    <cellStyle name="Normal 2 2 3 2 2 2 3 3 2" xfId="16315"/>
    <cellStyle name="Normal 2 2 3 2 2 2 3 3 2 2" xfId="46637"/>
    <cellStyle name="Normal 2 2 3 2 2 2 3 3 2 3" xfId="31413"/>
    <cellStyle name="Normal 2 2 3 2 2 2 3 3 3" xfId="11295"/>
    <cellStyle name="Normal 2 2 3 2 2 2 3 3 3 2" xfId="41620"/>
    <cellStyle name="Normal 2 2 3 2 2 2 3 3 3 3" xfId="26396"/>
    <cellStyle name="Normal 2 2 3 2 2 2 3 3 4" xfId="36607"/>
    <cellStyle name="Normal 2 2 3 2 2 2 3 3 5" xfId="21383"/>
    <cellStyle name="Normal 2 2 3 2 2 2 3 4" xfId="12973"/>
    <cellStyle name="Normal 2 2 3 2 2 2 3 4 2" xfId="43295"/>
    <cellStyle name="Normal 2 2 3 2 2 2 3 4 3" xfId="28071"/>
    <cellStyle name="Normal 2 2 3 2 2 2 3 5" xfId="7952"/>
    <cellStyle name="Normal 2 2 3 2 2 2 3 5 2" xfId="38278"/>
    <cellStyle name="Normal 2 2 3 2 2 2 3 5 3" xfId="23054"/>
    <cellStyle name="Normal 2 2 3 2 2 2 3 6" xfId="33266"/>
    <cellStyle name="Normal 2 2 3 2 2 2 3 7" xfId="18041"/>
    <cellStyle name="Normal 2 2 3 2 2 2 4" xfId="3734"/>
    <cellStyle name="Normal 2 2 3 2 2 2 4 2" xfId="13808"/>
    <cellStyle name="Normal 2 2 3 2 2 2 4 2 2" xfId="44130"/>
    <cellStyle name="Normal 2 2 3 2 2 2 4 2 3" xfId="28906"/>
    <cellStyle name="Normal 2 2 3 2 2 2 4 3" xfId="8788"/>
    <cellStyle name="Normal 2 2 3 2 2 2 4 3 2" xfId="39113"/>
    <cellStyle name="Normal 2 2 3 2 2 2 4 3 3" xfId="23889"/>
    <cellStyle name="Normal 2 2 3 2 2 2 4 4" xfId="34100"/>
    <cellStyle name="Normal 2 2 3 2 2 2 4 5" xfId="18876"/>
    <cellStyle name="Normal 2 2 3 2 2 2 5" xfId="5427"/>
    <cellStyle name="Normal 2 2 3 2 2 2 5 2" xfId="15479"/>
    <cellStyle name="Normal 2 2 3 2 2 2 5 2 2" xfId="45801"/>
    <cellStyle name="Normal 2 2 3 2 2 2 5 2 3" xfId="30577"/>
    <cellStyle name="Normal 2 2 3 2 2 2 5 3" xfId="10459"/>
    <cellStyle name="Normal 2 2 3 2 2 2 5 3 2" xfId="40784"/>
    <cellStyle name="Normal 2 2 3 2 2 2 5 3 3" xfId="25560"/>
    <cellStyle name="Normal 2 2 3 2 2 2 5 4" xfId="35771"/>
    <cellStyle name="Normal 2 2 3 2 2 2 5 5" xfId="20547"/>
    <cellStyle name="Normal 2 2 3 2 2 2 6" xfId="12137"/>
    <cellStyle name="Normal 2 2 3 2 2 2 6 2" xfId="42459"/>
    <cellStyle name="Normal 2 2 3 2 2 2 6 3" xfId="27235"/>
    <cellStyle name="Normal 2 2 3 2 2 2 7" xfId="7116"/>
    <cellStyle name="Normal 2 2 3 2 2 2 7 2" xfId="37442"/>
    <cellStyle name="Normal 2 2 3 2 2 2 7 3" xfId="22218"/>
    <cellStyle name="Normal 2 2 3 2 2 2 8" xfId="32430"/>
    <cellStyle name="Normal 2 2 3 2 2 2 9" xfId="17205"/>
    <cellStyle name="Normal 2 2 3 2 2 3" xfId="2252"/>
    <cellStyle name="Normal 2 2 3 2 2 3 2" xfId="3091"/>
    <cellStyle name="Normal 2 2 3 2 2 3 2 2" xfId="4781"/>
    <cellStyle name="Normal 2 2 3 2 2 3 2 2 2" xfId="14854"/>
    <cellStyle name="Normal 2 2 3 2 2 3 2 2 2 2" xfId="45176"/>
    <cellStyle name="Normal 2 2 3 2 2 3 2 2 2 3" xfId="29952"/>
    <cellStyle name="Normal 2 2 3 2 2 3 2 2 3" xfId="9834"/>
    <cellStyle name="Normal 2 2 3 2 2 3 2 2 3 2" xfId="40159"/>
    <cellStyle name="Normal 2 2 3 2 2 3 2 2 3 3" xfId="24935"/>
    <cellStyle name="Normal 2 2 3 2 2 3 2 2 4" xfId="35146"/>
    <cellStyle name="Normal 2 2 3 2 2 3 2 2 5" xfId="19922"/>
    <cellStyle name="Normal 2 2 3 2 2 3 2 3" xfId="6473"/>
    <cellStyle name="Normal 2 2 3 2 2 3 2 3 2" xfId="16525"/>
    <cellStyle name="Normal 2 2 3 2 2 3 2 3 2 2" xfId="46847"/>
    <cellStyle name="Normal 2 2 3 2 2 3 2 3 2 3" xfId="31623"/>
    <cellStyle name="Normal 2 2 3 2 2 3 2 3 3" xfId="11505"/>
    <cellStyle name="Normal 2 2 3 2 2 3 2 3 3 2" xfId="41830"/>
    <cellStyle name="Normal 2 2 3 2 2 3 2 3 3 3" xfId="26606"/>
    <cellStyle name="Normal 2 2 3 2 2 3 2 3 4" xfId="36817"/>
    <cellStyle name="Normal 2 2 3 2 2 3 2 3 5" xfId="21593"/>
    <cellStyle name="Normal 2 2 3 2 2 3 2 4" xfId="13183"/>
    <cellStyle name="Normal 2 2 3 2 2 3 2 4 2" xfId="43505"/>
    <cellStyle name="Normal 2 2 3 2 2 3 2 4 3" xfId="28281"/>
    <cellStyle name="Normal 2 2 3 2 2 3 2 5" xfId="8162"/>
    <cellStyle name="Normal 2 2 3 2 2 3 2 5 2" xfId="38488"/>
    <cellStyle name="Normal 2 2 3 2 2 3 2 5 3" xfId="23264"/>
    <cellStyle name="Normal 2 2 3 2 2 3 2 6" xfId="33476"/>
    <cellStyle name="Normal 2 2 3 2 2 3 2 7" xfId="18251"/>
    <cellStyle name="Normal 2 2 3 2 2 3 3" xfId="3944"/>
    <cellStyle name="Normal 2 2 3 2 2 3 3 2" xfId="14018"/>
    <cellStyle name="Normal 2 2 3 2 2 3 3 2 2" xfId="44340"/>
    <cellStyle name="Normal 2 2 3 2 2 3 3 2 3" xfId="29116"/>
    <cellStyle name="Normal 2 2 3 2 2 3 3 3" xfId="8998"/>
    <cellStyle name="Normal 2 2 3 2 2 3 3 3 2" xfId="39323"/>
    <cellStyle name="Normal 2 2 3 2 2 3 3 3 3" xfId="24099"/>
    <cellStyle name="Normal 2 2 3 2 2 3 3 4" xfId="34310"/>
    <cellStyle name="Normal 2 2 3 2 2 3 3 5" xfId="19086"/>
    <cellStyle name="Normal 2 2 3 2 2 3 4" xfId="5637"/>
    <cellStyle name="Normal 2 2 3 2 2 3 4 2" xfId="15689"/>
    <cellStyle name="Normal 2 2 3 2 2 3 4 2 2" xfId="46011"/>
    <cellStyle name="Normal 2 2 3 2 2 3 4 2 3" xfId="30787"/>
    <cellStyle name="Normal 2 2 3 2 2 3 4 3" xfId="10669"/>
    <cellStyle name="Normal 2 2 3 2 2 3 4 3 2" xfId="40994"/>
    <cellStyle name="Normal 2 2 3 2 2 3 4 3 3" xfId="25770"/>
    <cellStyle name="Normal 2 2 3 2 2 3 4 4" xfId="35981"/>
    <cellStyle name="Normal 2 2 3 2 2 3 4 5" xfId="20757"/>
    <cellStyle name="Normal 2 2 3 2 2 3 5" xfId="12347"/>
    <cellStyle name="Normal 2 2 3 2 2 3 5 2" xfId="42669"/>
    <cellStyle name="Normal 2 2 3 2 2 3 5 3" xfId="27445"/>
    <cellStyle name="Normal 2 2 3 2 2 3 6" xfId="7326"/>
    <cellStyle name="Normal 2 2 3 2 2 3 6 2" xfId="37652"/>
    <cellStyle name="Normal 2 2 3 2 2 3 6 3" xfId="22428"/>
    <cellStyle name="Normal 2 2 3 2 2 3 7" xfId="32640"/>
    <cellStyle name="Normal 2 2 3 2 2 3 8" xfId="17415"/>
    <cellStyle name="Normal 2 2 3 2 2 4" xfId="2673"/>
    <cellStyle name="Normal 2 2 3 2 2 4 2" xfId="4363"/>
    <cellStyle name="Normal 2 2 3 2 2 4 2 2" xfId="14436"/>
    <cellStyle name="Normal 2 2 3 2 2 4 2 2 2" xfId="44758"/>
    <cellStyle name="Normal 2 2 3 2 2 4 2 2 3" xfId="29534"/>
    <cellStyle name="Normal 2 2 3 2 2 4 2 3" xfId="9416"/>
    <cellStyle name="Normal 2 2 3 2 2 4 2 3 2" xfId="39741"/>
    <cellStyle name="Normal 2 2 3 2 2 4 2 3 3" xfId="24517"/>
    <cellStyle name="Normal 2 2 3 2 2 4 2 4" xfId="34728"/>
    <cellStyle name="Normal 2 2 3 2 2 4 2 5" xfId="19504"/>
    <cellStyle name="Normal 2 2 3 2 2 4 3" xfId="6055"/>
    <cellStyle name="Normal 2 2 3 2 2 4 3 2" xfId="16107"/>
    <cellStyle name="Normal 2 2 3 2 2 4 3 2 2" xfId="46429"/>
    <cellStyle name="Normal 2 2 3 2 2 4 3 2 3" xfId="31205"/>
    <cellStyle name="Normal 2 2 3 2 2 4 3 3" xfId="11087"/>
    <cellStyle name="Normal 2 2 3 2 2 4 3 3 2" xfId="41412"/>
    <cellStyle name="Normal 2 2 3 2 2 4 3 3 3" xfId="26188"/>
    <cellStyle name="Normal 2 2 3 2 2 4 3 4" xfId="36399"/>
    <cellStyle name="Normal 2 2 3 2 2 4 3 5" xfId="21175"/>
    <cellStyle name="Normal 2 2 3 2 2 4 4" xfId="12765"/>
    <cellStyle name="Normal 2 2 3 2 2 4 4 2" xfId="43087"/>
    <cellStyle name="Normal 2 2 3 2 2 4 4 3" xfId="27863"/>
    <cellStyle name="Normal 2 2 3 2 2 4 5" xfId="7744"/>
    <cellStyle name="Normal 2 2 3 2 2 4 5 2" xfId="38070"/>
    <cellStyle name="Normal 2 2 3 2 2 4 5 3" xfId="22846"/>
    <cellStyle name="Normal 2 2 3 2 2 4 6" xfId="33058"/>
    <cellStyle name="Normal 2 2 3 2 2 4 7" xfId="17833"/>
    <cellStyle name="Normal 2 2 3 2 2 5" xfId="3526"/>
    <cellStyle name="Normal 2 2 3 2 2 5 2" xfId="13600"/>
    <cellStyle name="Normal 2 2 3 2 2 5 2 2" xfId="43922"/>
    <cellStyle name="Normal 2 2 3 2 2 5 2 3" xfId="28698"/>
    <cellStyle name="Normal 2 2 3 2 2 5 3" xfId="8580"/>
    <cellStyle name="Normal 2 2 3 2 2 5 3 2" xfId="38905"/>
    <cellStyle name="Normal 2 2 3 2 2 5 3 3" xfId="23681"/>
    <cellStyle name="Normal 2 2 3 2 2 5 4" xfId="33892"/>
    <cellStyle name="Normal 2 2 3 2 2 5 5" xfId="18668"/>
    <cellStyle name="Normal 2 2 3 2 2 6" xfId="5219"/>
    <cellStyle name="Normal 2 2 3 2 2 6 2" xfId="15271"/>
    <cellStyle name="Normal 2 2 3 2 2 6 2 2" xfId="45593"/>
    <cellStyle name="Normal 2 2 3 2 2 6 2 3" xfId="30369"/>
    <cellStyle name="Normal 2 2 3 2 2 6 3" xfId="10251"/>
    <cellStyle name="Normal 2 2 3 2 2 6 3 2" xfId="40576"/>
    <cellStyle name="Normal 2 2 3 2 2 6 3 3" xfId="25352"/>
    <cellStyle name="Normal 2 2 3 2 2 6 4" xfId="35563"/>
    <cellStyle name="Normal 2 2 3 2 2 6 5" xfId="20339"/>
    <cellStyle name="Normal 2 2 3 2 2 7" xfId="11929"/>
    <cellStyle name="Normal 2 2 3 2 2 7 2" xfId="42251"/>
    <cellStyle name="Normal 2 2 3 2 2 7 3" xfId="27027"/>
    <cellStyle name="Normal 2 2 3 2 2 8" xfId="6908"/>
    <cellStyle name="Normal 2 2 3 2 2 8 2" xfId="37234"/>
    <cellStyle name="Normal 2 2 3 2 2 8 3" xfId="22010"/>
    <cellStyle name="Normal 2 2 3 2 2 9" xfId="32222"/>
    <cellStyle name="Normal 2 2 3 2 3" xfId="1935"/>
    <cellStyle name="Normal 2 2 3 2 3 2" xfId="2356"/>
    <cellStyle name="Normal 2 2 3 2 3 2 2" xfId="3195"/>
    <cellStyle name="Normal 2 2 3 2 3 2 2 2" xfId="4885"/>
    <cellStyle name="Normal 2 2 3 2 3 2 2 2 2" xfId="14958"/>
    <cellStyle name="Normal 2 2 3 2 3 2 2 2 2 2" xfId="45280"/>
    <cellStyle name="Normal 2 2 3 2 3 2 2 2 2 3" xfId="30056"/>
    <cellStyle name="Normal 2 2 3 2 3 2 2 2 3" xfId="9938"/>
    <cellStyle name="Normal 2 2 3 2 3 2 2 2 3 2" xfId="40263"/>
    <cellStyle name="Normal 2 2 3 2 3 2 2 2 3 3" xfId="25039"/>
    <cellStyle name="Normal 2 2 3 2 3 2 2 2 4" xfId="35250"/>
    <cellStyle name="Normal 2 2 3 2 3 2 2 2 5" xfId="20026"/>
    <cellStyle name="Normal 2 2 3 2 3 2 2 3" xfId="6577"/>
    <cellStyle name="Normal 2 2 3 2 3 2 2 3 2" xfId="16629"/>
    <cellStyle name="Normal 2 2 3 2 3 2 2 3 2 2" xfId="46951"/>
    <cellStyle name="Normal 2 2 3 2 3 2 2 3 2 3" xfId="31727"/>
    <cellStyle name="Normal 2 2 3 2 3 2 2 3 3" xfId="11609"/>
    <cellStyle name="Normal 2 2 3 2 3 2 2 3 3 2" xfId="41934"/>
    <cellStyle name="Normal 2 2 3 2 3 2 2 3 3 3" xfId="26710"/>
    <cellStyle name="Normal 2 2 3 2 3 2 2 3 4" xfId="36921"/>
    <cellStyle name="Normal 2 2 3 2 3 2 2 3 5" xfId="21697"/>
    <cellStyle name="Normal 2 2 3 2 3 2 2 4" xfId="13287"/>
    <cellStyle name="Normal 2 2 3 2 3 2 2 4 2" xfId="43609"/>
    <cellStyle name="Normal 2 2 3 2 3 2 2 4 3" xfId="28385"/>
    <cellStyle name="Normal 2 2 3 2 3 2 2 5" xfId="8266"/>
    <cellStyle name="Normal 2 2 3 2 3 2 2 5 2" xfId="38592"/>
    <cellStyle name="Normal 2 2 3 2 3 2 2 5 3" xfId="23368"/>
    <cellStyle name="Normal 2 2 3 2 3 2 2 6" xfId="33580"/>
    <cellStyle name="Normal 2 2 3 2 3 2 2 7" xfId="18355"/>
    <cellStyle name="Normal 2 2 3 2 3 2 3" xfId="4048"/>
    <cellStyle name="Normal 2 2 3 2 3 2 3 2" xfId="14122"/>
    <cellStyle name="Normal 2 2 3 2 3 2 3 2 2" xfId="44444"/>
    <cellStyle name="Normal 2 2 3 2 3 2 3 2 3" xfId="29220"/>
    <cellStyle name="Normal 2 2 3 2 3 2 3 3" xfId="9102"/>
    <cellStyle name="Normal 2 2 3 2 3 2 3 3 2" xfId="39427"/>
    <cellStyle name="Normal 2 2 3 2 3 2 3 3 3" xfId="24203"/>
    <cellStyle name="Normal 2 2 3 2 3 2 3 4" xfId="34414"/>
    <cellStyle name="Normal 2 2 3 2 3 2 3 5" xfId="19190"/>
    <cellStyle name="Normal 2 2 3 2 3 2 4" xfId="5741"/>
    <cellStyle name="Normal 2 2 3 2 3 2 4 2" xfId="15793"/>
    <cellStyle name="Normal 2 2 3 2 3 2 4 2 2" xfId="46115"/>
    <cellStyle name="Normal 2 2 3 2 3 2 4 2 3" xfId="30891"/>
    <cellStyle name="Normal 2 2 3 2 3 2 4 3" xfId="10773"/>
    <cellStyle name="Normal 2 2 3 2 3 2 4 3 2" xfId="41098"/>
    <cellStyle name="Normal 2 2 3 2 3 2 4 3 3" xfId="25874"/>
    <cellStyle name="Normal 2 2 3 2 3 2 4 4" xfId="36085"/>
    <cellStyle name="Normal 2 2 3 2 3 2 4 5" xfId="20861"/>
    <cellStyle name="Normal 2 2 3 2 3 2 5" xfId="12451"/>
    <cellStyle name="Normal 2 2 3 2 3 2 5 2" xfId="42773"/>
    <cellStyle name="Normal 2 2 3 2 3 2 5 3" xfId="27549"/>
    <cellStyle name="Normal 2 2 3 2 3 2 6" xfId="7430"/>
    <cellStyle name="Normal 2 2 3 2 3 2 6 2" xfId="37756"/>
    <cellStyle name="Normal 2 2 3 2 3 2 6 3" xfId="22532"/>
    <cellStyle name="Normal 2 2 3 2 3 2 7" xfId="32744"/>
    <cellStyle name="Normal 2 2 3 2 3 2 8" xfId="17519"/>
    <cellStyle name="Normal 2 2 3 2 3 3" xfId="2777"/>
    <cellStyle name="Normal 2 2 3 2 3 3 2" xfId="4467"/>
    <cellStyle name="Normal 2 2 3 2 3 3 2 2" xfId="14540"/>
    <cellStyle name="Normal 2 2 3 2 3 3 2 2 2" xfId="44862"/>
    <cellStyle name="Normal 2 2 3 2 3 3 2 2 3" xfId="29638"/>
    <cellStyle name="Normal 2 2 3 2 3 3 2 3" xfId="9520"/>
    <cellStyle name="Normal 2 2 3 2 3 3 2 3 2" xfId="39845"/>
    <cellStyle name="Normal 2 2 3 2 3 3 2 3 3" xfId="24621"/>
    <cellStyle name="Normal 2 2 3 2 3 3 2 4" xfId="34832"/>
    <cellStyle name="Normal 2 2 3 2 3 3 2 5" xfId="19608"/>
    <cellStyle name="Normal 2 2 3 2 3 3 3" xfId="6159"/>
    <cellStyle name="Normal 2 2 3 2 3 3 3 2" xfId="16211"/>
    <cellStyle name="Normal 2 2 3 2 3 3 3 2 2" xfId="46533"/>
    <cellStyle name="Normal 2 2 3 2 3 3 3 2 3" xfId="31309"/>
    <cellStyle name="Normal 2 2 3 2 3 3 3 3" xfId="11191"/>
    <cellStyle name="Normal 2 2 3 2 3 3 3 3 2" xfId="41516"/>
    <cellStyle name="Normal 2 2 3 2 3 3 3 3 3" xfId="26292"/>
    <cellStyle name="Normal 2 2 3 2 3 3 3 4" xfId="36503"/>
    <cellStyle name="Normal 2 2 3 2 3 3 3 5" xfId="21279"/>
    <cellStyle name="Normal 2 2 3 2 3 3 4" xfId="12869"/>
    <cellStyle name="Normal 2 2 3 2 3 3 4 2" xfId="43191"/>
    <cellStyle name="Normal 2 2 3 2 3 3 4 3" xfId="27967"/>
    <cellStyle name="Normal 2 2 3 2 3 3 5" xfId="7848"/>
    <cellStyle name="Normal 2 2 3 2 3 3 5 2" xfId="38174"/>
    <cellStyle name="Normal 2 2 3 2 3 3 5 3" xfId="22950"/>
    <cellStyle name="Normal 2 2 3 2 3 3 6" xfId="33162"/>
    <cellStyle name="Normal 2 2 3 2 3 3 7" xfId="17937"/>
    <cellStyle name="Normal 2 2 3 2 3 4" xfId="3630"/>
    <cellStyle name="Normal 2 2 3 2 3 4 2" xfId="13704"/>
    <cellStyle name="Normal 2 2 3 2 3 4 2 2" xfId="44026"/>
    <cellStyle name="Normal 2 2 3 2 3 4 2 3" xfId="28802"/>
    <cellStyle name="Normal 2 2 3 2 3 4 3" xfId="8684"/>
    <cellStyle name="Normal 2 2 3 2 3 4 3 2" xfId="39009"/>
    <cellStyle name="Normal 2 2 3 2 3 4 3 3" xfId="23785"/>
    <cellStyle name="Normal 2 2 3 2 3 4 4" xfId="33996"/>
    <cellStyle name="Normal 2 2 3 2 3 4 5" xfId="18772"/>
    <cellStyle name="Normal 2 2 3 2 3 5" xfId="5323"/>
    <cellStyle name="Normal 2 2 3 2 3 5 2" xfId="15375"/>
    <cellStyle name="Normal 2 2 3 2 3 5 2 2" xfId="45697"/>
    <cellStyle name="Normal 2 2 3 2 3 5 2 3" xfId="30473"/>
    <cellStyle name="Normal 2 2 3 2 3 5 3" xfId="10355"/>
    <cellStyle name="Normal 2 2 3 2 3 5 3 2" xfId="40680"/>
    <cellStyle name="Normal 2 2 3 2 3 5 3 3" xfId="25456"/>
    <cellStyle name="Normal 2 2 3 2 3 5 4" xfId="35667"/>
    <cellStyle name="Normal 2 2 3 2 3 5 5" xfId="20443"/>
    <cellStyle name="Normal 2 2 3 2 3 6" xfId="12033"/>
    <cellStyle name="Normal 2 2 3 2 3 6 2" xfId="42355"/>
    <cellStyle name="Normal 2 2 3 2 3 6 3" xfId="27131"/>
    <cellStyle name="Normal 2 2 3 2 3 7" xfId="7012"/>
    <cellStyle name="Normal 2 2 3 2 3 7 2" xfId="37338"/>
    <cellStyle name="Normal 2 2 3 2 3 7 3" xfId="22114"/>
    <cellStyle name="Normal 2 2 3 2 3 8" xfId="32326"/>
    <cellStyle name="Normal 2 2 3 2 3 9" xfId="17101"/>
    <cellStyle name="Normal 2 2 3 2 4" xfId="2148"/>
    <cellStyle name="Normal 2 2 3 2 4 2" xfId="2987"/>
    <cellStyle name="Normal 2 2 3 2 4 2 2" xfId="4677"/>
    <cellStyle name="Normal 2 2 3 2 4 2 2 2" xfId="14750"/>
    <cellStyle name="Normal 2 2 3 2 4 2 2 2 2" xfId="45072"/>
    <cellStyle name="Normal 2 2 3 2 4 2 2 2 3" xfId="29848"/>
    <cellStyle name="Normal 2 2 3 2 4 2 2 3" xfId="9730"/>
    <cellStyle name="Normal 2 2 3 2 4 2 2 3 2" xfId="40055"/>
    <cellStyle name="Normal 2 2 3 2 4 2 2 3 3" xfId="24831"/>
    <cellStyle name="Normal 2 2 3 2 4 2 2 4" xfId="35042"/>
    <cellStyle name="Normal 2 2 3 2 4 2 2 5" xfId="19818"/>
    <cellStyle name="Normal 2 2 3 2 4 2 3" xfId="6369"/>
    <cellStyle name="Normal 2 2 3 2 4 2 3 2" xfId="16421"/>
    <cellStyle name="Normal 2 2 3 2 4 2 3 2 2" xfId="46743"/>
    <cellStyle name="Normal 2 2 3 2 4 2 3 2 3" xfId="31519"/>
    <cellStyle name="Normal 2 2 3 2 4 2 3 3" xfId="11401"/>
    <cellStyle name="Normal 2 2 3 2 4 2 3 3 2" xfId="41726"/>
    <cellStyle name="Normal 2 2 3 2 4 2 3 3 3" xfId="26502"/>
    <cellStyle name="Normal 2 2 3 2 4 2 3 4" xfId="36713"/>
    <cellStyle name="Normal 2 2 3 2 4 2 3 5" xfId="21489"/>
    <cellStyle name="Normal 2 2 3 2 4 2 4" xfId="13079"/>
    <cellStyle name="Normal 2 2 3 2 4 2 4 2" xfId="43401"/>
    <cellStyle name="Normal 2 2 3 2 4 2 4 3" xfId="28177"/>
    <cellStyle name="Normal 2 2 3 2 4 2 5" xfId="8058"/>
    <cellStyle name="Normal 2 2 3 2 4 2 5 2" xfId="38384"/>
    <cellStyle name="Normal 2 2 3 2 4 2 5 3" xfId="23160"/>
    <cellStyle name="Normal 2 2 3 2 4 2 6" xfId="33372"/>
    <cellStyle name="Normal 2 2 3 2 4 2 7" xfId="18147"/>
    <cellStyle name="Normal 2 2 3 2 4 3" xfId="3840"/>
    <cellStyle name="Normal 2 2 3 2 4 3 2" xfId="13914"/>
    <cellStyle name="Normal 2 2 3 2 4 3 2 2" xfId="44236"/>
    <cellStyle name="Normal 2 2 3 2 4 3 2 3" xfId="29012"/>
    <cellStyle name="Normal 2 2 3 2 4 3 3" xfId="8894"/>
    <cellStyle name="Normal 2 2 3 2 4 3 3 2" xfId="39219"/>
    <cellStyle name="Normal 2 2 3 2 4 3 3 3" xfId="23995"/>
    <cellStyle name="Normal 2 2 3 2 4 3 4" xfId="34206"/>
    <cellStyle name="Normal 2 2 3 2 4 3 5" xfId="18982"/>
    <cellStyle name="Normal 2 2 3 2 4 4" xfId="5533"/>
    <cellStyle name="Normal 2 2 3 2 4 4 2" xfId="15585"/>
    <cellStyle name="Normal 2 2 3 2 4 4 2 2" xfId="45907"/>
    <cellStyle name="Normal 2 2 3 2 4 4 2 3" xfId="30683"/>
    <cellStyle name="Normal 2 2 3 2 4 4 3" xfId="10565"/>
    <cellStyle name="Normal 2 2 3 2 4 4 3 2" xfId="40890"/>
    <cellStyle name="Normal 2 2 3 2 4 4 3 3" xfId="25666"/>
    <cellStyle name="Normal 2 2 3 2 4 4 4" xfId="35877"/>
    <cellStyle name="Normal 2 2 3 2 4 4 5" xfId="20653"/>
    <cellStyle name="Normal 2 2 3 2 4 5" xfId="12243"/>
    <cellStyle name="Normal 2 2 3 2 4 5 2" xfId="42565"/>
    <cellStyle name="Normal 2 2 3 2 4 5 3" xfId="27341"/>
    <cellStyle name="Normal 2 2 3 2 4 6" xfId="7222"/>
    <cellStyle name="Normal 2 2 3 2 4 6 2" xfId="37548"/>
    <cellStyle name="Normal 2 2 3 2 4 6 3" xfId="22324"/>
    <cellStyle name="Normal 2 2 3 2 4 7" xfId="32536"/>
    <cellStyle name="Normal 2 2 3 2 4 8" xfId="17311"/>
    <cellStyle name="Normal 2 2 3 2 5" xfId="2569"/>
    <cellStyle name="Normal 2 2 3 2 5 2" xfId="4259"/>
    <cellStyle name="Normal 2 2 3 2 5 2 2" xfId="14332"/>
    <cellStyle name="Normal 2 2 3 2 5 2 2 2" xfId="44654"/>
    <cellStyle name="Normal 2 2 3 2 5 2 2 3" xfId="29430"/>
    <cellStyle name="Normal 2 2 3 2 5 2 3" xfId="9312"/>
    <cellStyle name="Normal 2 2 3 2 5 2 3 2" xfId="39637"/>
    <cellStyle name="Normal 2 2 3 2 5 2 3 3" xfId="24413"/>
    <cellStyle name="Normal 2 2 3 2 5 2 4" xfId="34624"/>
    <cellStyle name="Normal 2 2 3 2 5 2 5" xfId="19400"/>
    <cellStyle name="Normal 2 2 3 2 5 3" xfId="5951"/>
    <cellStyle name="Normal 2 2 3 2 5 3 2" xfId="16003"/>
    <cellStyle name="Normal 2 2 3 2 5 3 2 2" xfId="46325"/>
    <cellStyle name="Normal 2 2 3 2 5 3 2 3" xfId="31101"/>
    <cellStyle name="Normal 2 2 3 2 5 3 3" xfId="10983"/>
    <cellStyle name="Normal 2 2 3 2 5 3 3 2" xfId="41308"/>
    <cellStyle name="Normal 2 2 3 2 5 3 3 3" xfId="26084"/>
    <cellStyle name="Normal 2 2 3 2 5 3 4" xfId="36295"/>
    <cellStyle name="Normal 2 2 3 2 5 3 5" xfId="21071"/>
    <cellStyle name="Normal 2 2 3 2 5 4" xfId="12661"/>
    <cellStyle name="Normal 2 2 3 2 5 4 2" xfId="42983"/>
    <cellStyle name="Normal 2 2 3 2 5 4 3" xfId="27759"/>
    <cellStyle name="Normal 2 2 3 2 5 5" xfId="7640"/>
    <cellStyle name="Normal 2 2 3 2 5 5 2" xfId="37966"/>
    <cellStyle name="Normal 2 2 3 2 5 5 3" xfId="22742"/>
    <cellStyle name="Normal 2 2 3 2 5 6" xfId="32954"/>
    <cellStyle name="Normal 2 2 3 2 5 7" xfId="17729"/>
    <cellStyle name="Normal 2 2 3 2 6" xfId="3422"/>
    <cellStyle name="Normal 2 2 3 2 6 2" xfId="13496"/>
    <cellStyle name="Normal 2 2 3 2 6 2 2" xfId="43818"/>
    <cellStyle name="Normal 2 2 3 2 6 2 3" xfId="28594"/>
    <cellStyle name="Normal 2 2 3 2 6 3" xfId="8476"/>
    <cellStyle name="Normal 2 2 3 2 6 3 2" xfId="38801"/>
    <cellStyle name="Normal 2 2 3 2 6 3 3" xfId="23577"/>
    <cellStyle name="Normal 2 2 3 2 6 4" xfId="33788"/>
    <cellStyle name="Normal 2 2 3 2 6 5" xfId="18564"/>
    <cellStyle name="Normal 2 2 3 2 7" xfId="5115"/>
    <cellStyle name="Normal 2 2 3 2 7 2" xfId="15167"/>
    <cellStyle name="Normal 2 2 3 2 7 2 2" xfId="45489"/>
    <cellStyle name="Normal 2 2 3 2 7 2 3" xfId="30265"/>
    <cellStyle name="Normal 2 2 3 2 7 3" xfId="10147"/>
    <cellStyle name="Normal 2 2 3 2 7 3 2" xfId="40472"/>
    <cellStyle name="Normal 2 2 3 2 7 3 3" xfId="25248"/>
    <cellStyle name="Normal 2 2 3 2 7 4" xfId="35459"/>
    <cellStyle name="Normal 2 2 3 2 7 5" xfId="20235"/>
    <cellStyle name="Normal 2 2 3 2 8" xfId="11825"/>
    <cellStyle name="Normal 2 2 3 2 8 2" xfId="42147"/>
    <cellStyle name="Normal 2 2 3 2 8 3" xfId="26923"/>
    <cellStyle name="Normal 2 2 3 2 9" xfId="6804"/>
    <cellStyle name="Normal 2 2 3 2 9 2" xfId="37130"/>
    <cellStyle name="Normal 2 2 3 2 9 3" xfId="21906"/>
    <cellStyle name="Normal 2 2 3 3" xfId="1768"/>
    <cellStyle name="Normal 2 2 3 3 10" xfId="16945"/>
    <cellStyle name="Normal 2 2 3 3 2" xfId="1987"/>
    <cellStyle name="Normal 2 2 3 3 2 2" xfId="2408"/>
    <cellStyle name="Normal 2 2 3 3 2 2 2" xfId="3247"/>
    <cellStyle name="Normal 2 2 3 3 2 2 2 2" xfId="4937"/>
    <cellStyle name="Normal 2 2 3 3 2 2 2 2 2" xfId="15010"/>
    <cellStyle name="Normal 2 2 3 3 2 2 2 2 2 2" xfId="45332"/>
    <cellStyle name="Normal 2 2 3 3 2 2 2 2 2 3" xfId="30108"/>
    <cellStyle name="Normal 2 2 3 3 2 2 2 2 3" xfId="9990"/>
    <cellStyle name="Normal 2 2 3 3 2 2 2 2 3 2" xfId="40315"/>
    <cellStyle name="Normal 2 2 3 3 2 2 2 2 3 3" xfId="25091"/>
    <cellStyle name="Normal 2 2 3 3 2 2 2 2 4" xfId="35302"/>
    <cellStyle name="Normal 2 2 3 3 2 2 2 2 5" xfId="20078"/>
    <cellStyle name="Normal 2 2 3 3 2 2 2 3" xfId="6629"/>
    <cellStyle name="Normal 2 2 3 3 2 2 2 3 2" xfId="16681"/>
    <cellStyle name="Normal 2 2 3 3 2 2 2 3 2 2" xfId="47003"/>
    <cellStyle name="Normal 2 2 3 3 2 2 2 3 2 3" xfId="31779"/>
    <cellStyle name="Normal 2 2 3 3 2 2 2 3 3" xfId="11661"/>
    <cellStyle name="Normal 2 2 3 3 2 2 2 3 3 2" xfId="41986"/>
    <cellStyle name="Normal 2 2 3 3 2 2 2 3 3 3" xfId="26762"/>
    <cellStyle name="Normal 2 2 3 3 2 2 2 3 4" xfId="36973"/>
    <cellStyle name="Normal 2 2 3 3 2 2 2 3 5" xfId="21749"/>
    <cellStyle name="Normal 2 2 3 3 2 2 2 4" xfId="13339"/>
    <cellStyle name="Normal 2 2 3 3 2 2 2 4 2" xfId="43661"/>
    <cellStyle name="Normal 2 2 3 3 2 2 2 4 3" xfId="28437"/>
    <cellStyle name="Normal 2 2 3 3 2 2 2 5" xfId="8318"/>
    <cellStyle name="Normal 2 2 3 3 2 2 2 5 2" xfId="38644"/>
    <cellStyle name="Normal 2 2 3 3 2 2 2 5 3" xfId="23420"/>
    <cellStyle name="Normal 2 2 3 3 2 2 2 6" xfId="33632"/>
    <cellStyle name="Normal 2 2 3 3 2 2 2 7" xfId="18407"/>
    <cellStyle name="Normal 2 2 3 3 2 2 3" xfId="4100"/>
    <cellStyle name="Normal 2 2 3 3 2 2 3 2" xfId="14174"/>
    <cellStyle name="Normal 2 2 3 3 2 2 3 2 2" xfId="44496"/>
    <cellStyle name="Normal 2 2 3 3 2 2 3 2 3" xfId="29272"/>
    <cellStyle name="Normal 2 2 3 3 2 2 3 3" xfId="9154"/>
    <cellStyle name="Normal 2 2 3 3 2 2 3 3 2" xfId="39479"/>
    <cellStyle name="Normal 2 2 3 3 2 2 3 3 3" xfId="24255"/>
    <cellStyle name="Normal 2 2 3 3 2 2 3 4" xfId="34466"/>
    <cellStyle name="Normal 2 2 3 3 2 2 3 5" xfId="19242"/>
    <cellStyle name="Normal 2 2 3 3 2 2 4" xfId="5793"/>
    <cellStyle name="Normal 2 2 3 3 2 2 4 2" xfId="15845"/>
    <cellStyle name="Normal 2 2 3 3 2 2 4 2 2" xfId="46167"/>
    <cellStyle name="Normal 2 2 3 3 2 2 4 2 3" xfId="30943"/>
    <cellStyle name="Normal 2 2 3 3 2 2 4 3" xfId="10825"/>
    <cellStyle name="Normal 2 2 3 3 2 2 4 3 2" xfId="41150"/>
    <cellStyle name="Normal 2 2 3 3 2 2 4 3 3" xfId="25926"/>
    <cellStyle name="Normal 2 2 3 3 2 2 4 4" xfId="36137"/>
    <cellStyle name="Normal 2 2 3 3 2 2 4 5" xfId="20913"/>
    <cellStyle name="Normal 2 2 3 3 2 2 5" xfId="12503"/>
    <cellStyle name="Normal 2 2 3 3 2 2 5 2" xfId="42825"/>
    <cellStyle name="Normal 2 2 3 3 2 2 5 3" xfId="27601"/>
    <cellStyle name="Normal 2 2 3 3 2 2 6" xfId="7482"/>
    <cellStyle name="Normal 2 2 3 3 2 2 6 2" xfId="37808"/>
    <cellStyle name="Normal 2 2 3 3 2 2 6 3" xfId="22584"/>
    <cellStyle name="Normal 2 2 3 3 2 2 7" xfId="32796"/>
    <cellStyle name="Normal 2 2 3 3 2 2 8" xfId="17571"/>
    <cellStyle name="Normal 2 2 3 3 2 3" xfId="2829"/>
    <cellStyle name="Normal 2 2 3 3 2 3 2" xfId="4519"/>
    <cellStyle name="Normal 2 2 3 3 2 3 2 2" xfId="14592"/>
    <cellStyle name="Normal 2 2 3 3 2 3 2 2 2" xfId="44914"/>
    <cellStyle name="Normal 2 2 3 3 2 3 2 2 3" xfId="29690"/>
    <cellStyle name="Normal 2 2 3 3 2 3 2 3" xfId="9572"/>
    <cellStyle name="Normal 2 2 3 3 2 3 2 3 2" xfId="39897"/>
    <cellStyle name="Normal 2 2 3 3 2 3 2 3 3" xfId="24673"/>
    <cellStyle name="Normal 2 2 3 3 2 3 2 4" xfId="34884"/>
    <cellStyle name="Normal 2 2 3 3 2 3 2 5" xfId="19660"/>
    <cellStyle name="Normal 2 2 3 3 2 3 3" xfId="6211"/>
    <cellStyle name="Normal 2 2 3 3 2 3 3 2" xfId="16263"/>
    <cellStyle name="Normal 2 2 3 3 2 3 3 2 2" xfId="46585"/>
    <cellStyle name="Normal 2 2 3 3 2 3 3 2 3" xfId="31361"/>
    <cellStyle name="Normal 2 2 3 3 2 3 3 3" xfId="11243"/>
    <cellStyle name="Normal 2 2 3 3 2 3 3 3 2" xfId="41568"/>
    <cellStyle name="Normal 2 2 3 3 2 3 3 3 3" xfId="26344"/>
    <cellStyle name="Normal 2 2 3 3 2 3 3 4" xfId="36555"/>
    <cellStyle name="Normal 2 2 3 3 2 3 3 5" xfId="21331"/>
    <cellStyle name="Normal 2 2 3 3 2 3 4" xfId="12921"/>
    <cellStyle name="Normal 2 2 3 3 2 3 4 2" xfId="43243"/>
    <cellStyle name="Normal 2 2 3 3 2 3 4 3" xfId="28019"/>
    <cellStyle name="Normal 2 2 3 3 2 3 5" xfId="7900"/>
    <cellStyle name="Normal 2 2 3 3 2 3 5 2" xfId="38226"/>
    <cellStyle name="Normal 2 2 3 3 2 3 5 3" xfId="23002"/>
    <cellStyle name="Normal 2 2 3 3 2 3 6" xfId="33214"/>
    <cellStyle name="Normal 2 2 3 3 2 3 7" xfId="17989"/>
    <cellStyle name="Normal 2 2 3 3 2 4" xfId="3682"/>
    <cellStyle name="Normal 2 2 3 3 2 4 2" xfId="13756"/>
    <cellStyle name="Normal 2 2 3 3 2 4 2 2" xfId="44078"/>
    <cellStyle name="Normal 2 2 3 3 2 4 2 3" xfId="28854"/>
    <cellStyle name="Normal 2 2 3 3 2 4 3" xfId="8736"/>
    <cellStyle name="Normal 2 2 3 3 2 4 3 2" xfId="39061"/>
    <cellStyle name="Normal 2 2 3 3 2 4 3 3" xfId="23837"/>
    <cellStyle name="Normal 2 2 3 3 2 4 4" xfId="34048"/>
    <cellStyle name="Normal 2 2 3 3 2 4 5" xfId="18824"/>
    <cellStyle name="Normal 2 2 3 3 2 5" xfId="5375"/>
    <cellStyle name="Normal 2 2 3 3 2 5 2" xfId="15427"/>
    <cellStyle name="Normal 2 2 3 3 2 5 2 2" xfId="45749"/>
    <cellStyle name="Normal 2 2 3 3 2 5 2 3" xfId="30525"/>
    <cellStyle name="Normal 2 2 3 3 2 5 3" xfId="10407"/>
    <cellStyle name="Normal 2 2 3 3 2 5 3 2" xfId="40732"/>
    <cellStyle name="Normal 2 2 3 3 2 5 3 3" xfId="25508"/>
    <cellStyle name="Normal 2 2 3 3 2 5 4" xfId="35719"/>
    <cellStyle name="Normal 2 2 3 3 2 5 5" xfId="20495"/>
    <cellStyle name="Normal 2 2 3 3 2 6" xfId="12085"/>
    <cellStyle name="Normal 2 2 3 3 2 6 2" xfId="42407"/>
    <cellStyle name="Normal 2 2 3 3 2 6 3" xfId="27183"/>
    <cellStyle name="Normal 2 2 3 3 2 7" xfId="7064"/>
    <cellStyle name="Normal 2 2 3 3 2 7 2" xfId="37390"/>
    <cellStyle name="Normal 2 2 3 3 2 7 3" xfId="22166"/>
    <cellStyle name="Normal 2 2 3 3 2 8" xfId="32378"/>
    <cellStyle name="Normal 2 2 3 3 2 9" xfId="17153"/>
    <cellStyle name="Normal 2 2 3 3 3" xfId="2200"/>
    <cellStyle name="Normal 2 2 3 3 3 2" xfId="3039"/>
    <cellStyle name="Normal 2 2 3 3 3 2 2" xfId="4729"/>
    <cellStyle name="Normal 2 2 3 3 3 2 2 2" xfId="14802"/>
    <cellStyle name="Normal 2 2 3 3 3 2 2 2 2" xfId="45124"/>
    <cellStyle name="Normal 2 2 3 3 3 2 2 2 3" xfId="29900"/>
    <cellStyle name="Normal 2 2 3 3 3 2 2 3" xfId="9782"/>
    <cellStyle name="Normal 2 2 3 3 3 2 2 3 2" xfId="40107"/>
    <cellStyle name="Normal 2 2 3 3 3 2 2 3 3" xfId="24883"/>
    <cellStyle name="Normal 2 2 3 3 3 2 2 4" xfId="35094"/>
    <cellStyle name="Normal 2 2 3 3 3 2 2 5" xfId="19870"/>
    <cellStyle name="Normal 2 2 3 3 3 2 3" xfId="6421"/>
    <cellStyle name="Normal 2 2 3 3 3 2 3 2" xfId="16473"/>
    <cellStyle name="Normal 2 2 3 3 3 2 3 2 2" xfId="46795"/>
    <cellStyle name="Normal 2 2 3 3 3 2 3 2 3" xfId="31571"/>
    <cellStyle name="Normal 2 2 3 3 3 2 3 3" xfId="11453"/>
    <cellStyle name="Normal 2 2 3 3 3 2 3 3 2" xfId="41778"/>
    <cellStyle name="Normal 2 2 3 3 3 2 3 3 3" xfId="26554"/>
    <cellStyle name="Normal 2 2 3 3 3 2 3 4" xfId="36765"/>
    <cellStyle name="Normal 2 2 3 3 3 2 3 5" xfId="21541"/>
    <cellStyle name="Normal 2 2 3 3 3 2 4" xfId="13131"/>
    <cellStyle name="Normal 2 2 3 3 3 2 4 2" xfId="43453"/>
    <cellStyle name="Normal 2 2 3 3 3 2 4 3" xfId="28229"/>
    <cellStyle name="Normal 2 2 3 3 3 2 5" xfId="8110"/>
    <cellStyle name="Normal 2 2 3 3 3 2 5 2" xfId="38436"/>
    <cellStyle name="Normal 2 2 3 3 3 2 5 3" xfId="23212"/>
    <cellStyle name="Normal 2 2 3 3 3 2 6" xfId="33424"/>
    <cellStyle name="Normal 2 2 3 3 3 2 7" xfId="18199"/>
    <cellStyle name="Normal 2 2 3 3 3 3" xfId="3892"/>
    <cellStyle name="Normal 2 2 3 3 3 3 2" xfId="13966"/>
    <cellStyle name="Normal 2 2 3 3 3 3 2 2" xfId="44288"/>
    <cellStyle name="Normal 2 2 3 3 3 3 2 3" xfId="29064"/>
    <cellStyle name="Normal 2 2 3 3 3 3 3" xfId="8946"/>
    <cellStyle name="Normal 2 2 3 3 3 3 3 2" xfId="39271"/>
    <cellStyle name="Normal 2 2 3 3 3 3 3 3" xfId="24047"/>
    <cellStyle name="Normal 2 2 3 3 3 3 4" xfId="34258"/>
    <cellStyle name="Normal 2 2 3 3 3 3 5" xfId="19034"/>
    <cellStyle name="Normal 2 2 3 3 3 4" xfId="5585"/>
    <cellStyle name="Normal 2 2 3 3 3 4 2" xfId="15637"/>
    <cellStyle name="Normal 2 2 3 3 3 4 2 2" xfId="45959"/>
    <cellStyle name="Normal 2 2 3 3 3 4 2 3" xfId="30735"/>
    <cellStyle name="Normal 2 2 3 3 3 4 3" xfId="10617"/>
    <cellStyle name="Normal 2 2 3 3 3 4 3 2" xfId="40942"/>
    <cellStyle name="Normal 2 2 3 3 3 4 3 3" xfId="25718"/>
    <cellStyle name="Normal 2 2 3 3 3 4 4" xfId="35929"/>
    <cellStyle name="Normal 2 2 3 3 3 4 5" xfId="20705"/>
    <cellStyle name="Normal 2 2 3 3 3 5" xfId="12295"/>
    <cellStyle name="Normal 2 2 3 3 3 5 2" xfId="42617"/>
    <cellStyle name="Normal 2 2 3 3 3 5 3" xfId="27393"/>
    <cellStyle name="Normal 2 2 3 3 3 6" xfId="7274"/>
    <cellStyle name="Normal 2 2 3 3 3 6 2" xfId="37600"/>
    <cellStyle name="Normal 2 2 3 3 3 6 3" xfId="22376"/>
    <cellStyle name="Normal 2 2 3 3 3 7" xfId="32588"/>
    <cellStyle name="Normal 2 2 3 3 3 8" xfId="17363"/>
    <cellStyle name="Normal 2 2 3 3 4" xfId="2621"/>
    <cellStyle name="Normal 2 2 3 3 4 2" xfId="4311"/>
    <cellStyle name="Normal 2 2 3 3 4 2 2" xfId="14384"/>
    <cellStyle name="Normal 2 2 3 3 4 2 2 2" xfId="44706"/>
    <cellStyle name="Normal 2 2 3 3 4 2 2 3" xfId="29482"/>
    <cellStyle name="Normal 2 2 3 3 4 2 3" xfId="9364"/>
    <cellStyle name="Normal 2 2 3 3 4 2 3 2" xfId="39689"/>
    <cellStyle name="Normal 2 2 3 3 4 2 3 3" xfId="24465"/>
    <cellStyle name="Normal 2 2 3 3 4 2 4" xfId="34676"/>
    <cellStyle name="Normal 2 2 3 3 4 2 5" xfId="19452"/>
    <cellStyle name="Normal 2 2 3 3 4 3" xfId="6003"/>
    <cellStyle name="Normal 2 2 3 3 4 3 2" xfId="16055"/>
    <cellStyle name="Normal 2 2 3 3 4 3 2 2" xfId="46377"/>
    <cellStyle name="Normal 2 2 3 3 4 3 2 3" xfId="31153"/>
    <cellStyle name="Normal 2 2 3 3 4 3 3" xfId="11035"/>
    <cellStyle name="Normal 2 2 3 3 4 3 3 2" xfId="41360"/>
    <cellStyle name="Normal 2 2 3 3 4 3 3 3" xfId="26136"/>
    <cellStyle name="Normal 2 2 3 3 4 3 4" xfId="36347"/>
    <cellStyle name="Normal 2 2 3 3 4 3 5" xfId="21123"/>
    <cellStyle name="Normal 2 2 3 3 4 4" xfId="12713"/>
    <cellStyle name="Normal 2 2 3 3 4 4 2" xfId="43035"/>
    <cellStyle name="Normal 2 2 3 3 4 4 3" xfId="27811"/>
    <cellStyle name="Normal 2 2 3 3 4 5" xfId="7692"/>
    <cellStyle name="Normal 2 2 3 3 4 5 2" xfId="38018"/>
    <cellStyle name="Normal 2 2 3 3 4 5 3" xfId="22794"/>
    <cellStyle name="Normal 2 2 3 3 4 6" xfId="33006"/>
    <cellStyle name="Normal 2 2 3 3 4 7" xfId="17781"/>
    <cellStyle name="Normal 2 2 3 3 5" xfId="3474"/>
    <cellStyle name="Normal 2 2 3 3 5 2" xfId="13548"/>
    <cellStyle name="Normal 2 2 3 3 5 2 2" xfId="43870"/>
    <cellStyle name="Normal 2 2 3 3 5 2 3" xfId="28646"/>
    <cellStyle name="Normal 2 2 3 3 5 3" xfId="8528"/>
    <cellStyle name="Normal 2 2 3 3 5 3 2" xfId="38853"/>
    <cellStyle name="Normal 2 2 3 3 5 3 3" xfId="23629"/>
    <cellStyle name="Normal 2 2 3 3 5 4" xfId="33840"/>
    <cellStyle name="Normal 2 2 3 3 5 5" xfId="18616"/>
    <cellStyle name="Normal 2 2 3 3 6" xfId="5167"/>
    <cellStyle name="Normal 2 2 3 3 6 2" xfId="15219"/>
    <cellStyle name="Normal 2 2 3 3 6 2 2" xfId="45541"/>
    <cellStyle name="Normal 2 2 3 3 6 2 3" xfId="30317"/>
    <cellStyle name="Normal 2 2 3 3 6 3" xfId="10199"/>
    <cellStyle name="Normal 2 2 3 3 6 3 2" xfId="40524"/>
    <cellStyle name="Normal 2 2 3 3 6 3 3" xfId="25300"/>
    <cellStyle name="Normal 2 2 3 3 6 4" xfId="35511"/>
    <cellStyle name="Normal 2 2 3 3 6 5" xfId="20287"/>
    <cellStyle name="Normal 2 2 3 3 7" xfId="11877"/>
    <cellStyle name="Normal 2 2 3 3 7 2" xfId="42199"/>
    <cellStyle name="Normal 2 2 3 3 7 3" xfId="26975"/>
    <cellStyle name="Normal 2 2 3 3 8" xfId="6856"/>
    <cellStyle name="Normal 2 2 3 3 8 2" xfId="37182"/>
    <cellStyle name="Normal 2 2 3 3 8 3" xfId="21958"/>
    <cellStyle name="Normal 2 2 3 3 9" xfId="32171"/>
    <cellStyle name="Normal 2 2 3 4" xfId="1881"/>
    <cellStyle name="Normal 2 2 3 4 2" xfId="2304"/>
    <cellStyle name="Normal 2 2 3 4 2 2" xfId="3143"/>
    <cellStyle name="Normal 2 2 3 4 2 2 2" xfId="4833"/>
    <cellStyle name="Normal 2 2 3 4 2 2 2 2" xfId="14906"/>
    <cellStyle name="Normal 2 2 3 4 2 2 2 2 2" xfId="45228"/>
    <cellStyle name="Normal 2 2 3 4 2 2 2 2 3" xfId="30004"/>
    <cellStyle name="Normal 2 2 3 4 2 2 2 3" xfId="9886"/>
    <cellStyle name="Normal 2 2 3 4 2 2 2 3 2" xfId="40211"/>
    <cellStyle name="Normal 2 2 3 4 2 2 2 3 3" xfId="24987"/>
    <cellStyle name="Normal 2 2 3 4 2 2 2 4" xfId="35198"/>
    <cellStyle name="Normal 2 2 3 4 2 2 2 5" xfId="19974"/>
    <cellStyle name="Normal 2 2 3 4 2 2 3" xfId="6525"/>
    <cellStyle name="Normal 2 2 3 4 2 2 3 2" xfId="16577"/>
    <cellStyle name="Normal 2 2 3 4 2 2 3 2 2" xfId="46899"/>
    <cellStyle name="Normal 2 2 3 4 2 2 3 2 3" xfId="31675"/>
    <cellStyle name="Normal 2 2 3 4 2 2 3 3" xfId="11557"/>
    <cellStyle name="Normal 2 2 3 4 2 2 3 3 2" xfId="41882"/>
    <cellStyle name="Normal 2 2 3 4 2 2 3 3 3" xfId="26658"/>
    <cellStyle name="Normal 2 2 3 4 2 2 3 4" xfId="36869"/>
    <cellStyle name="Normal 2 2 3 4 2 2 3 5" xfId="21645"/>
    <cellStyle name="Normal 2 2 3 4 2 2 4" xfId="13235"/>
    <cellStyle name="Normal 2 2 3 4 2 2 4 2" xfId="43557"/>
    <cellStyle name="Normal 2 2 3 4 2 2 4 3" xfId="28333"/>
    <cellStyle name="Normal 2 2 3 4 2 2 5" xfId="8214"/>
    <cellStyle name="Normal 2 2 3 4 2 2 5 2" xfId="38540"/>
    <cellStyle name="Normal 2 2 3 4 2 2 5 3" xfId="23316"/>
    <cellStyle name="Normal 2 2 3 4 2 2 6" xfId="33528"/>
    <cellStyle name="Normal 2 2 3 4 2 2 7" xfId="18303"/>
    <cellStyle name="Normal 2 2 3 4 2 3" xfId="3996"/>
    <cellStyle name="Normal 2 2 3 4 2 3 2" xfId="14070"/>
    <cellStyle name="Normal 2 2 3 4 2 3 2 2" xfId="44392"/>
    <cellStyle name="Normal 2 2 3 4 2 3 2 3" xfId="29168"/>
    <cellStyle name="Normal 2 2 3 4 2 3 3" xfId="9050"/>
    <cellStyle name="Normal 2 2 3 4 2 3 3 2" xfId="39375"/>
    <cellStyle name="Normal 2 2 3 4 2 3 3 3" xfId="24151"/>
    <cellStyle name="Normal 2 2 3 4 2 3 4" xfId="34362"/>
    <cellStyle name="Normal 2 2 3 4 2 3 5" xfId="19138"/>
    <cellStyle name="Normal 2 2 3 4 2 4" xfId="5689"/>
    <cellStyle name="Normal 2 2 3 4 2 4 2" xfId="15741"/>
    <cellStyle name="Normal 2 2 3 4 2 4 2 2" xfId="46063"/>
    <cellStyle name="Normal 2 2 3 4 2 4 2 3" xfId="30839"/>
    <cellStyle name="Normal 2 2 3 4 2 4 3" xfId="10721"/>
    <cellStyle name="Normal 2 2 3 4 2 4 3 2" xfId="41046"/>
    <cellStyle name="Normal 2 2 3 4 2 4 3 3" xfId="25822"/>
    <cellStyle name="Normal 2 2 3 4 2 4 4" xfId="36033"/>
    <cellStyle name="Normal 2 2 3 4 2 4 5" xfId="20809"/>
    <cellStyle name="Normal 2 2 3 4 2 5" xfId="12399"/>
    <cellStyle name="Normal 2 2 3 4 2 5 2" xfId="42721"/>
    <cellStyle name="Normal 2 2 3 4 2 5 3" xfId="27497"/>
    <cellStyle name="Normal 2 2 3 4 2 6" xfId="7378"/>
    <cellStyle name="Normal 2 2 3 4 2 6 2" xfId="37704"/>
    <cellStyle name="Normal 2 2 3 4 2 6 3" xfId="22480"/>
    <cellStyle name="Normal 2 2 3 4 2 7" xfId="32692"/>
    <cellStyle name="Normal 2 2 3 4 2 8" xfId="17467"/>
    <cellStyle name="Normal 2 2 3 4 3" xfId="2725"/>
    <cellStyle name="Normal 2 2 3 4 3 2" xfId="4415"/>
    <cellStyle name="Normal 2 2 3 4 3 2 2" xfId="14488"/>
    <cellStyle name="Normal 2 2 3 4 3 2 2 2" xfId="44810"/>
    <cellStyle name="Normal 2 2 3 4 3 2 2 3" xfId="29586"/>
    <cellStyle name="Normal 2 2 3 4 3 2 3" xfId="9468"/>
    <cellStyle name="Normal 2 2 3 4 3 2 3 2" xfId="39793"/>
    <cellStyle name="Normal 2 2 3 4 3 2 3 3" xfId="24569"/>
    <cellStyle name="Normal 2 2 3 4 3 2 4" xfId="34780"/>
    <cellStyle name="Normal 2 2 3 4 3 2 5" xfId="19556"/>
    <cellStyle name="Normal 2 2 3 4 3 3" xfId="6107"/>
    <cellStyle name="Normal 2 2 3 4 3 3 2" xfId="16159"/>
    <cellStyle name="Normal 2 2 3 4 3 3 2 2" xfId="46481"/>
    <cellStyle name="Normal 2 2 3 4 3 3 2 3" xfId="31257"/>
    <cellStyle name="Normal 2 2 3 4 3 3 3" xfId="11139"/>
    <cellStyle name="Normal 2 2 3 4 3 3 3 2" xfId="41464"/>
    <cellStyle name="Normal 2 2 3 4 3 3 3 3" xfId="26240"/>
    <cellStyle name="Normal 2 2 3 4 3 3 4" xfId="36451"/>
    <cellStyle name="Normal 2 2 3 4 3 3 5" xfId="21227"/>
    <cellStyle name="Normal 2 2 3 4 3 4" xfId="12817"/>
    <cellStyle name="Normal 2 2 3 4 3 4 2" xfId="43139"/>
    <cellStyle name="Normal 2 2 3 4 3 4 3" xfId="27915"/>
    <cellStyle name="Normal 2 2 3 4 3 5" xfId="7796"/>
    <cellStyle name="Normal 2 2 3 4 3 5 2" xfId="38122"/>
    <cellStyle name="Normal 2 2 3 4 3 5 3" xfId="22898"/>
    <cellStyle name="Normal 2 2 3 4 3 6" xfId="33110"/>
    <cellStyle name="Normal 2 2 3 4 3 7" xfId="17885"/>
    <cellStyle name="Normal 2 2 3 4 4" xfId="3578"/>
    <cellStyle name="Normal 2 2 3 4 4 2" xfId="13652"/>
    <cellStyle name="Normal 2 2 3 4 4 2 2" xfId="43974"/>
    <cellStyle name="Normal 2 2 3 4 4 2 3" xfId="28750"/>
    <cellStyle name="Normal 2 2 3 4 4 3" xfId="8632"/>
    <cellStyle name="Normal 2 2 3 4 4 3 2" xfId="38957"/>
    <cellStyle name="Normal 2 2 3 4 4 3 3" xfId="23733"/>
    <cellStyle name="Normal 2 2 3 4 4 4" xfId="33944"/>
    <cellStyle name="Normal 2 2 3 4 4 5" xfId="18720"/>
    <cellStyle name="Normal 2 2 3 4 5" xfId="5271"/>
    <cellStyle name="Normal 2 2 3 4 5 2" xfId="15323"/>
    <cellStyle name="Normal 2 2 3 4 5 2 2" xfId="45645"/>
    <cellStyle name="Normal 2 2 3 4 5 2 3" xfId="30421"/>
    <cellStyle name="Normal 2 2 3 4 5 3" xfId="10303"/>
    <cellStyle name="Normal 2 2 3 4 5 3 2" xfId="40628"/>
    <cellStyle name="Normal 2 2 3 4 5 3 3" xfId="25404"/>
    <cellStyle name="Normal 2 2 3 4 5 4" xfId="35615"/>
    <cellStyle name="Normal 2 2 3 4 5 5" xfId="20391"/>
    <cellStyle name="Normal 2 2 3 4 6" xfId="11981"/>
    <cellStyle name="Normal 2 2 3 4 6 2" xfId="42303"/>
    <cellStyle name="Normal 2 2 3 4 6 3" xfId="27079"/>
    <cellStyle name="Normal 2 2 3 4 7" xfId="6960"/>
    <cellStyle name="Normal 2 2 3 4 7 2" xfId="37286"/>
    <cellStyle name="Normal 2 2 3 4 7 3" xfId="22062"/>
    <cellStyle name="Normal 2 2 3 4 8" xfId="32274"/>
    <cellStyle name="Normal 2 2 3 4 9" xfId="17049"/>
    <cellStyle name="Normal 2 2 3 5" xfId="2094"/>
    <cellStyle name="Normal 2 2 3 5 2" xfId="2935"/>
    <cellStyle name="Normal 2 2 3 5 2 2" xfId="4625"/>
    <cellStyle name="Normal 2 2 3 5 2 2 2" xfId="14698"/>
    <cellStyle name="Normal 2 2 3 5 2 2 2 2" xfId="45020"/>
    <cellStyle name="Normal 2 2 3 5 2 2 2 3" xfId="29796"/>
    <cellStyle name="Normal 2 2 3 5 2 2 3" xfId="9678"/>
    <cellStyle name="Normal 2 2 3 5 2 2 3 2" xfId="40003"/>
    <cellStyle name="Normal 2 2 3 5 2 2 3 3" xfId="24779"/>
    <cellStyle name="Normal 2 2 3 5 2 2 4" xfId="34990"/>
    <cellStyle name="Normal 2 2 3 5 2 2 5" xfId="19766"/>
    <cellStyle name="Normal 2 2 3 5 2 3" xfId="6317"/>
    <cellStyle name="Normal 2 2 3 5 2 3 2" xfId="16369"/>
    <cellStyle name="Normal 2 2 3 5 2 3 2 2" xfId="46691"/>
    <cellStyle name="Normal 2 2 3 5 2 3 2 3" xfId="31467"/>
    <cellStyle name="Normal 2 2 3 5 2 3 3" xfId="11349"/>
    <cellStyle name="Normal 2 2 3 5 2 3 3 2" xfId="41674"/>
    <cellStyle name="Normal 2 2 3 5 2 3 3 3" xfId="26450"/>
    <cellStyle name="Normal 2 2 3 5 2 3 4" xfId="36661"/>
    <cellStyle name="Normal 2 2 3 5 2 3 5" xfId="21437"/>
    <cellStyle name="Normal 2 2 3 5 2 4" xfId="13027"/>
    <cellStyle name="Normal 2 2 3 5 2 4 2" xfId="43349"/>
    <cellStyle name="Normal 2 2 3 5 2 4 3" xfId="28125"/>
    <cellStyle name="Normal 2 2 3 5 2 5" xfId="8006"/>
    <cellStyle name="Normal 2 2 3 5 2 5 2" xfId="38332"/>
    <cellStyle name="Normal 2 2 3 5 2 5 3" xfId="23108"/>
    <cellStyle name="Normal 2 2 3 5 2 6" xfId="33320"/>
    <cellStyle name="Normal 2 2 3 5 2 7" xfId="18095"/>
    <cellStyle name="Normal 2 2 3 5 3" xfId="3788"/>
    <cellStyle name="Normal 2 2 3 5 3 2" xfId="13862"/>
    <cellStyle name="Normal 2 2 3 5 3 2 2" xfId="44184"/>
    <cellStyle name="Normal 2 2 3 5 3 2 3" xfId="28960"/>
    <cellStyle name="Normal 2 2 3 5 3 3" xfId="8842"/>
    <cellStyle name="Normal 2 2 3 5 3 3 2" xfId="39167"/>
    <cellStyle name="Normal 2 2 3 5 3 3 3" xfId="23943"/>
    <cellStyle name="Normal 2 2 3 5 3 4" xfId="34154"/>
    <cellStyle name="Normal 2 2 3 5 3 5" xfId="18930"/>
    <cellStyle name="Normal 2 2 3 5 4" xfId="5481"/>
    <cellStyle name="Normal 2 2 3 5 4 2" xfId="15533"/>
    <cellStyle name="Normal 2 2 3 5 4 2 2" xfId="45855"/>
    <cellStyle name="Normal 2 2 3 5 4 2 3" xfId="30631"/>
    <cellStyle name="Normal 2 2 3 5 4 3" xfId="10513"/>
    <cellStyle name="Normal 2 2 3 5 4 3 2" xfId="40838"/>
    <cellStyle name="Normal 2 2 3 5 4 3 3" xfId="25614"/>
    <cellStyle name="Normal 2 2 3 5 4 4" xfId="35825"/>
    <cellStyle name="Normal 2 2 3 5 4 5" xfId="20601"/>
    <cellStyle name="Normal 2 2 3 5 5" xfId="12191"/>
    <cellStyle name="Normal 2 2 3 5 5 2" xfId="42513"/>
    <cellStyle name="Normal 2 2 3 5 5 3" xfId="27289"/>
    <cellStyle name="Normal 2 2 3 5 6" xfId="7170"/>
    <cellStyle name="Normal 2 2 3 5 6 2" xfId="37496"/>
    <cellStyle name="Normal 2 2 3 5 6 3" xfId="22272"/>
    <cellStyle name="Normal 2 2 3 5 7" xfId="32484"/>
    <cellStyle name="Normal 2 2 3 5 8" xfId="17259"/>
    <cellStyle name="Normal 2 2 3 6" xfId="2515"/>
    <cellStyle name="Normal 2 2 3 6 2" xfId="4207"/>
    <cellStyle name="Normal 2 2 3 6 2 2" xfId="14280"/>
    <cellStyle name="Normal 2 2 3 6 2 2 2" xfId="44602"/>
    <cellStyle name="Normal 2 2 3 6 2 2 3" xfId="29378"/>
    <cellStyle name="Normal 2 2 3 6 2 3" xfId="9260"/>
    <cellStyle name="Normal 2 2 3 6 2 3 2" xfId="39585"/>
    <cellStyle name="Normal 2 2 3 6 2 3 3" xfId="24361"/>
    <cellStyle name="Normal 2 2 3 6 2 4" xfId="34572"/>
    <cellStyle name="Normal 2 2 3 6 2 5" xfId="19348"/>
    <cellStyle name="Normal 2 2 3 6 3" xfId="5899"/>
    <cellStyle name="Normal 2 2 3 6 3 2" xfId="15951"/>
    <cellStyle name="Normal 2 2 3 6 3 2 2" xfId="46273"/>
    <cellStyle name="Normal 2 2 3 6 3 2 3" xfId="31049"/>
    <cellStyle name="Normal 2 2 3 6 3 3" xfId="10931"/>
    <cellStyle name="Normal 2 2 3 6 3 3 2" xfId="41256"/>
    <cellStyle name="Normal 2 2 3 6 3 3 3" xfId="26032"/>
    <cellStyle name="Normal 2 2 3 6 3 4" xfId="36243"/>
    <cellStyle name="Normal 2 2 3 6 3 5" xfId="21019"/>
    <cellStyle name="Normal 2 2 3 6 4" xfId="12609"/>
    <cellStyle name="Normal 2 2 3 6 4 2" xfId="42931"/>
    <cellStyle name="Normal 2 2 3 6 4 3" xfId="27707"/>
    <cellStyle name="Normal 2 2 3 6 5" xfId="7588"/>
    <cellStyle name="Normal 2 2 3 6 5 2" xfId="37914"/>
    <cellStyle name="Normal 2 2 3 6 5 3" xfId="22690"/>
    <cellStyle name="Normal 2 2 3 6 6" xfId="32902"/>
    <cellStyle name="Normal 2 2 3 6 7" xfId="17677"/>
    <cellStyle name="Normal 2 2 3 7" xfId="3366"/>
    <cellStyle name="Normal 2 2 3 7 2" xfId="13444"/>
    <cellStyle name="Normal 2 2 3 7 2 2" xfId="43766"/>
    <cellStyle name="Normal 2 2 3 7 2 3" xfId="28542"/>
    <cellStyle name="Normal 2 2 3 7 3" xfId="8424"/>
    <cellStyle name="Normal 2 2 3 7 3 2" xfId="38749"/>
    <cellStyle name="Normal 2 2 3 7 3 3" xfId="23525"/>
    <cellStyle name="Normal 2 2 3 7 4" xfId="33736"/>
    <cellStyle name="Normal 2 2 3 7 5" xfId="18512"/>
    <cellStyle name="Normal 2 2 3 8" xfId="5060"/>
    <cellStyle name="Normal 2 2 3 8 2" xfId="15115"/>
    <cellStyle name="Normal 2 2 3 8 2 2" xfId="45437"/>
    <cellStyle name="Normal 2 2 3 8 2 3" xfId="30213"/>
    <cellStyle name="Normal 2 2 3 8 3" xfId="10095"/>
    <cellStyle name="Normal 2 2 3 8 3 2" xfId="40420"/>
    <cellStyle name="Normal 2 2 3 8 3 3" xfId="25196"/>
    <cellStyle name="Normal 2 2 3 8 4" xfId="35407"/>
    <cellStyle name="Normal 2 2 3 8 5" xfId="20183"/>
    <cellStyle name="Normal 2 2 3 9" xfId="11771"/>
    <cellStyle name="Normal 2 2 3 9 2" xfId="42095"/>
    <cellStyle name="Normal 2 2 3 9 3" xfId="26871"/>
    <cellStyle name="Normal 2 2 4" xfId="1106"/>
    <cellStyle name="Normal 2 2 5" xfId="31971"/>
    <cellStyle name="Normal 2 2 6" xfId="933"/>
    <cellStyle name="Normal 2 3" xfId="124"/>
    <cellStyle name="Normal 2 3 10" xfId="408"/>
    <cellStyle name="Normal 2 3 11" xfId="47279"/>
    <cellStyle name="Normal 2 3 2" xfId="615"/>
    <cellStyle name="Normal 2 3 2 10" xfId="6752"/>
    <cellStyle name="Normal 2 3 2 10 2" xfId="37080"/>
    <cellStyle name="Normal 2 3 2 10 3" xfId="21856"/>
    <cellStyle name="Normal 2 3 2 11" xfId="32071"/>
    <cellStyle name="Normal 2 3 2 12" xfId="16841"/>
    <cellStyle name="Normal 2 3 2 13" xfId="1422"/>
    <cellStyle name="Normal 2 3 2 14" xfId="47280"/>
    <cellStyle name="Normal 2 3 2 2" xfId="1716"/>
    <cellStyle name="Normal 2 3 2 2 10" xfId="32123"/>
    <cellStyle name="Normal 2 3 2 2 11" xfId="16895"/>
    <cellStyle name="Normal 2 3 2 2 2" xfId="1824"/>
    <cellStyle name="Normal 2 3 2 2 2 10" xfId="16999"/>
    <cellStyle name="Normal 2 3 2 2 2 2" xfId="2041"/>
    <cellStyle name="Normal 2 3 2 2 2 2 2" xfId="2462"/>
    <cellStyle name="Normal 2 3 2 2 2 2 2 2" xfId="3301"/>
    <cellStyle name="Normal 2 3 2 2 2 2 2 2 2" xfId="4991"/>
    <cellStyle name="Normal 2 3 2 2 2 2 2 2 2 2" xfId="15064"/>
    <cellStyle name="Normal 2 3 2 2 2 2 2 2 2 2 2" xfId="45386"/>
    <cellStyle name="Normal 2 3 2 2 2 2 2 2 2 2 3" xfId="30162"/>
    <cellStyle name="Normal 2 3 2 2 2 2 2 2 2 3" xfId="10044"/>
    <cellStyle name="Normal 2 3 2 2 2 2 2 2 2 3 2" xfId="40369"/>
    <cellStyle name="Normal 2 3 2 2 2 2 2 2 2 3 3" xfId="25145"/>
    <cellStyle name="Normal 2 3 2 2 2 2 2 2 2 4" xfId="35356"/>
    <cellStyle name="Normal 2 3 2 2 2 2 2 2 2 5" xfId="20132"/>
    <cellStyle name="Normal 2 3 2 2 2 2 2 2 3" xfId="6683"/>
    <cellStyle name="Normal 2 3 2 2 2 2 2 2 3 2" xfId="16735"/>
    <cellStyle name="Normal 2 3 2 2 2 2 2 2 3 2 2" xfId="47057"/>
    <cellStyle name="Normal 2 3 2 2 2 2 2 2 3 2 3" xfId="31833"/>
    <cellStyle name="Normal 2 3 2 2 2 2 2 2 3 3" xfId="11715"/>
    <cellStyle name="Normal 2 3 2 2 2 2 2 2 3 3 2" xfId="42040"/>
    <cellStyle name="Normal 2 3 2 2 2 2 2 2 3 3 3" xfId="26816"/>
    <cellStyle name="Normal 2 3 2 2 2 2 2 2 3 4" xfId="37027"/>
    <cellStyle name="Normal 2 3 2 2 2 2 2 2 3 5" xfId="21803"/>
    <cellStyle name="Normal 2 3 2 2 2 2 2 2 4" xfId="13393"/>
    <cellStyle name="Normal 2 3 2 2 2 2 2 2 4 2" xfId="43715"/>
    <cellStyle name="Normal 2 3 2 2 2 2 2 2 4 3" xfId="28491"/>
    <cellStyle name="Normal 2 3 2 2 2 2 2 2 5" xfId="8372"/>
    <cellStyle name="Normal 2 3 2 2 2 2 2 2 5 2" xfId="38698"/>
    <cellStyle name="Normal 2 3 2 2 2 2 2 2 5 3" xfId="23474"/>
    <cellStyle name="Normal 2 3 2 2 2 2 2 2 6" xfId="33686"/>
    <cellStyle name="Normal 2 3 2 2 2 2 2 2 7" xfId="18461"/>
    <cellStyle name="Normal 2 3 2 2 2 2 2 3" xfId="4154"/>
    <cellStyle name="Normal 2 3 2 2 2 2 2 3 2" xfId="14228"/>
    <cellStyle name="Normal 2 3 2 2 2 2 2 3 2 2" xfId="44550"/>
    <cellStyle name="Normal 2 3 2 2 2 2 2 3 2 3" xfId="29326"/>
    <cellStyle name="Normal 2 3 2 2 2 2 2 3 3" xfId="9208"/>
    <cellStyle name="Normal 2 3 2 2 2 2 2 3 3 2" xfId="39533"/>
    <cellStyle name="Normal 2 3 2 2 2 2 2 3 3 3" xfId="24309"/>
    <cellStyle name="Normal 2 3 2 2 2 2 2 3 4" xfId="34520"/>
    <cellStyle name="Normal 2 3 2 2 2 2 2 3 5" xfId="19296"/>
    <cellStyle name="Normal 2 3 2 2 2 2 2 4" xfId="5847"/>
    <cellStyle name="Normal 2 3 2 2 2 2 2 4 2" xfId="15899"/>
    <cellStyle name="Normal 2 3 2 2 2 2 2 4 2 2" xfId="46221"/>
    <cellStyle name="Normal 2 3 2 2 2 2 2 4 2 3" xfId="30997"/>
    <cellStyle name="Normal 2 3 2 2 2 2 2 4 3" xfId="10879"/>
    <cellStyle name="Normal 2 3 2 2 2 2 2 4 3 2" xfId="41204"/>
    <cellStyle name="Normal 2 3 2 2 2 2 2 4 3 3" xfId="25980"/>
    <cellStyle name="Normal 2 3 2 2 2 2 2 4 4" xfId="36191"/>
    <cellStyle name="Normal 2 3 2 2 2 2 2 4 5" xfId="20967"/>
    <cellStyle name="Normal 2 3 2 2 2 2 2 5" xfId="12557"/>
    <cellStyle name="Normal 2 3 2 2 2 2 2 5 2" xfId="42879"/>
    <cellStyle name="Normal 2 3 2 2 2 2 2 5 3" xfId="27655"/>
    <cellStyle name="Normal 2 3 2 2 2 2 2 6" xfId="7536"/>
    <cellStyle name="Normal 2 3 2 2 2 2 2 6 2" xfId="37862"/>
    <cellStyle name="Normal 2 3 2 2 2 2 2 6 3" xfId="22638"/>
    <cellStyle name="Normal 2 3 2 2 2 2 2 7" xfId="32850"/>
    <cellStyle name="Normal 2 3 2 2 2 2 2 8" xfId="17625"/>
    <cellStyle name="Normal 2 3 2 2 2 2 3" xfId="2883"/>
    <cellStyle name="Normal 2 3 2 2 2 2 3 2" xfId="4573"/>
    <cellStyle name="Normal 2 3 2 2 2 2 3 2 2" xfId="14646"/>
    <cellStyle name="Normal 2 3 2 2 2 2 3 2 2 2" xfId="44968"/>
    <cellStyle name="Normal 2 3 2 2 2 2 3 2 2 3" xfId="29744"/>
    <cellStyle name="Normal 2 3 2 2 2 2 3 2 3" xfId="9626"/>
    <cellStyle name="Normal 2 3 2 2 2 2 3 2 3 2" xfId="39951"/>
    <cellStyle name="Normal 2 3 2 2 2 2 3 2 3 3" xfId="24727"/>
    <cellStyle name="Normal 2 3 2 2 2 2 3 2 4" xfId="34938"/>
    <cellStyle name="Normal 2 3 2 2 2 2 3 2 5" xfId="19714"/>
    <cellStyle name="Normal 2 3 2 2 2 2 3 3" xfId="6265"/>
    <cellStyle name="Normal 2 3 2 2 2 2 3 3 2" xfId="16317"/>
    <cellStyle name="Normal 2 3 2 2 2 2 3 3 2 2" xfId="46639"/>
    <cellStyle name="Normal 2 3 2 2 2 2 3 3 2 3" xfId="31415"/>
    <cellStyle name="Normal 2 3 2 2 2 2 3 3 3" xfId="11297"/>
    <cellStyle name="Normal 2 3 2 2 2 2 3 3 3 2" xfId="41622"/>
    <cellStyle name="Normal 2 3 2 2 2 2 3 3 3 3" xfId="26398"/>
    <cellStyle name="Normal 2 3 2 2 2 2 3 3 4" xfId="36609"/>
    <cellStyle name="Normal 2 3 2 2 2 2 3 3 5" xfId="21385"/>
    <cellStyle name="Normal 2 3 2 2 2 2 3 4" xfId="12975"/>
    <cellStyle name="Normal 2 3 2 2 2 2 3 4 2" xfId="43297"/>
    <cellStyle name="Normal 2 3 2 2 2 2 3 4 3" xfId="28073"/>
    <cellStyle name="Normal 2 3 2 2 2 2 3 5" xfId="7954"/>
    <cellStyle name="Normal 2 3 2 2 2 2 3 5 2" xfId="38280"/>
    <cellStyle name="Normal 2 3 2 2 2 2 3 5 3" xfId="23056"/>
    <cellStyle name="Normal 2 3 2 2 2 2 3 6" xfId="33268"/>
    <cellStyle name="Normal 2 3 2 2 2 2 3 7" xfId="18043"/>
    <cellStyle name="Normal 2 3 2 2 2 2 4" xfId="3736"/>
    <cellStyle name="Normal 2 3 2 2 2 2 4 2" xfId="13810"/>
    <cellStyle name="Normal 2 3 2 2 2 2 4 2 2" xfId="44132"/>
    <cellStyle name="Normal 2 3 2 2 2 2 4 2 3" xfId="28908"/>
    <cellStyle name="Normal 2 3 2 2 2 2 4 3" xfId="8790"/>
    <cellStyle name="Normal 2 3 2 2 2 2 4 3 2" xfId="39115"/>
    <cellStyle name="Normal 2 3 2 2 2 2 4 3 3" xfId="23891"/>
    <cellStyle name="Normal 2 3 2 2 2 2 4 4" xfId="34102"/>
    <cellStyle name="Normal 2 3 2 2 2 2 4 5" xfId="18878"/>
    <cellStyle name="Normal 2 3 2 2 2 2 5" xfId="5429"/>
    <cellStyle name="Normal 2 3 2 2 2 2 5 2" xfId="15481"/>
    <cellStyle name="Normal 2 3 2 2 2 2 5 2 2" xfId="45803"/>
    <cellStyle name="Normal 2 3 2 2 2 2 5 2 3" xfId="30579"/>
    <cellStyle name="Normal 2 3 2 2 2 2 5 3" xfId="10461"/>
    <cellStyle name="Normal 2 3 2 2 2 2 5 3 2" xfId="40786"/>
    <cellStyle name="Normal 2 3 2 2 2 2 5 3 3" xfId="25562"/>
    <cellStyle name="Normal 2 3 2 2 2 2 5 4" xfId="35773"/>
    <cellStyle name="Normal 2 3 2 2 2 2 5 5" xfId="20549"/>
    <cellStyle name="Normal 2 3 2 2 2 2 6" xfId="12139"/>
    <cellStyle name="Normal 2 3 2 2 2 2 6 2" xfId="42461"/>
    <cellStyle name="Normal 2 3 2 2 2 2 6 3" xfId="27237"/>
    <cellStyle name="Normal 2 3 2 2 2 2 7" xfId="7118"/>
    <cellStyle name="Normal 2 3 2 2 2 2 7 2" xfId="37444"/>
    <cellStyle name="Normal 2 3 2 2 2 2 7 3" xfId="22220"/>
    <cellStyle name="Normal 2 3 2 2 2 2 8" xfId="32432"/>
    <cellStyle name="Normal 2 3 2 2 2 2 9" xfId="17207"/>
    <cellStyle name="Normal 2 3 2 2 2 3" xfId="2254"/>
    <cellStyle name="Normal 2 3 2 2 2 3 2" xfId="3093"/>
    <cellStyle name="Normal 2 3 2 2 2 3 2 2" xfId="4783"/>
    <cellStyle name="Normal 2 3 2 2 2 3 2 2 2" xfId="14856"/>
    <cellStyle name="Normal 2 3 2 2 2 3 2 2 2 2" xfId="45178"/>
    <cellStyle name="Normal 2 3 2 2 2 3 2 2 2 3" xfId="29954"/>
    <cellStyle name="Normal 2 3 2 2 2 3 2 2 3" xfId="9836"/>
    <cellStyle name="Normal 2 3 2 2 2 3 2 2 3 2" xfId="40161"/>
    <cellStyle name="Normal 2 3 2 2 2 3 2 2 3 3" xfId="24937"/>
    <cellStyle name="Normal 2 3 2 2 2 3 2 2 4" xfId="35148"/>
    <cellStyle name="Normal 2 3 2 2 2 3 2 2 5" xfId="19924"/>
    <cellStyle name="Normal 2 3 2 2 2 3 2 3" xfId="6475"/>
    <cellStyle name="Normal 2 3 2 2 2 3 2 3 2" xfId="16527"/>
    <cellStyle name="Normal 2 3 2 2 2 3 2 3 2 2" xfId="46849"/>
    <cellStyle name="Normal 2 3 2 2 2 3 2 3 2 3" xfId="31625"/>
    <cellStyle name="Normal 2 3 2 2 2 3 2 3 3" xfId="11507"/>
    <cellStyle name="Normal 2 3 2 2 2 3 2 3 3 2" xfId="41832"/>
    <cellStyle name="Normal 2 3 2 2 2 3 2 3 3 3" xfId="26608"/>
    <cellStyle name="Normal 2 3 2 2 2 3 2 3 4" xfId="36819"/>
    <cellStyle name="Normal 2 3 2 2 2 3 2 3 5" xfId="21595"/>
    <cellStyle name="Normal 2 3 2 2 2 3 2 4" xfId="13185"/>
    <cellStyle name="Normal 2 3 2 2 2 3 2 4 2" xfId="43507"/>
    <cellStyle name="Normal 2 3 2 2 2 3 2 4 3" xfId="28283"/>
    <cellStyle name="Normal 2 3 2 2 2 3 2 5" xfId="8164"/>
    <cellStyle name="Normal 2 3 2 2 2 3 2 5 2" xfId="38490"/>
    <cellStyle name="Normal 2 3 2 2 2 3 2 5 3" xfId="23266"/>
    <cellStyle name="Normal 2 3 2 2 2 3 2 6" xfId="33478"/>
    <cellStyle name="Normal 2 3 2 2 2 3 2 7" xfId="18253"/>
    <cellStyle name="Normal 2 3 2 2 2 3 3" xfId="3946"/>
    <cellStyle name="Normal 2 3 2 2 2 3 3 2" xfId="14020"/>
    <cellStyle name="Normal 2 3 2 2 2 3 3 2 2" xfId="44342"/>
    <cellStyle name="Normal 2 3 2 2 2 3 3 2 3" xfId="29118"/>
    <cellStyle name="Normal 2 3 2 2 2 3 3 3" xfId="9000"/>
    <cellStyle name="Normal 2 3 2 2 2 3 3 3 2" xfId="39325"/>
    <cellStyle name="Normal 2 3 2 2 2 3 3 3 3" xfId="24101"/>
    <cellStyle name="Normal 2 3 2 2 2 3 3 4" xfId="34312"/>
    <cellStyle name="Normal 2 3 2 2 2 3 3 5" xfId="19088"/>
    <cellStyle name="Normal 2 3 2 2 2 3 4" xfId="5639"/>
    <cellStyle name="Normal 2 3 2 2 2 3 4 2" xfId="15691"/>
    <cellStyle name="Normal 2 3 2 2 2 3 4 2 2" xfId="46013"/>
    <cellStyle name="Normal 2 3 2 2 2 3 4 2 3" xfId="30789"/>
    <cellStyle name="Normal 2 3 2 2 2 3 4 3" xfId="10671"/>
    <cellStyle name="Normal 2 3 2 2 2 3 4 3 2" xfId="40996"/>
    <cellStyle name="Normal 2 3 2 2 2 3 4 3 3" xfId="25772"/>
    <cellStyle name="Normal 2 3 2 2 2 3 4 4" xfId="35983"/>
    <cellStyle name="Normal 2 3 2 2 2 3 4 5" xfId="20759"/>
    <cellStyle name="Normal 2 3 2 2 2 3 5" xfId="12349"/>
    <cellStyle name="Normal 2 3 2 2 2 3 5 2" xfId="42671"/>
    <cellStyle name="Normal 2 3 2 2 2 3 5 3" xfId="27447"/>
    <cellStyle name="Normal 2 3 2 2 2 3 6" xfId="7328"/>
    <cellStyle name="Normal 2 3 2 2 2 3 6 2" xfId="37654"/>
    <cellStyle name="Normal 2 3 2 2 2 3 6 3" xfId="22430"/>
    <cellStyle name="Normal 2 3 2 2 2 3 7" xfId="32642"/>
    <cellStyle name="Normal 2 3 2 2 2 3 8" xfId="17417"/>
    <cellStyle name="Normal 2 3 2 2 2 4" xfId="2675"/>
    <cellStyle name="Normal 2 3 2 2 2 4 2" xfId="4365"/>
    <cellStyle name="Normal 2 3 2 2 2 4 2 2" xfId="14438"/>
    <cellStyle name="Normal 2 3 2 2 2 4 2 2 2" xfId="44760"/>
    <cellStyle name="Normal 2 3 2 2 2 4 2 2 3" xfId="29536"/>
    <cellStyle name="Normal 2 3 2 2 2 4 2 3" xfId="9418"/>
    <cellStyle name="Normal 2 3 2 2 2 4 2 3 2" xfId="39743"/>
    <cellStyle name="Normal 2 3 2 2 2 4 2 3 3" xfId="24519"/>
    <cellStyle name="Normal 2 3 2 2 2 4 2 4" xfId="34730"/>
    <cellStyle name="Normal 2 3 2 2 2 4 2 5" xfId="19506"/>
    <cellStyle name="Normal 2 3 2 2 2 4 3" xfId="6057"/>
    <cellStyle name="Normal 2 3 2 2 2 4 3 2" xfId="16109"/>
    <cellStyle name="Normal 2 3 2 2 2 4 3 2 2" xfId="46431"/>
    <cellStyle name="Normal 2 3 2 2 2 4 3 2 3" xfId="31207"/>
    <cellStyle name="Normal 2 3 2 2 2 4 3 3" xfId="11089"/>
    <cellStyle name="Normal 2 3 2 2 2 4 3 3 2" xfId="41414"/>
    <cellStyle name="Normal 2 3 2 2 2 4 3 3 3" xfId="26190"/>
    <cellStyle name="Normal 2 3 2 2 2 4 3 4" xfId="36401"/>
    <cellStyle name="Normal 2 3 2 2 2 4 3 5" xfId="21177"/>
    <cellStyle name="Normal 2 3 2 2 2 4 4" xfId="12767"/>
    <cellStyle name="Normal 2 3 2 2 2 4 4 2" xfId="43089"/>
    <cellStyle name="Normal 2 3 2 2 2 4 4 3" xfId="27865"/>
    <cellStyle name="Normal 2 3 2 2 2 4 5" xfId="7746"/>
    <cellStyle name="Normal 2 3 2 2 2 4 5 2" xfId="38072"/>
    <cellStyle name="Normal 2 3 2 2 2 4 5 3" xfId="22848"/>
    <cellStyle name="Normal 2 3 2 2 2 4 6" xfId="33060"/>
    <cellStyle name="Normal 2 3 2 2 2 4 7" xfId="17835"/>
    <cellStyle name="Normal 2 3 2 2 2 5" xfId="3528"/>
    <cellStyle name="Normal 2 3 2 2 2 5 2" xfId="13602"/>
    <cellStyle name="Normal 2 3 2 2 2 5 2 2" xfId="43924"/>
    <cellStyle name="Normal 2 3 2 2 2 5 2 3" xfId="28700"/>
    <cellStyle name="Normal 2 3 2 2 2 5 3" xfId="8582"/>
    <cellStyle name="Normal 2 3 2 2 2 5 3 2" xfId="38907"/>
    <cellStyle name="Normal 2 3 2 2 2 5 3 3" xfId="23683"/>
    <cellStyle name="Normal 2 3 2 2 2 5 4" xfId="33894"/>
    <cellStyle name="Normal 2 3 2 2 2 5 5" xfId="18670"/>
    <cellStyle name="Normal 2 3 2 2 2 6" xfId="5221"/>
    <cellStyle name="Normal 2 3 2 2 2 6 2" xfId="15273"/>
    <cellStyle name="Normal 2 3 2 2 2 6 2 2" xfId="45595"/>
    <cellStyle name="Normal 2 3 2 2 2 6 2 3" xfId="30371"/>
    <cellStyle name="Normal 2 3 2 2 2 6 3" xfId="10253"/>
    <cellStyle name="Normal 2 3 2 2 2 6 3 2" xfId="40578"/>
    <cellStyle name="Normal 2 3 2 2 2 6 3 3" xfId="25354"/>
    <cellStyle name="Normal 2 3 2 2 2 6 4" xfId="35565"/>
    <cellStyle name="Normal 2 3 2 2 2 6 5" xfId="20341"/>
    <cellStyle name="Normal 2 3 2 2 2 7" xfId="11931"/>
    <cellStyle name="Normal 2 3 2 2 2 7 2" xfId="42253"/>
    <cellStyle name="Normal 2 3 2 2 2 7 3" xfId="27029"/>
    <cellStyle name="Normal 2 3 2 2 2 8" xfId="6910"/>
    <cellStyle name="Normal 2 3 2 2 2 8 2" xfId="37236"/>
    <cellStyle name="Normal 2 3 2 2 2 8 3" xfId="22012"/>
    <cellStyle name="Normal 2 3 2 2 2 9" xfId="32224"/>
    <cellStyle name="Normal 2 3 2 2 3" xfId="1937"/>
    <cellStyle name="Normal 2 3 2 2 3 2" xfId="2358"/>
    <cellStyle name="Normal 2 3 2 2 3 2 2" xfId="3197"/>
    <cellStyle name="Normal 2 3 2 2 3 2 2 2" xfId="4887"/>
    <cellStyle name="Normal 2 3 2 2 3 2 2 2 2" xfId="14960"/>
    <cellStyle name="Normal 2 3 2 2 3 2 2 2 2 2" xfId="45282"/>
    <cellStyle name="Normal 2 3 2 2 3 2 2 2 2 3" xfId="30058"/>
    <cellStyle name="Normal 2 3 2 2 3 2 2 2 3" xfId="9940"/>
    <cellStyle name="Normal 2 3 2 2 3 2 2 2 3 2" xfId="40265"/>
    <cellStyle name="Normal 2 3 2 2 3 2 2 2 3 3" xfId="25041"/>
    <cellStyle name="Normal 2 3 2 2 3 2 2 2 4" xfId="35252"/>
    <cellStyle name="Normal 2 3 2 2 3 2 2 2 5" xfId="20028"/>
    <cellStyle name="Normal 2 3 2 2 3 2 2 3" xfId="6579"/>
    <cellStyle name="Normal 2 3 2 2 3 2 2 3 2" xfId="16631"/>
    <cellStyle name="Normal 2 3 2 2 3 2 2 3 2 2" xfId="46953"/>
    <cellStyle name="Normal 2 3 2 2 3 2 2 3 2 3" xfId="31729"/>
    <cellStyle name="Normal 2 3 2 2 3 2 2 3 3" xfId="11611"/>
    <cellStyle name="Normal 2 3 2 2 3 2 2 3 3 2" xfId="41936"/>
    <cellStyle name="Normal 2 3 2 2 3 2 2 3 3 3" xfId="26712"/>
    <cellStyle name="Normal 2 3 2 2 3 2 2 3 4" xfId="36923"/>
    <cellStyle name="Normal 2 3 2 2 3 2 2 3 5" xfId="21699"/>
    <cellStyle name="Normal 2 3 2 2 3 2 2 4" xfId="13289"/>
    <cellStyle name="Normal 2 3 2 2 3 2 2 4 2" xfId="43611"/>
    <cellStyle name="Normal 2 3 2 2 3 2 2 4 3" xfId="28387"/>
    <cellStyle name="Normal 2 3 2 2 3 2 2 5" xfId="8268"/>
    <cellStyle name="Normal 2 3 2 2 3 2 2 5 2" xfId="38594"/>
    <cellStyle name="Normal 2 3 2 2 3 2 2 5 3" xfId="23370"/>
    <cellStyle name="Normal 2 3 2 2 3 2 2 6" xfId="33582"/>
    <cellStyle name="Normal 2 3 2 2 3 2 2 7" xfId="18357"/>
    <cellStyle name="Normal 2 3 2 2 3 2 3" xfId="4050"/>
    <cellStyle name="Normal 2 3 2 2 3 2 3 2" xfId="14124"/>
    <cellStyle name="Normal 2 3 2 2 3 2 3 2 2" xfId="44446"/>
    <cellStyle name="Normal 2 3 2 2 3 2 3 2 3" xfId="29222"/>
    <cellStyle name="Normal 2 3 2 2 3 2 3 3" xfId="9104"/>
    <cellStyle name="Normal 2 3 2 2 3 2 3 3 2" xfId="39429"/>
    <cellStyle name="Normal 2 3 2 2 3 2 3 3 3" xfId="24205"/>
    <cellStyle name="Normal 2 3 2 2 3 2 3 4" xfId="34416"/>
    <cellStyle name="Normal 2 3 2 2 3 2 3 5" xfId="19192"/>
    <cellStyle name="Normal 2 3 2 2 3 2 4" xfId="5743"/>
    <cellStyle name="Normal 2 3 2 2 3 2 4 2" xfId="15795"/>
    <cellStyle name="Normal 2 3 2 2 3 2 4 2 2" xfId="46117"/>
    <cellStyle name="Normal 2 3 2 2 3 2 4 2 3" xfId="30893"/>
    <cellStyle name="Normal 2 3 2 2 3 2 4 3" xfId="10775"/>
    <cellStyle name="Normal 2 3 2 2 3 2 4 3 2" xfId="41100"/>
    <cellStyle name="Normal 2 3 2 2 3 2 4 3 3" xfId="25876"/>
    <cellStyle name="Normal 2 3 2 2 3 2 4 4" xfId="36087"/>
    <cellStyle name="Normal 2 3 2 2 3 2 4 5" xfId="20863"/>
    <cellStyle name="Normal 2 3 2 2 3 2 5" xfId="12453"/>
    <cellStyle name="Normal 2 3 2 2 3 2 5 2" xfId="42775"/>
    <cellStyle name="Normal 2 3 2 2 3 2 5 3" xfId="27551"/>
    <cellStyle name="Normal 2 3 2 2 3 2 6" xfId="7432"/>
    <cellStyle name="Normal 2 3 2 2 3 2 6 2" xfId="37758"/>
    <cellStyle name="Normal 2 3 2 2 3 2 6 3" xfId="22534"/>
    <cellStyle name="Normal 2 3 2 2 3 2 7" xfId="32746"/>
    <cellStyle name="Normal 2 3 2 2 3 2 8" xfId="17521"/>
    <cellStyle name="Normal 2 3 2 2 3 3" xfId="2779"/>
    <cellStyle name="Normal 2 3 2 2 3 3 2" xfId="4469"/>
    <cellStyle name="Normal 2 3 2 2 3 3 2 2" xfId="14542"/>
    <cellStyle name="Normal 2 3 2 2 3 3 2 2 2" xfId="44864"/>
    <cellStyle name="Normal 2 3 2 2 3 3 2 2 3" xfId="29640"/>
    <cellStyle name="Normal 2 3 2 2 3 3 2 3" xfId="9522"/>
    <cellStyle name="Normal 2 3 2 2 3 3 2 3 2" xfId="39847"/>
    <cellStyle name="Normal 2 3 2 2 3 3 2 3 3" xfId="24623"/>
    <cellStyle name="Normal 2 3 2 2 3 3 2 4" xfId="34834"/>
    <cellStyle name="Normal 2 3 2 2 3 3 2 5" xfId="19610"/>
    <cellStyle name="Normal 2 3 2 2 3 3 3" xfId="6161"/>
    <cellStyle name="Normal 2 3 2 2 3 3 3 2" xfId="16213"/>
    <cellStyle name="Normal 2 3 2 2 3 3 3 2 2" xfId="46535"/>
    <cellStyle name="Normal 2 3 2 2 3 3 3 2 3" xfId="31311"/>
    <cellStyle name="Normal 2 3 2 2 3 3 3 3" xfId="11193"/>
    <cellStyle name="Normal 2 3 2 2 3 3 3 3 2" xfId="41518"/>
    <cellStyle name="Normal 2 3 2 2 3 3 3 3 3" xfId="26294"/>
    <cellStyle name="Normal 2 3 2 2 3 3 3 4" xfId="36505"/>
    <cellStyle name="Normal 2 3 2 2 3 3 3 5" xfId="21281"/>
    <cellStyle name="Normal 2 3 2 2 3 3 4" xfId="12871"/>
    <cellStyle name="Normal 2 3 2 2 3 3 4 2" xfId="43193"/>
    <cellStyle name="Normal 2 3 2 2 3 3 4 3" xfId="27969"/>
    <cellStyle name="Normal 2 3 2 2 3 3 5" xfId="7850"/>
    <cellStyle name="Normal 2 3 2 2 3 3 5 2" xfId="38176"/>
    <cellStyle name="Normal 2 3 2 2 3 3 5 3" xfId="22952"/>
    <cellStyle name="Normal 2 3 2 2 3 3 6" xfId="33164"/>
    <cellStyle name="Normal 2 3 2 2 3 3 7" xfId="17939"/>
    <cellStyle name="Normal 2 3 2 2 3 4" xfId="3632"/>
    <cellStyle name="Normal 2 3 2 2 3 4 2" xfId="13706"/>
    <cellStyle name="Normal 2 3 2 2 3 4 2 2" xfId="44028"/>
    <cellStyle name="Normal 2 3 2 2 3 4 2 3" xfId="28804"/>
    <cellStyle name="Normal 2 3 2 2 3 4 3" xfId="8686"/>
    <cellStyle name="Normal 2 3 2 2 3 4 3 2" xfId="39011"/>
    <cellStyle name="Normal 2 3 2 2 3 4 3 3" xfId="23787"/>
    <cellStyle name="Normal 2 3 2 2 3 4 4" xfId="33998"/>
    <cellStyle name="Normal 2 3 2 2 3 4 5" xfId="18774"/>
    <cellStyle name="Normal 2 3 2 2 3 5" xfId="5325"/>
    <cellStyle name="Normal 2 3 2 2 3 5 2" xfId="15377"/>
    <cellStyle name="Normal 2 3 2 2 3 5 2 2" xfId="45699"/>
    <cellStyle name="Normal 2 3 2 2 3 5 2 3" xfId="30475"/>
    <cellStyle name="Normal 2 3 2 2 3 5 3" xfId="10357"/>
    <cellStyle name="Normal 2 3 2 2 3 5 3 2" xfId="40682"/>
    <cellStyle name="Normal 2 3 2 2 3 5 3 3" xfId="25458"/>
    <cellStyle name="Normal 2 3 2 2 3 5 4" xfId="35669"/>
    <cellStyle name="Normal 2 3 2 2 3 5 5" xfId="20445"/>
    <cellStyle name="Normal 2 3 2 2 3 6" xfId="12035"/>
    <cellStyle name="Normal 2 3 2 2 3 6 2" xfId="42357"/>
    <cellStyle name="Normal 2 3 2 2 3 6 3" xfId="27133"/>
    <cellStyle name="Normal 2 3 2 2 3 7" xfId="7014"/>
    <cellStyle name="Normal 2 3 2 2 3 7 2" xfId="37340"/>
    <cellStyle name="Normal 2 3 2 2 3 7 3" xfId="22116"/>
    <cellStyle name="Normal 2 3 2 2 3 8" xfId="32328"/>
    <cellStyle name="Normal 2 3 2 2 3 9" xfId="17103"/>
    <cellStyle name="Normal 2 3 2 2 4" xfId="2150"/>
    <cellStyle name="Normal 2 3 2 2 4 2" xfId="2989"/>
    <cellStyle name="Normal 2 3 2 2 4 2 2" xfId="4679"/>
    <cellStyle name="Normal 2 3 2 2 4 2 2 2" xfId="14752"/>
    <cellStyle name="Normal 2 3 2 2 4 2 2 2 2" xfId="45074"/>
    <cellStyle name="Normal 2 3 2 2 4 2 2 2 3" xfId="29850"/>
    <cellStyle name="Normal 2 3 2 2 4 2 2 3" xfId="9732"/>
    <cellStyle name="Normal 2 3 2 2 4 2 2 3 2" xfId="40057"/>
    <cellStyle name="Normal 2 3 2 2 4 2 2 3 3" xfId="24833"/>
    <cellStyle name="Normal 2 3 2 2 4 2 2 4" xfId="35044"/>
    <cellStyle name="Normal 2 3 2 2 4 2 2 5" xfId="19820"/>
    <cellStyle name="Normal 2 3 2 2 4 2 3" xfId="6371"/>
    <cellStyle name="Normal 2 3 2 2 4 2 3 2" xfId="16423"/>
    <cellStyle name="Normal 2 3 2 2 4 2 3 2 2" xfId="46745"/>
    <cellStyle name="Normal 2 3 2 2 4 2 3 2 3" xfId="31521"/>
    <cellStyle name="Normal 2 3 2 2 4 2 3 3" xfId="11403"/>
    <cellStyle name="Normal 2 3 2 2 4 2 3 3 2" xfId="41728"/>
    <cellStyle name="Normal 2 3 2 2 4 2 3 3 3" xfId="26504"/>
    <cellStyle name="Normal 2 3 2 2 4 2 3 4" xfId="36715"/>
    <cellStyle name="Normal 2 3 2 2 4 2 3 5" xfId="21491"/>
    <cellStyle name="Normal 2 3 2 2 4 2 4" xfId="13081"/>
    <cellStyle name="Normal 2 3 2 2 4 2 4 2" xfId="43403"/>
    <cellStyle name="Normal 2 3 2 2 4 2 4 3" xfId="28179"/>
    <cellStyle name="Normal 2 3 2 2 4 2 5" xfId="8060"/>
    <cellStyle name="Normal 2 3 2 2 4 2 5 2" xfId="38386"/>
    <cellStyle name="Normal 2 3 2 2 4 2 5 3" xfId="23162"/>
    <cellStyle name="Normal 2 3 2 2 4 2 6" xfId="33374"/>
    <cellStyle name="Normal 2 3 2 2 4 2 7" xfId="18149"/>
    <cellStyle name="Normal 2 3 2 2 4 3" xfId="3842"/>
    <cellStyle name="Normal 2 3 2 2 4 3 2" xfId="13916"/>
    <cellStyle name="Normal 2 3 2 2 4 3 2 2" xfId="44238"/>
    <cellStyle name="Normal 2 3 2 2 4 3 2 3" xfId="29014"/>
    <cellStyle name="Normal 2 3 2 2 4 3 3" xfId="8896"/>
    <cellStyle name="Normal 2 3 2 2 4 3 3 2" xfId="39221"/>
    <cellStyle name="Normal 2 3 2 2 4 3 3 3" xfId="23997"/>
    <cellStyle name="Normal 2 3 2 2 4 3 4" xfId="34208"/>
    <cellStyle name="Normal 2 3 2 2 4 3 5" xfId="18984"/>
    <cellStyle name="Normal 2 3 2 2 4 4" xfId="5535"/>
    <cellStyle name="Normal 2 3 2 2 4 4 2" xfId="15587"/>
    <cellStyle name="Normal 2 3 2 2 4 4 2 2" xfId="45909"/>
    <cellStyle name="Normal 2 3 2 2 4 4 2 3" xfId="30685"/>
    <cellStyle name="Normal 2 3 2 2 4 4 3" xfId="10567"/>
    <cellStyle name="Normal 2 3 2 2 4 4 3 2" xfId="40892"/>
    <cellStyle name="Normal 2 3 2 2 4 4 3 3" xfId="25668"/>
    <cellStyle name="Normal 2 3 2 2 4 4 4" xfId="35879"/>
    <cellStyle name="Normal 2 3 2 2 4 4 5" xfId="20655"/>
    <cellStyle name="Normal 2 3 2 2 4 5" xfId="12245"/>
    <cellStyle name="Normal 2 3 2 2 4 5 2" xfId="42567"/>
    <cellStyle name="Normal 2 3 2 2 4 5 3" xfId="27343"/>
    <cellStyle name="Normal 2 3 2 2 4 6" xfId="7224"/>
    <cellStyle name="Normal 2 3 2 2 4 6 2" xfId="37550"/>
    <cellStyle name="Normal 2 3 2 2 4 6 3" xfId="22326"/>
    <cellStyle name="Normal 2 3 2 2 4 7" xfId="32538"/>
    <cellStyle name="Normal 2 3 2 2 4 8" xfId="17313"/>
    <cellStyle name="Normal 2 3 2 2 5" xfId="2571"/>
    <cellStyle name="Normal 2 3 2 2 5 2" xfId="4261"/>
    <cellStyle name="Normal 2 3 2 2 5 2 2" xfId="14334"/>
    <cellStyle name="Normal 2 3 2 2 5 2 2 2" xfId="44656"/>
    <cellStyle name="Normal 2 3 2 2 5 2 2 3" xfId="29432"/>
    <cellStyle name="Normal 2 3 2 2 5 2 3" xfId="9314"/>
    <cellStyle name="Normal 2 3 2 2 5 2 3 2" xfId="39639"/>
    <cellStyle name="Normal 2 3 2 2 5 2 3 3" xfId="24415"/>
    <cellStyle name="Normal 2 3 2 2 5 2 4" xfId="34626"/>
    <cellStyle name="Normal 2 3 2 2 5 2 5" xfId="19402"/>
    <cellStyle name="Normal 2 3 2 2 5 3" xfId="5953"/>
    <cellStyle name="Normal 2 3 2 2 5 3 2" xfId="16005"/>
    <cellStyle name="Normal 2 3 2 2 5 3 2 2" xfId="46327"/>
    <cellStyle name="Normal 2 3 2 2 5 3 2 3" xfId="31103"/>
    <cellStyle name="Normal 2 3 2 2 5 3 3" xfId="10985"/>
    <cellStyle name="Normal 2 3 2 2 5 3 3 2" xfId="41310"/>
    <cellStyle name="Normal 2 3 2 2 5 3 3 3" xfId="26086"/>
    <cellStyle name="Normal 2 3 2 2 5 3 4" xfId="36297"/>
    <cellStyle name="Normal 2 3 2 2 5 3 5" xfId="21073"/>
    <cellStyle name="Normal 2 3 2 2 5 4" xfId="12663"/>
    <cellStyle name="Normal 2 3 2 2 5 4 2" xfId="42985"/>
    <cellStyle name="Normal 2 3 2 2 5 4 3" xfId="27761"/>
    <cellStyle name="Normal 2 3 2 2 5 5" xfId="7642"/>
    <cellStyle name="Normal 2 3 2 2 5 5 2" xfId="37968"/>
    <cellStyle name="Normal 2 3 2 2 5 5 3" xfId="22744"/>
    <cellStyle name="Normal 2 3 2 2 5 6" xfId="32956"/>
    <cellStyle name="Normal 2 3 2 2 5 7" xfId="17731"/>
    <cellStyle name="Normal 2 3 2 2 6" xfId="3424"/>
    <cellStyle name="Normal 2 3 2 2 6 2" xfId="13498"/>
    <cellStyle name="Normal 2 3 2 2 6 2 2" xfId="43820"/>
    <cellStyle name="Normal 2 3 2 2 6 2 3" xfId="28596"/>
    <cellStyle name="Normal 2 3 2 2 6 3" xfId="8478"/>
    <cellStyle name="Normal 2 3 2 2 6 3 2" xfId="38803"/>
    <cellStyle name="Normal 2 3 2 2 6 3 3" xfId="23579"/>
    <cellStyle name="Normal 2 3 2 2 6 4" xfId="33790"/>
    <cellStyle name="Normal 2 3 2 2 6 5" xfId="18566"/>
    <cellStyle name="Normal 2 3 2 2 7" xfId="5117"/>
    <cellStyle name="Normal 2 3 2 2 7 2" xfId="15169"/>
    <cellStyle name="Normal 2 3 2 2 7 2 2" xfId="45491"/>
    <cellStyle name="Normal 2 3 2 2 7 2 3" xfId="30267"/>
    <cellStyle name="Normal 2 3 2 2 7 3" xfId="10149"/>
    <cellStyle name="Normal 2 3 2 2 7 3 2" xfId="40474"/>
    <cellStyle name="Normal 2 3 2 2 7 3 3" xfId="25250"/>
    <cellStyle name="Normal 2 3 2 2 7 4" xfId="35461"/>
    <cellStyle name="Normal 2 3 2 2 7 5" xfId="20237"/>
    <cellStyle name="Normal 2 3 2 2 8" xfId="11827"/>
    <cellStyle name="Normal 2 3 2 2 8 2" xfId="42149"/>
    <cellStyle name="Normal 2 3 2 2 8 3" xfId="26925"/>
    <cellStyle name="Normal 2 3 2 2 9" xfId="6806"/>
    <cellStyle name="Normal 2 3 2 2 9 2" xfId="37132"/>
    <cellStyle name="Normal 2 3 2 2 9 3" xfId="21908"/>
    <cellStyle name="Normal 2 3 2 3" xfId="1770"/>
    <cellStyle name="Normal 2 3 2 3 10" xfId="16947"/>
    <cellStyle name="Normal 2 3 2 3 2" xfId="1989"/>
    <cellStyle name="Normal 2 3 2 3 2 2" xfId="2410"/>
    <cellStyle name="Normal 2 3 2 3 2 2 2" xfId="3249"/>
    <cellStyle name="Normal 2 3 2 3 2 2 2 2" xfId="4939"/>
    <cellStyle name="Normal 2 3 2 3 2 2 2 2 2" xfId="15012"/>
    <cellStyle name="Normal 2 3 2 3 2 2 2 2 2 2" xfId="45334"/>
    <cellStyle name="Normal 2 3 2 3 2 2 2 2 2 3" xfId="30110"/>
    <cellStyle name="Normal 2 3 2 3 2 2 2 2 3" xfId="9992"/>
    <cellStyle name="Normal 2 3 2 3 2 2 2 2 3 2" xfId="40317"/>
    <cellStyle name="Normal 2 3 2 3 2 2 2 2 3 3" xfId="25093"/>
    <cellStyle name="Normal 2 3 2 3 2 2 2 2 4" xfId="35304"/>
    <cellStyle name="Normal 2 3 2 3 2 2 2 2 5" xfId="20080"/>
    <cellStyle name="Normal 2 3 2 3 2 2 2 3" xfId="6631"/>
    <cellStyle name="Normal 2 3 2 3 2 2 2 3 2" xfId="16683"/>
    <cellStyle name="Normal 2 3 2 3 2 2 2 3 2 2" xfId="47005"/>
    <cellStyle name="Normal 2 3 2 3 2 2 2 3 2 3" xfId="31781"/>
    <cellStyle name="Normal 2 3 2 3 2 2 2 3 3" xfId="11663"/>
    <cellStyle name="Normal 2 3 2 3 2 2 2 3 3 2" xfId="41988"/>
    <cellStyle name="Normal 2 3 2 3 2 2 2 3 3 3" xfId="26764"/>
    <cellStyle name="Normal 2 3 2 3 2 2 2 3 4" xfId="36975"/>
    <cellStyle name="Normal 2 3 2 3 2 2 2 3 5" xfId="21751"/>
    <cellStyle name="Normal 2 3 2 3 2 2 2 4" xfId="13341"/>
    <cellStyle name="Normal 2 3 2 3 2 2 2 4 2" xfId="43663"/>
    <cellStyle name="Normal 2 3 2 3 2 2 2 4 3" xfId="28439"/>
    <cellStyle name="Normal 2 3 2 3 2 2 2 5" xfId="8320"/>
    <cellStyle name="Normal 2 3 2 3 2 2 2 5 2" xfId="38646"/>
    <cellStyle name="Normal 2 3 2 3 2 2 2 5 3" xfId="23422"/>
    <cellStyle name="Normal 2 3 2 3 2 2 2 6" xfId="33634"/>
    <cellStyle name="Normal 2 3 2 3 2 2 2 7" xfId="18409"/>
    <cellStyle name="Normal 2 3 2 3 2 2 3" xfId="4102"/>
    <cellStyle name="Normal 2 3 2 3 2 2 3 2" xfId="14176"/>
    <cellStyle name="Normal 2 3 2 3 2 2 3 2 2" xfId="44498"/>
    <cellStyle name="Normal 2 3 2 3 2 2 3 2 3" xfId="29274"/>
    <cellStyle name="Normal 2 3 2 3 2 2 3 3" xfId="9156"/>
    <cellStyle name="Normal 2 3 2 3 2 2 3 3 2" xfId="39481"/>
    <cellStyle name="Normal 2 3 2 3 2 2 3 3 3" xfId="24257"/>
    <cellStyle name="Normal 2 3 2 3 2 2 3 4" xfId="34468"/>
    <cellStyle name="Normal 2 3 2 3 2 2 3 5" xfId="19244"/>
    <cellStyle name="Normal 2 3 2 3 2 2 4" xfId="5795"/>
    <cellStyle name="Normal 2 3 2 3 2 2 4 2" xfId="15847"/>
    <cellStyle name="Normal 2 3 2 3 2 2 4 2 2" xfId="46169"/>
    <cellStyle name="Normal 2 3 2 3 2 2 4 2 3" xfId="30945"/>
    <cellStyle name="Normal 2 3 2 3 2 2 4 3" xfId="10827"/>
    <cellStyle name="Normal 2 3 2 3 2 2 4 3 2" xfId="41152"/>
    <cellStyle name="Normal 2 3 2 3 2 2 4 3 3" xfId="25928"/>
    <cellStyle name="Normal 2 3 2 3 2 2 4 4" xfId="36139"/>
    <cellStyle name="Normal 2 3 2 3 2 2 4 5" xfId="20915"/>
    <cellStyle name="Normal 2 3 2 3 2 2 5" xfId="12505"/>
    <cellStyle name="Normal 2 3 2 3 2 2 5 2" xfId="42827"/>
    <cellStyle name="Normal 2 3 2 3 2 2 5 3" xfId="27603"/>
    <cellStyle name="Normal 2 3 2 3 2 2 6" xfId="7484"/>
    <cellStyle name="Normal 2 3 2 3 2 2 6 2" xfId="37810"/>
    <cellStyle name="Normal 2 3 2 3 2 2 6 3" xfId="22586"/>
    <cellStyle name="Normal 2 3 2 3 2 2 7" xfId="32798"/>
    <cellStyle name="Normal 2 3 2 3 2 2 8" xfId="17573"/>
    <cellStyle name="Normal 2 3 2 3 2 3" xfId="2831"/>
    <cellStyle name="Normal 2 3 2 3 2 3 2" xfId="4521"/>
    <cellStyle name="Normal 2 3 2 3 2 3 2 2" xfId="14594"/>
    <cellStyle name="Normal 2 3 2 3 2 3 2 2 2" xfId="44916"/>
    <cellStyle name="Normal 2 3 2 3 2 3 2 2 3" xfId="29692"/>
    <cellStyle name="Normal 2 3 2 3 2 3 2 3" xfId="9574"/>
    <cellStyle name="Normal 2 3 2 3 2 3 2 3 2" xfId="39899"/>
    <cellStyle name="Normal 2 3 2 3 2 3 2 3 3" xfId="24675"/>
    <cellStyle name="Normal 2 3 2 3 2 3 2 4" xfId="34886"/>
    <cellStyle name="Normal 2 3 2 3 2 3 2 5" xfId="19662"/>
    <cellStyle name="Normal 2 3 2 3 2 3 3" xfId="6213"/>
    <cellStyle name="Normal 2 3 2 3 2 3 3 2" xfId="16265"/>
    <cellStyle name="Normal 2 3 2 3 2 3 3 2 2" xfId="46587"/>
    <cellStyle name="Normal 2 3 2 3 2 3 3 2 3" xfId="31363"/>
    <cellStyle name="Normal 2 3 2 3 2 3 3 3" xfId="11245"/>
    <cellStyle name="Normal 2 3 2 3 2 3 3 3 2" xfId="41570"/>
    <cellStyle name="Normal 2 3 2 3 2 3 3 3 3" xfId="26346"/>
    <cellStyle name="Normal 2 3 2 3 2 3 3 4" xfId="36557"/>
    <cellStyle name="Normal 2 3 2 3 2 3 3 5" xfId="21333"/>
    <cellStyle name="Normal 2 3 2 3 2 3 4" xfId="12923"/>
    <cellStyle name="Normal 2 3 2 3 2 3 4 2" xfId="43245"/>
    <cellStyle name="Normal 2 3 2 3 2 3 4 3" xfId="28021"/>
    <cellStyle name="Normal 2 3 2 3 2 3 5" xfId="7902"/>
    <cellStyle name="Normal 2 3 2 3 2 3 5 2" xfId="38228"/>
    <cellStyle name="Normal 2 3 2 3 2 3 5 3" xfId="23004"/>
    <cellStyle name="Normal 2 3 2 3 2 3 6" xfId="33216"/>
    <cellStyle name="Normal 2 3 2 3 2 3 7" xfId="17991"/>
    <cellStyle name="Normal 2 3 2 3 2 4" xfId="3684"/>
    <cellStyle name="Normal 2 3 2 3 2 4 2" xfId="13758"/>
    <cellStyle name="Normal 2 3 2 3 2 4 2 2" xfId="44080"/>
    <cellStyle name="Normal 2 3 2 3 2 4 2 3" xfId="28856"/>
    <cellStyle name="Normal 2 3 2 3 2 4 3" xfId="8738"/>
    <cellStyle name="Normal 2 3 2 3 2 4 3 2" xfId="39063"/>
    <cellStyle name="Normal 2 3 2 3 2 4 3 3" xfId="23839"/>
    <cellStyle name="Normal 2 3 2 3 2 4 4" xfId="34050"/>
    <cellStyle name="Normal 2 3 2 3 2 4 5" xfId="18826"/>
    <cellStyle name="Normal 2 3 2 3 2 5" xfId="5377"/>
    <cellStyle name="Normal 2 3 2 3 2 5 2" xfId="15429"/>
    <cellStyle name="Normal 2 3 2 3 2 5 2 2" xfId="45751"/>
    <cellStyle name="Normal 2 3 2 3 2 5 2 3" xfId="30527"/>
    <cellStyle name="Normal 2 3 2 3 2 5 3" xfId="10409"/>
    <cellStyle name="Normal 2 3 2 3 2 5 3 2" xfId="40734"/>
    <cellStyle name="Normal 2 3 2 3 2 5 3 3" xfId="25510"/>
    <cellStyle name="Normal 2 3 2 3 2 5 4" xfId="35721"/>
    <cellStyle name="Normal 2 3 2 3 2 5 5" xfId="20497"/>
    <cellStyle name="Normal 2 3 2 3 2 6" xfId="12087"/>
    <cellStyle name="Normal 2 3 2 3 2 6 2" xfId="42409"/>
    <cellStyle name="Normal 2 3 2 3 2 6 3" xfId="27185"/>
    <cellStyle name="Normal 2 3 2 3 2 7" xfId="7066"/>
    <cellStyle name="Normal 2 3 2 3 2 7 2" xfId="37392"/>
    <cellStyle name="Normal 2 3 2 3 2 7 3" xfId="22168"/>
    <cellStyle name="Normal 2 3 2 3 2 8" xfId="32380"/>
    <cellStyle name="Normal 2 3 2 3 2 9" xfId="17155"/>
    <cellStyle name="Normal 2 3 2 3 3" xfId="2202"/>
    <cellStyle name="Normal 2 3 2 3 3 2" xfId="3041"/>
    <cellStyle name="Normal 2 3 2 3 3 2 2" xfId="4731"/>
    <cellStyle name="Normal 2 3 2 3 3 2 2 2" xfId="14804"/>
    <cellStyle name="Normal 2 3 2 3 3 2 2 2 2" xfId="45126"/>
    <cellStyle name="Normal 2 3 2 3 3 2 2 2 3" xfId="29902"/>
    <cellStyle name="Normal 2 3 2 3 3 2 2 3" xfId="9784"/>
    <cellStyle name="Normal 2 3 2 3 3 2 2 3 2" xfId="40109"/>
    <cellStyle name="Normal 2 3 2 3 3 2 2 3 3" xfId="24885"/>
    <cellStyle name="Normal 2 3 2 3 3 2 2 4" xfId="35096"/>
    <cellStyle name="Normal 2 3 2 3 3 2 2 5" xfId="19872"/>
    <cellStyle name="Normal 2 3 2 3 3 2 3" xfId="6423"/>
    <cellStyle name="Normal 2 3 2 3 3 2 3 2" xfId="16475"/>
    <cellStyle name="Normal 2 3 2 3 3 2 3 2 2" xfId="46797"/>
    <cellStyle name="Normal 2 3 2 3 3 2 3 2 3" xfId="31573"/>
    <cellStyle name="Normal 2 3 2 3 3 2 3 3" xfId="11455"/>
    <cellStyle name="Normal 2 3 2 3 3 2 3 3 2" xfId="41780"/>
    <cellStyle name="Normal 2 3 2 3 3 2 3 3 3" xfId="26556"/>
    <cellStyle name="Normal 2 3 2 3 3 2 3 4" xfId="36767"/>
    <cellStyle name="Normal 2 3 2 3 3 2 3 5" xfId="21543"/>
    <cellStyle name="Normal 2 3 2 3 3 2 4" xfId="13133"/>
    <cellStyle name="Normal 2 3 2 3 3 2 4 2" xfId="43455"/>
    <cellStyle name="Normal 2 3 2 3 3 2 4 3" xfId="28231"/>
    <cellStyle name="Normal 2 3 2 3 3 2 5" xfId="8112"/>
    <cellStyle name="Normal 2 3 2 3 3 2 5 2" xfId="38438"/>
    <cellStyle name="Normal 2 3 2 3 3 2 5 3" xfId="23214"/>
    <cellStyle name="Normal 2 3 2 3 3 2 6" xfId="33426"/>
    <cellStyle name="Normal 2 3 2 3 3 2 7" xfId="18201"/>
    <cellStyle name="Normal 2 3 2 3 3 3" xfId="3894"/>
    <cellStyle name="Normal 2 3 2 3 3 3 2" xfId="13968"/>
    <cellStyle name="Normal 2 3 2 3 3 3 2 2" xfId="44290"/>
    <cellStyle name="Normal 2 3 2 3 3 3 2 3" xfId="29066"/>
    <cellStyle name="Normal 2 3 2 3 3 3 3" xfId="8948"/>
    <cellStyle name="Normal 2 3 2 3 3 3 3 2" xfId="39273"/>
    <cellStyle name="Normal 2 3 2 3 3 3 3 3" xfId="24049"/>
    <cellStyle name="Normal 2 3 2 3 3 3 4" xfId="34260"/>
    <cellStyle name="Normal 2 3 2 3 3 3 5" xfId="19036"/>
    <cellStyle name="Normal 2 3 2 3 3 4" xfId="5587"/>
    <cellStyle name="Normal 2 3 2 3 3 4 2" xfId="15639"/>
    <cellStyle name="Normal 2 3 2 3 3 4 2 2" xfId="45961"/>
    <cellStyle name="Normal 2 3 2 3 3 4 2 3" xfId="30737"/>
    <cellStyle name="Normal 2 3 2 3 3 4 3" xfId="10619"/>
    <cellStyle name="Normal 2 3 2 3 3 4 3 2" xfId="40944"/>
    <cellStyle name="Normal 2 3 2 3 3 4 3 3" xfId="25720"/>
    <cellStyle name="Normal 2 3 2 3 3 4 4" xfId="35931"/>
    <cellStyle name="Normal 2 3 2 3 3 4 5" xfId="20707"/>
    <cellStyle name="Normal 2 3 2 3 3 5" xfId="12297"/>
    <cellStyle name="Normal 2 3 2 3 3 5 2" xfId="42619"/>
    <cellStyle name="Normal 2 3 2 3 3 5 3" xfId="27395"/>
    <cellStyle name="Normal 2 3 2 3 3 6" xfId="7276"/>
    <cellStyle name="Normal 2 3 2 3 3 6 2" xfId="37602"/>
    <cellStyle name="Normal 2 3 2 3 3 6 3" xfId="22378"/>
    <cellStyle name="Normal 2 3 2 3 3 7" xfId="32590"/>
    <cellStyle name="Normal 2 3 2 3 3 8" xfId="17365"/>
    <cellStyle name="Normal 2 3 2 3 4" xfId="2623"/>
    <cellStyle name="Normal 2 3 2 3 4 2" xfId="4313"/>
    <cellStyle name="Normal 2 3 2 3 4 2 2" xfId="14386"/>
    <cellStyle name="Normal 2 3 2 3 4 2 2 2" xfId="44708"/>
    <cellStyle name="Normal 2 3 2 3 4 2 2 3" xfId="29484"/>
    <cellStyle name="Normal 2 3 2 3 4 2 3" xfId="9366"/>
    <cellStyle name="Normal 2 3 2 3 4 2 3 2" xfId="39691"/>
    <cellStyle name="Normal 2 3 2 3 4 2 3 3" xfId="24467"/>
    <cellStyle name="Normal 2 3 2 3 4 2 4" xfId="34678"/>
    <cellStyle name="Normal 2 3 2 3 4 2 5" xfId="19454"/>
    <cellStyle name="Normal 2 3 2 3 4 3" xfId="6005"/>
    <cellStyle name="Normal 2 3 2 3 4 3 2" xfId="16057"/>
    <cellStyle name="Normal 2 3 2 3 4 3 2 2" xfId="46379"/>
    <cellStyle name="Normal 2 3 2 3 4 3 2 3" xfId="31155"/>
    <cellStyle name="Normal 2 3 2 3 4 3 3" xfId="11037"/>
    <cellStyle name="Normal 2 3 2 3 4 3 3 2" xfId="41362"/>
    <cellStyle name="Normal 2 3 2 3 4 3 3 3" xfId="26138"/>
    <cellStyle name="Normal 2 3 2 3 4 3 4" xfId="36349"/>
    <cellStyle name="Normal 2 3 2 3 4 3 5" xfId="21125"/>
    <cellStyle name="Normal 2 3 2 3 4 4" xfId="12715"/>
    <cellStyle name="Normal 2 3 2 3 4 4 2" xfId="43037"/>
    <cellStyle name="Normal 2 3 2 3 4 4 3" xfId="27813"/>
    <cellStyle name="Normal 2 3 2 3 4 5" xfId="7694"/>
    <cellStyle name="Normal 2 3 2 3 4 5 2" xfId="38020"/>
    <cellStyle name="Normal 2 3 2 3 4 5 3" xfId="22796"/>
    <cellStyle name="Normal 2 3 2 3 4 6" xfId="33008"/>
    <cellStyle name="Normal 2 3 2 3 4 7" xfId="17783"/>
    <cellStyle name="Normal 2 3 2 3 5" xfId="3476"/>
    <cellStyle name="Normal 2 3 2 3 5 2" xfId="13550"/>
    <cellStyle name="Normal 2 3 2 3 5 2 2" xfId="43872"/>
    <cellStyle name="Normal 2 3 2 3 5 2 3" xfId="28648"/>
    <cellStyle name="Normal 2 3 2 3 5 3" xfId="8530"/>
    <cellStyle name="Normal 2 3 2 3 5 3 2" xfId="38855"/>
    <cellStyle name="Normal 2 3 2 3 5 3 3" xfId="23631"/>
    <cellStyle name="Normal 2 3 2 3 5 4" xfId="33842"/>
    <cellStyle name="Normal 2 3 2 3 5 5" xfId="18618"/>
    <cellStyle name="Normal 2 3 2 3 6" xfId="5169"/>
    <cellStyle name="Normal 2 3 2 3 6 2" xfId="15221"/>
    <cellStyle name="Normal 2 3 2 3 6 2 2" xfId="45543"/>
    <cellStyle name="Normal 2 3 2 3 6 2 3" xfId="30319"/>
    <cellStyle name="Normal 2 3 2 3 6 3" xfId="10201"/>
    <cellStyle name="Normal 2 3 2 3 6 3 2" xfId="40526"/>
    <cellStyle name="Normal 2 3 2 3 6 3 3" xfId="25302"/>
    <cellStyle name="Normal 2 3 2 3 6 4" xfId="35513"/>
    <cellStyle name="Normal 2 3 2 3 6 5" xfId="20289"/>
    <cellStyle name="Normal 2 3 2 3 7" xfId="11879"/>
    <cellStyle name="Normal 2 3 2 3 7 2" xfId="42201"/>
    <cellStyle name="Normal 2 3 2 3 7 3" xfId="26977"/>
    <cellStyle name="Normal 2 3 2 3 8" xfId="6858"/>
    <cellStyle name="Normal 2 3 2 3 8 2" xfId="37184"/>
    <cellStyle name="Normal 2 3 2 3 8 3" xfId="21960"/>
    <cellStyle name="Normal 2 3 2 3 9" xfId="32173"/>
    <cellStyle name="Normal 2 3 2 4" xfId="1883"/>
    <cellStyle name="Normal 2 3 2 4 2" xfId="2306"/>
    <cellStyle name="Normal 2 3 2 4 2 2" xfId="3145"/>
    <cellStyle name="Normal 2 3 2 4 2 2 2" xfId="4835"/>
    <cellStyle name="Normal 2 3 2 4 2 2 2 2" xfId="14908"/>
    <cellStyle name="Normal 2 3 2 4 2 2 2 2 2" xfId="45230"/>
    <cellStyle name="Normal 2 3 2 4 2 2 2 2 3" xfId="30006"/>
    <cellStyle name="Normal 2 3 2 4 2 2 2 3" xfId="9888"/>
    <cellStyle name="Normal 2 3 2 4 2 2 2 3 2" xfId="40213"/>
    <cellStyle name="Normal 2 3 2 4 2 2 2 3 3" xfId="24989"/>
    <cellStyle name="Normal 2 3 2 4 2 2 2 4" xfId="35200"/>
    <cellStyle name="Normal 2 3 2 4 2 2 2 5" xfId="19976"/>
    <cellStyle name="Normal 2 3 2 4 2 2 3" xfId="6527"/>
    <cellStyle name="Normal 2 3 2 4 2 2 3 2" xfId="16579"/>
    <cellStyle name="Normal 2 3 2 4 2 2 3 2 2" xfId="46901"/>
    <cellStyle name="Normal 2 3 2 4 2 2 3 2 3" xfId="31677"/>
    <cellStyle name="Normal 2 3 2 4 2 2 3 3" xfId="11559"/>
    <cellStyle name="Normal 2 3 2 4 2 2 3 3 2" xfId="41884"/>
    <cellStyle name="Normal 2 3 2 4 2 2 3 3 3" xfId="26660"/>
    <cellStyle name="Normal 2 3 2 4 2 2 3 4" xfId="36871"/>
    <cellStyle name="Normal 2 3 2 4 2 2 3 5" xfId="21647"/>
    <cellStyle name="Normal 2 3 2 4 2 2 4" xfId="13237"/>
    <cellStyle name="Normal 2 3 2 4 2 2 4 2" xfId="43559"/>
    <cellStyle name="Normal 2 3 2 4 2 2 4 3" xfId="28335"/>
    <cellStyle name="Normal 2 3 2 4 2 2 5" xfId="8216"/>
    <cellStyle name="Normal 2 3 2 4 2 2 5 2" xfId="38542"/>
    <cellStyle name="Normal 2 3 2 4 2 2 5 3" xfId="23318"/>
    <cellStyle name="Normal 2 3 2 4 2 2 6" xfId="33530"/>
    <cellStyle name="Normal 2 3 2 4 2 2 7" xfId="18305"/>
    <cellStyle name="Normal 2 3 2 4 2 3" xfId="3998"/>
    <cellStyle name="Normal 2 3 2 4 2 3 2" xfId="14072"/>
    <cellStyle name="Normal 2 3 2 4 2 3 2 2" xfId="44394"/>
    <cellStyle name="Normal 2 3 2 4 2 3 2 3" xfId="29170"/>
    <cellStyle name="Normal 2 3 2 4 2 3 3" xfId="9052"/>
    <cellStyle name="Normal 2 3 2 4 2 3 3 2" xfId="39377"/>
    <cellStyle name="Normal 2 3 2 4 2 3 3 3" xfId="24153"/>
    <cellStyle name="Normal 2 3 2 4 2 3 4" xfId="34364"/>
    <cellStyle name="Normal 2 3 2 4 2 3 5" xfId="19140"/>
    <cellStyle name="Normal 2 3 2 4 2 4" xfId="5691"/>
    <cellStyle name="Normal 2 3 2 4 2 4 2" xfId="15743"/>
    <cellStyle name="Normal 2 3 2 4 2 4 2 2" xfId="46065"/>
    <cellStyle name="Normal 2 3 2 4 2 4 2 3" xfId="30841"/>
    <cellStyle name="Normal 2 3 2 4 2 4 3" xfId="10723"/>
    <cellStyle name="Normal 2 3 2 4 2 4 3 2" xfId="41048"/>
    <cellStyle name="Normal 2 3 2 4 2 4 3 3" xfId="25824"/>
    <cellStyle name="Normal 2 3 2 4 2 4 4" xfId="36035"/>
    <cellStyle name="Normal 2 3 2 4 2 4 5" xfId="20811"/>
    <cellStyle name="Normal 2 3 2 4 2 5" xfId="12401"/>
    <cellStyle name="Normal 2 3 2 4 2 5 2" xfId="42723"/>
    <cellStyle name="Normal 2 3 2 4 2 5 3" xfId="27499"/>
    <cellStyle name="Normal 2 3 2 4 2 6" xfId="7380"/>
    <cellStyle name="Normal 2 3 2 4 2 6 2" xfId="37706"/>
    <cellStyle name="Normal 2 3 2 4 2 6 3" xfId="22482"/>
    <cellStyle name="Normal 2 3 2 4 2 7" xfId="32694"/>
    <cellStyle name="Normal 2 3 2 4 2 8" xfId="17469"/>
    <cellStyle name="Normal 2 3 2 4 3" xfId="2727"/>
    <cellStyle name="Normal 2 3 2 4 3 2" xfId="4417"/>
    <cellStyle name="Normal 2 3 2 4 3 2 2" xfId="14490"/>
    <cellStyle name="Normal 2 3 2 4 3 2 2 2" xfId="44812"/>
    <cellStyle name="Normal 2 3 2 4 3 2 2 3" xfId="29588"/>
    <cellStyle name="Normal 2 3 2 4 3 2 3" xfId="9470"/>
    <cellStyle name="Normal 2 3 2 4 3 2 3 2" xfId="39795"/>
    <cellStyle name="Normal 2 3 2 4 3 2 3 3" xfId="24571"/>
    <cellStyle name="Normal 2 3 2 4 3 2 4" xfId="34782"/>
    <cellStyle name="Normal 2 3 2 4 3 2 5" xfId="19558"/>
    <cellStyle name="Normal 2 3 2 4 3 3" xfId="6109"/>
    <cellStyle name="Normal 2 3 2 4 3 3 2" xfId="16161"/>
    <cellStyle name="Normal 2 3 2 4 3 3 2 2" xfId="46483"/>
    <cellStyle name="Normal 2 3 2 4 3 3 2 3" xfId="31259"/>
    <cellStyle name="Normal 2 3 2 4 3 3 3" xfId="11141"/>
    <cellStyle name="Normal 2 3 2 4 3 3 3 2" xfId="41466"/>
    <cellStyle name="Normal 2 3 2 4 3 3 3 3" xfId="26242"/>
    <cellStyle name="Normal 2 3 2 4 3 3 4" xfId="36453"/>
    <cellStyle name="Normal 2 3 2 4 3 3 5" xfId="21229"/>
    <cellStyle name="Normal 2 3 2 4 3 4" xfId="12819"/>
    <cellStyle name="Normal 2 3 2 4 3 4 2" xfId="43141"/>
    <cellStyle name="Normal 2 3 2 4 3 4 3" xfId="27917"/>
    <cellStyle name="Normal 2 3 2 4 3 5" xfId="7798"/>
    <cellStyle name="Normal 2 3 2 4 3 5 2" xfId="38124"/>
    <cellStyle name="Normal 2 3 2 4 3 5 3" xfId="22900"/>
    <cellStyle name="Normal 2 3 2 4 3 6" xfId="33112"/>
    <cellStyle name="Normal 2 3 2 4 3 7" xfId="17887"/>
    <cellStyle name="Normal 2 3 2 4 4" xfId="3580"/>
    <cellStyle name="Normal 2 3 2 4 4 2" xfId="13654"/>
    <cellStyle name="Normal 2 3 2 4 4 2 2" xfId="43976"/>
    <cellStyle name="Normal 2 3 2 4 4 2 3" xfId="28752"/>
    <cellStyle name="Normal 2 3 2 4 4 3" xfId="8634"/>
    <cellStyle name="Normal 2 3 2 4 4 3 2" xfId="38959"/>
    <cellStyle name="Normal 2 3 2 4 4 3 3" xfId="23735"/>
    <cellStyle name="Normal 2 3 2 4 4 4" xfId="33946"/>
    <cellStyle name="Normal 2 3 2 4 4 5" xfId="18722"/>
    <cellStyle name="Normal 2 3 2 4 5" xfId="5273"/>
    <cellStyle name="Normal 2 3 2 4 5 2" xfId="15325"/>
    <cellStyle name="Normal 2 3 2 4 5 2 2" xfId="45647"/>
    <cellStyle name="Normal 2 3 2 4 5 2 3" xfId="30423"/>
    <cellStyle name="Normal 2 3 2 4 5 3" xfId="10305"/>
    <cellStyle name="Normal 2 3 2 4 5 3 2" xfId="40630"/>
    <cellStyle name="Normal 2 3 2 4 5 3 3" xfId="25406"/>
    <cellStyle name="Normal 2 3 2 4 5 4" xfId="35617"/>
    <cellStyle name="Normal 2 3 2 4 5 5" xfId="20393"/>
    <cellStyle name="Normal 2 3 2 4 6" xfId="11983"/>
    <cellStyle name="Normal 2 3 2 4 6 2" xfId="42305"/>
    <cellStyle name="Normal 2 3 2 4 6 3" xfId="27081"/>
    <cellStyle name="Normal 2 3 2 4 7" xfId="6962"/>
    <cellStyle name="Normal 2 3 2 4 7 2" xfId="37288"/>
    <cellStyle name="Normal 2 3 2 4 7 3" xfId="22064"/>
    <cellStyle name="Normal 2 3 2 4 8" xfId="32276"/>
    <cellStyle name="Normal 2 3 2 4 9" xfId="17051"/>
    <cellStyle name="Normal 2 3 2 5" xfId="2096"/>
    <cellStyle name="Normal 2 3 2 5 2" xfId="2937"/>
    <cellStyle name="Normal 2 3 2 5 2 2" xfId="4627"/>
    <cellStyle name="Normal 2 3 2 5 2 2 2" xfId="14700"/>
    <cellStyle name="Normal 2 3 2 5 2 2 2 2" xfId="45022"/>
    <cellStyle name="Normal 2 3 2 5 2 2 2 3" xfId="29798"/>
    <cellStyle name="Normal 2 3 2 5 2 2 3" xfId="9680"/>
    <cellStyle name="Normal 2 3 2 5 2 2 3 2" xfId="40005"/>
    <cellStyle name="Normal 2 3 2 5 2 2 3 3" xfId="24781"/>
    <cellStyle name="Normal 2 3 2 5 2 2 4" xfId="34992"/>
    <cellStyle name="Normal 2 3 2 5 2 2 5" xfId="19768"/>
    <cellStyle name="Normal 2 3 2 5 2 3" xfId="6319"/>
    <cellStyle name="Normal 2 3 2 5 2 3 2" xfId="16371"/>
    <cellStyle name="Normal 2 3 2 5 2 3 2 2" xfId="46693"/>
    <cellStyle name="Normal 2 3 2 5 2 3 2 3" xfId="31469"/>
    <cellStyle name="Normal 2 3 2 5 2 3 3" xfId="11351"/>
    <cellStyle name="Normal 2 3 2 5 2 3 3 2" xfId="41676"/>
    <cellStyle name="Normal 2 3 2 5 2 3 3 3" xfId="26452"/>
    <cellStyle name="Normal 2 3 2 5 2 3 4" xfId="36663"/>
    <cellStyle name="Normal 2 3 2 5 2 3 5" xfId="21439"/>
    <cellStyle name="Normal 2 3 2 5 2 4" xfId="13029"/>
    <cellStyle name="Normal 2 3 2 5 2 4 2" xfId="43351"/>
    <cellStyle name="Normal 2 3 2 5 2 4 3" xfId="28127"/>
    <cellStyle name="Normal 2 3 2 5 2 5" xfId="8008"/>
    <cellStyle name="Normal 2 3 2 5 2 5 2" xfId="38334"/>
    <cellStyle name="Normal 2 3 2 5 2 5 3" xfId="23110"/>
    <cellStyle name="Normal 2 3 2 5 2 6" xfId="33322"/>
    <cellStyle name="Normal 2 3 2 5 2 7" xfId="18097"/>
    <cellStyle name="Normal 2 3 2 5 3" xfId="3790"/>
    <cellStyle name="Normal 2 3 2 5 3 2" xfId="13864"/>
    <cellStyle name="Normal 2 3 2 5 3 2 2" xfId="44186"/>
    <cellStyle name="Normal 2 3 2 5 3 2 3" xfId="28962"/>
    <cellStyle name="Normal 2 3 2 5 3 3" xfId="8844"/>
    <cellStyle name="Normal 2 3 2 5 3 3 2" xfId="39169"/>
    <cellStyle name="Normal 2 3 2 5 3 3 3" xfId="23945"/>
    <cellStyle name="Normal 2 3 2 5 3 4" xfId="34156"/>
    <cellStyle name="Normal 2 3 2 5 3 5" xfId="18932"/>
    <cellStyle name="Normal 2 3 2 5 4" xfId="5483"/>
    <cellStyle name="Normal 2 3 2 5 4 2" xfId="15535"/>
    <cellStyle name="Normal 2 3 2 5 4 2 2" xfId="45857"/>
    <cellStyle name="Normal 2 3 2 5 4 2 3" xfId="30633"/>
    <cellStyle name="Normal 2 3 2 5 4 3" xfId="10515"/>
    <cellStyle name="Normal 2 3 2 5 4 3 2" xfId="40840"/>
    <cellStyle name="Normal 2 3 2 5 4 3 3" xfId="25616"/>
    <cellStyle name="Normal 2 3 2 5 4 4" xfId="35827"/>
    <cellStyle name="Normal 2 3 2 5 4 5" xfId="20603"/>
    <cellStyle name="Normal 2 3 2 5 5" xfId="12193"/>
    <cellStyle name="Normal 2 3 2 5 5 2" xfId="42515"/>
    <cellStyle name="Normal 2 3 2 5 5 3" xfId="27291"/>
    <cellStyle name="Normal 2 3 2 5 6" xfId="7172"/>
    <cellStyle name="Normal 2 3 2 5 6 2" xfId="37498"/>
    <cellStyle name="Normal 2 3 2 5 6 3" xfId="22274"/>
    <cellStyle name="Normal 2 3 2 5 7" xfId="32486"/>
    <cellStyle name="Normal 2 3 2 5 8" xfId="17261"/>
    <cellStyle name="Normal 2 3 2 6" xfId="2517"/>
    <cellStyle name="Normal 2 3 2 6 2" xfId="4209"/>
    <cellStyle name="Normal 2 3 2 6 2 2" xfId="14282"/>
    <cellStyle name="Normal 2 3 2 6 2 2 2" xfId="44604"/>
    <cellStyle name="Normal 2 3 2 6 2 2 3" xfId="29380"/>
    <cellStyle name="Normal 2 3 2 6 2 3" xfId="9262"/>
    <cellStyle name="Normal 2 3 2 6 2 3 2" xfId="39587"/>
    <cellStyle name="Normal 2 3 2 6 2 3 3" xfId="24363"/>
    <cellStyle name="Normal 2 3 2 6 2 4" xfId="34574"/>
    <cellStyle name="Normal 2 3 2 6 2 5" xfId="19350"/>
    <cellStyle name="Normal 2 3 2 6 3" xfId="5901"/>
    <cellStyle name="Normal 2 3 2 6 3 2" xfId="15953"/>
    <cellStyle name="Normal 2 3 2 6 3 2 2" xfId="46275"/>
    <cellStyle name="Normal 2 3 2 6 3 2 3" xfId="31051"/>
    <cellStyle name="Normal 2 3 2 6 3 3" xfId="10933"/>
    <cellStyle name="Normal 2 3 2 6 3 3 2" xfId="41258"/>
    <cellStyle name="Normal 2 3 2 6 3 3 3" xfId="26034"/>
    <cellStyle name="Normal 2 3 2 6 3 4" xfId="36245"/>
    <cellStyle name="Normal 2 3 2 6 3 5" xfId="21021"/>
    <cellStyle name="Normal 2 3 2 6 4" xfId="12611"/>
    <cellStyle name="Normal 2 3 2 6 4 2" xfId="42933"/>
    <cellStyle name="Normal 2 3 2 6 4 3" xfId="27709"/>
    <cellStyle name="Normal 2 3 2 6 5" xfId="7590"/>
    <cellStyle name="Normal 2 3 2 6 5 2" xfId="37916"/>
    <cellStyle name="Normal 2 3 2 6 5 3" xfId="22692"/>
    <cellStyle name="Normal 2 3 2 6 6" xfId="32904"/>
    <cellStyle name="Normal 2 3 2 6 7" xfId="17679"/>
    <cellStyle name="Normal 2 3 2 7" xfId="3368"/>
    <cellStyle name="Normal 2 3 2 7 2" xfId="13446"/>
    <cellStyle name="Normal 2 3 2 7 2 2" xfId="43768"/>
    <cellStyle name="Normal 2 3 2 7 2 3" xfId="28544"/>
    <cellStyle name="Normal 2 3 2 7 3" xfId="8426"/>
    <cellStyle name="Normal 2 3 2 7 3 2" xfId="38751"/>
    <cellStyle name="Normal 2 3 2 7 3 3" xfId="23527"/>
    <cellStyle name="Normal 2 3 2 7 4" xfId="33738"/>
    <cellStyle name="Normal 2 3 2 7 5" xfId="18514"/>
    <cellStyle name="Normal 2 3 2 8" xfId="5062"/>
    <cellStyle name="Normal 2 3 2 8 2" xfId="15117"/>
    <cellStyle name="Normal 2 3 2 8 2 2" xfId="45439"/>
    <cellStyle name="Normal 2 3 2 8 2 3" xfId="30215"/>
    <cellStyle name="Normal 2 3 2 8 3" xfId="10097"/>
    <cellStyle name="Normal 2 3 2 8 3 2" xfId="40422"/>
    <cellStyle name="Normal 2 3 2 8 3 3" xfId="25198"/>
    <cellStyle name="Normal 2 3 2 8 4" xfId="35409"/>
    <cellStyle name="Normal 2 3 2 8 5" xfId="20185"/>
    <cellStyle name="Normal 2 3 2 9" xfId="11773"/>
    <cellStyle name="Normal 2 3 2 9 2" xfId="42097"/>
    <cellStyle name="Normal 2 3 2 9 3" xfId="26873"/>
    <cellStyle name="Normal 2 3 3" xfId="1423"/>
    <cellStyle name="Normal 2 3 4" xfId="1424"/>
    <cellStyle name="Normal 2 3 4 10" xfId="6753"/>
    <cellStyle name="Normal 2 3 4 10 2" xfId="37081"/>
    <cellStyle name="Normal 2 3 4 10 3" xfId="21857"/>
    <cellStyle name="Normal 2 3 4 11" xfId="32072"/>
    <cellStyle name="Normal 2 3 4 12" xfId="16842"/>
    <cellStyle name="Normal 2 3 4 13" xfId="47281"/>
    <cellStyle name="Normal 2 3 4 2" xfId="1717"/>
    <cellStyle name="Normal 2 3 4 2 10" xfId="32124"/>
    <cellStyle name="Normal 2 3 4 2 11" xfId="16896"/>
    <cellStyle name="Normal 2 3 4 2 2" xfId="1825"/>
    <cellStyle name="Normal 2 3 4 2 2 10" xfId="17000"/>
    <cellStyle name="Normal 2 3 4 2 2 2" xfId="2042"/>
    <cellStyle name="Normal 2 3 4 2 2 2 2" xfId="2463"/>
    <cellStyle name="Normal 2 3 4 2 2 2 2 2" xfId="3302"/>
    <cellStyle name="Normal 2 3 4 2 2 2 2 2 2" xfId="4992"/>
    <cellStyle name="Normal 2 3 4 2 2 2 2 2 2 2" xfId="15065"/>
    <cellStyle name="Normal 2 3 4 2 2 2 2 2 2 2 2" xfId="45387"/>
    <cellStyle name="Normal 2 3 4 2 2 2 2 2 2 2 3" xfId="30163"/>
    <cellStyle name="Normal 2 3 4 2 2 2 2 2 2 3" xfId="10045"/>
    <cellStyle name="Normal 2 3 4 2 2 2 2 2 2 3 2" xfId="40370"/>
    <cellStyle name="Normal 2 3 4 2 2 2 2 2 2 3 3" xfId="25146"/>
    <cellStyle name="Normal 2 3 4 2 2 2 2 2 2 4" xfId="35357"/>
    <cellStyle name="Normal 2 3 4 2 2 2 2 2 2 5" xfId="20133"/>
    <cellStyle name="Normal 2 3 4 2 2 2 2 2 3" xfId="6684"/>
    <cellStyle name="Normal 2 3 4 2 2 2 2 2 3 2" xfId="16736"/>
    <cellStyle name="Normal 2 3 4 2 2 2 2 2 3 2 2" xfId="47058"/>
    <cellStyle name="Normal 2 3 4 2 2 2 2 2 3 2 3" xfId="31834"/>
    <cellStyle name="Normal 2 3 4 2 2 2 2 2 3 3" xfId="11716"/>
    <cellStyle name="Normal 2 3 4 2 2 2 2 2 3 3 2" xfId="42041"/>
    <cellStyle name="Normal 2 3 4 2 2 2 2 2 3 3 3" xfId="26817"/>
    <cellStyle name="Normal 2 3 4 2 2 2 2 2 3 4" xfId="37028"/>
    <cellStyle name="Normal 2 3 4 2 2 2 2 2 3 5" xfId="21804"/>
    <cellStyle name="Normal 2 3 4 2 2 2 2 2 4" xfId="13394"/>
    <cellStyle name="Normal 2 3 4 2 2 2 2 2 4 2" xfId="43716"/>
    <cellStyle name="Normal 2 3 4 2 2 2 2 2 4 3" xfId="28492"/>
    <cellStyle name="Normal 2 3 4 2 2 2 2 2 5" xfId="8373"/>
    <cellStyle name="Normal 2 3 4 2 2 2 2 2 5 2" xfId="38699"/>
    <cellStyle name="Normal 2 3 4 2 2 2 2 2 5 3" xfId="23475"/>
    <cellStyle name="Normal 2 3 4 2 2 2 2 2 6" xfId="33687"/>
    <cellStyle name="Normal 2 3 4 2 2 2 2 2 7" xfId="18462"/>
    <cellStyle name="Normal 2 3 4 2 2 2 2 3" xfId="4155"/>
    <cellStyle name="Normal 2 3 4 2 2 2 2 3 2" xfId="14229"/>
    <cellStyle name="Normal 2 3 4 2 2 2 2 3 2 2" xfId="44551"/>
    <cellStyle name="Normal 2 3 4 2 2 2 2 3 2 3" xfId="29327"/>
    <cellStyle name="Normal 2 3 4 2 2 2 2 3 3" xfId="9209"/>
    <cellStyle name="Normal 2 3 4 2 2 2 2 3 3 2" xfId="39534"/>
    <cellStyle name="Normal 2 3 4 2 2 2 2 3 3 3" xfId="24310"/>
    <cellStyle name="Normal 2 3 4 2 2 2 2 3 4" xfId="34521"/>
    <cellStyle name="Normal 2 3 4 2 2 2 2 3 5" xfId="19297"/>
    <cellStyle name="Normal 2 3 4 2 2 2 2 4" xfId="5848"/>
    <cellStyle name="Normal 2 3 4 2 2 2 2 4 2" xfId="15900"/>
    <cellStyle name="Normal 2 3 4 2 2 2 2 4 2 2" xfId="46222"/>
    <cellStyle name="Normal 2 3 4 2 2 2 2 4 2 3" xfId="30998"/>
    <cellStyle name="Normal 2 3 4 2 2 2 2 4 3" xfId="10880"/>
    <cellStyle name="Normal 2 3 4 2 2 2 2 4 3 2" xfId="41205"/>
    <cellStyle name="Normal 2 3 4 2 2 2 2 4 3 3" xfId="25981"/>
    <cellStyle name="Normal 2 3 4 2 2 2 2 4 4" xfId="36192"/>
    <cellStyle name="Normal 2 3 4 2 2 2 2 4 5" xfId="20968"/>
    <cellStyle name="Normal 2 3 4 2 2 2 2 5" xfId="12558"/>
    <cellStyle name="Normal 2 3 4 2 2 2 2 5 2" xfId="42880"/>
    <cellStyle name="Normal 2 3 4 2 2 2 2 5 3" xfId="27656"/>
    <cellStyle name="Normal 2 3 4 2 2 2 2 6" xfId="7537"/>
    <cellStyle name="Normal 2 3 4 2 2 2 2 6 2" xfId="37863"/>
    <cellStyle name="Normal 2 3 4 2 2 2 2 6 3" xfId="22639"/>
    <cellStyle name="Normal 2 3 4 2 2 2 2 7" xfId="32851"/>
    <cellStyle name="Normal 2 3 4 2 2 2 2 8" xfId="17626"/>
    <cellStyle name="Normal 2 3 4 2 2 2 3" xfId="2884"/>
    <cellStyle name="Normal 2 3 4 2 2 2 3 2" xfId="4574"/>
    <cellStyle name="Normal 2 3 4 2 2 2 3 2 2" xfId="14647"/>
    <cellStyle name="Normal 2 3 4 2 2 2 3 2 2 2" xfId="44969"/>
    <cellStyle name="Normal 2 3 4 2 2 2 3 2 2 3" xfId="29745"/>
    <cellStyle name="Normal 2 3 4 2 2 2 3 2 3" xfId="9627"/>
    <cellStyle name="Normal 2 3 4 2 2 2 3 2 3 2" xfId="39952"/>
    <cellStyle name="Normal 2 3 4 2 2 2 3 2 3 3" xfId="24728"/>
    <cellStyle name="Normal 2 3 4 2 2 2 3 2 4" xfId="34939"/>
    <cellStyle name="Normal 2 3 4 2 2 2 3 2 5" xfId="19715"/>
    <cellStyle name="Normal 2 3 4 2 2 2 3 3" xfId="6266"/>
    <cellStyle name="Normal 2 3 4 2 2 2 3 3 2" xfId="16318"/>
    <cellStyle name="Normal 2 3 4 2 2 2 3 3 2 2" xfId="46640"/>
    <cellStyle name="Normal 2 3 4 2 2 2 3 3 2 3" xfId="31416"/>
    <cellStyle name="Normal 2 3 4 2 2 2 3 3 3" xfId="11298"/>
    <cellStyle name="Normal 2 3 4 2 2 2 3 3 3 2" xfId="41623"/>
    <cellStyle name="Normal 2 3 4 2 2 2 3 3 3 3" xfId="26399"/>
    <cellStyle name="Normal 2 3 4 2 2 2 3 3 4" xfId="36610"/>
    <cellStyle name="Normal 2 3 4 2 2 2 3 3 5" xfId="21386"/>
    <cellStyle name="Normal 2 3 4 2 2 2 3 4" xfId="12976"/>
    <cellStyle name="Normal 2 3 4 2 2 2 3 4 2" xfId="43298"/>
    <cellStyle name="Normal 2 3 4 2 2 2 3 4 3" xfId="28074"/>
    <cellStyle name="Normal 2 3 4 2 2 2 3 5" xfId="7955"/>
    <cellStyle name="Normal 2 3 4 2 2 2 3 5 2" xfId="38281"/>
    <cellStyle name="Normal 2 3 4 2 2 2 3 5 3" xfId="23057"/>
    <cellStyle name="Normal 2 3 4 2 2 2 3 6" xfId="33269"/>
    <cellStyle name="Normal 2 3 4 2 2 2 3 7" xfId="18044"/>
    <cellStyle name="Normal 2 3 4 2 2 2 4" xfId="3737"/>
    <cellStyle name="Normal 2 3 4 2 2 2 4 2" xfId="13811"/>
    <cellStyle name="Normal 2 3 4 2 2 2 4 2 2" xfId="44133"/>
    <cellStyle name="Normal 2 3 4 2 2 2 4 2 3" xfId="28909"/>
    <cellStyle name="Normal 2 3 4 2 2 2 4 3" xfId="8791"/>
    <cellStyle name="Normal 2 3 4 2 2 2 4 3 2" xfId="39116"/>
    <cellStyle name="Normal 2 3 4 2 2 2 4 3 3" xfId="23892"/>
    <cellStyle name="Normal 2 3 4 2 2 2 4 4" xfId="34103"/>
    <cellStyle name="Normal 2 3 4 2 2 2 4 5" xfId="18879"/>
    <cellStyle name="Normal 2 3 4 2 2 2 5" xfId="5430"/>
    <cellStyle name="Normal 2 3 4 2 2 2 5 2" xfId="15482"/>
    <cellStyle name="Normal 2 3 4 2 2 2 5 2 2" xfId="45804"/>
    <cellStyle name="Normal 2 3 4 2 2 2 5 2 3" xfId="30580"/>
    <cellStyle name="Normal 2 3 4 2 2 2 5 3" xfId="10462"/>
    <cellStyle name="Normal 2 3 4 2 2 2 5 3 2" xfId="40787"/>
    <cellStyle name="Normal 2 3 4 2 2 2 5 3 3" xfId="25563"/>
    <cellStyle name="Normal 2 3 4 2 2 2 5 4" xfId="35774"/>
    <cellStyle name="Normal 2 3 4 2 2 2 5 5" xfId="20550"/>
    <cellStyle name="Normal 2 3 4 2 2 2 6" xfId="12140"/>
    <cellStyle name="Normal 2 3 4 2 2 2 6 2" xfId="42462"/>
    <cellStyle name="Normal 2 3 4 2 2 2 6 3" xfId="27238"/>
    <cellStyle name="Normal 2 3 4 2 2 2 7" xfId="7119"/>
    <cellStyle name="Normal 2 3 4 2 2 2 7 2" xfId="37445"/>
    <cellStyle name="Normal 2 3 4 2 2 2 7 3" xfId="22221"/>
    <cellStyle name="Normal 2 3 4 2 2 2 8" xfId="32433"/>
    <cellStyle name="Normal 2 3 4 2 2 2 9" xfId="17208"/>
    <cellStyle name="Normal 2 3 4 2 2 3" xfId="2255"/>
    <cellStyle name="Normal 2 3 4 2 2 3 2" xfId="3094"/>
    <cellStyle name="Normal 2 3 4 2 2 3 2 2" xfId="4784"/>
    <cellStyle name="Normal 2 3 4 2 2 3 2 2 2" xfId="14857"/>
    <cellStyle name="Normal 2 3 4 2 2 3 2 2 2 2" xfId="45179"/>
    <cellStyle name="Normal 2 3 4 2 2 3 2 2 2 3" xfId="29955"/>
    <cellStyle name="Normal 2 3 4 2 2 3 2 2 3" xfId="9837"/>
    <cellStyle name="Normal 2 3 4 2 2 3 2 2 3 2" xfId="40162"/>
    <cellStyle name="Normal 2 3 4 2 2 3 2 2 3 3" xfId="24938"/>
    <cellStyle name="Normal 2 3 4 2 2 3 2 2 4" xfId="35149"/>
    <cellStyle name="Normal 2 3 4 2 2 3 2 2 5" xfId="19925"/>
    <cellStyle name="Normal 2 3 4 2 2 3 2 3" xfId="6476"/>
    <cellStyle name="Normal 2 3 4 2 2 3 2 3 2" xfId="16528"/>
    <cellStyle name="Normal 2 3 4 2 2 3 2 3 2 2" xfId="46850"/>
    <cellStyle name="Normal 2 3 4 2 2 3 2 3 2 3" xfId="31626"/>
    <cellStyle name="Normal 2 3 4 2 2 3 2 3 3" xfId="11508"/>
    <cellStyle name="Normal 2 3 4 2 2 3 2 3 3 2" xfId="41833"/>
    <cellStyle name="Normal 2 3 4 2 2 3 2 3 3 3" xfId="26609"/>
    <cellStyle name="Normal 2 3 4 2 2 3 2 3 4" xfId="36820"/>
    <cellStyle name="Normal 2 3 4 2 2 3 2 3 5" xfId="21596"/>
    <cellStyle name="Normal 2 3 4 2 2 3 2 4" xfId="13186"/>
    <cellStyle name="Normal 2 3 4 2 2 3 2 4 2" xfId="43508"/>
    <cellStyle name="Normal 2 3 4 2 2 3 2 4 3" xfId="28284"/>
    <cellStyle name="Normal 2 3 4 2 2 3 2 5" xfId="8165"/>
    <cellStyle name="Normal 2 3 4 2 2 3 2 5 2" xfId="38491"/>
    <cellStyle name="Normal 2 3 4 2 2 3 2 5 3" xfId="23267"/>
    <cellStyle name="Normal 2 3 4 2 2 3 2 6" xfId="33479"/>
    <cellStyle name="Normal 2 3 4 2 2 3 2 7" xfId="18254"/>
    <cellStyle name="Normal 2 3 4 2 2 3 3" xfId="3947"/>
    <cellStyle name="Normal 2 3 4 2 2 3 3 2" xfId="14021"/>
    <cellStyle name="Normal 2 3 4 2 2 3 3 2 2" xfId="44343"/>
    <cellStyle name="Normal 2 3 4 2 2 3 3 2 3" xfId="29119"/>
    <cellStyle name="Normal 2 3 4 2 2 3 3 3" xfId="9001"/>
    <cellStyle name="Normal 2 3 4 2 2 3 3 3 2" xfId="39326"/>
    <cellStyle name="Normal 2 3 4 2 2 3 3 3 3" xfId="24102"/>
    <cellStyle name="Normal 2 3 4 2 2 3 3 4" xfId="34313"/>
    <cellStyle name="Normal 2 3 4 2 2 3 3 5" xfId="19089"/>
    <cellStyle name="Normal 2 3 4 2 2 3 4" xfId="5640"/>
    <cellStyle name="Normal 2 3 4 2 2 3 4 2" xfId="15692"/>
    <cellStyle name="Normal 2 3 4 2 2 3 4 2 2" xfId="46014"/>
    <cellStyle name="Normal 2 3 4 2 2 3 4 2 3" xfId="30790"/>
    <cellStyle name="Normal 2 3 4 2 2 3 4 3" xfId="10672"/>
    <cellStyle name="Normal 2 3 4 2 2 3 4 3 2" xfId="40997"/>
    <cellStyle name="Normal 2 3 4 2 2 3 4 3 3" xfId="25773"/>
    <cellStyle name="Normal 2 3 4 2 2 3 4 4" xfId="35984"/>
    <cellStyle name="Normal 2 3 4 2 2 3 4 5" xfId="20760"/>
    <cellStyle name="Normal 2 3 4 2 2 3 5" xfId="12350"/>
    <cellStyle name="Normal 2 3 4 2 2 3 5 2" xfId="42672"/>
    <cellStyle name="Normal 2 3 4 2 2 3 5 3" xfId="27448"/>
    <cellStyle name="Normal 2 3 4 2 2 3 6" xfId="7329"/>
    <cellStyle name="Normal 2 3 4 2 2 3 6 2" xfId="37655"/>
    <cellStyle name="Normal 2 3 4 2 2 3 6 3" xfId="22431"/>
    <cellStyle name="Normal 2 3 4 2 2 3 7" xfId="32643"/>
    <cellStyle name="Normal 2 3 4 2 2 3 8" xfId="17418"/>
    <cellStyle name="Normal 2 3 4 2 2 4" xfId="2676"/>
    <cellStyle name="Normal 2 3 4 2 2 4 2" xfId="4366"/>
    <cellStyle name="Normal 2 3 4 2 2 4 2 2" xfId="14439"/>
    <cellStyle name="Normal 2 3 4 2 2 4 2 2 2" xfId="44761"/>
    <cellStyle name="Normal 2 3 4 2 2 4 2 2 3" xfId="29537"/>
    <cellStyle name="Normal 2 3 4 2 2 4 2 3" xfId="9419"/>
    <cellStyle name="Normal 2 3 4 2 2 4 2 3 2" xfId="39744"/>
    <cellStyle name="Normal 2 3 4 2 2 4 2 3 3" xfId="24520"/>
    <cellStyle name="Normal 2 3 4 2 2 4 2 4" xfId="34731"/>
    <cellStyle name="Normal 2 3 4 2 2 4 2 5" xfId="19507"/>
    <cellStyle name="Normal 2 3 4 2 2 4 3" xfId="6058"/>
    <cellStyle name="Normal 2 3 4 2 2 4 3 2" xfId="16110"/>
    <cellStyle name="Normal 2 3 4 2 2 4 3 2 2" xfId="46432"/>
    <cellStyle name="Normal 2 3 4 2 2 4 3 2 3" xfId="31208"/>
    <cellStyle name="Normal 2 3 4 2 2 4 3 3" xfId="11090"/>
    <cellStyle name="Normal 2 3 4 2 2 4 3 3 2" xfId="41415"/>
    <cellStyle name="Normal 2 3 4 2 2 4 3 3 3" xfId="26191"/>
    <cellStyle name="Normal 2 3 4 2 2 4 3 4" xfId="36402"/>
    <cellStyle name="Normal 2 3 4 2 2 4 3 5" xfId="21178"/>
    <cellStyle name="Normal 2 3 4 2 2 4 4" xfId="12768"/>
    <cellStyle name="Normal 2 3 4 2 2 4 4 2" xfId="43090"/>
    <cellStyle name="Normal 2 3 4 2 2 4 4 3" xfId="27866"/>
    <cellStyle name="Normal 2 3 4 2 2 4 5" xfId="7747"/>
    <cellStyle name="Normal 2 3 4 2 2 4 5 2" xfId="38073"/>
    <cellStyle name="Normal 2 3 4 2 2 4 5 3" xfId="22849"/>
    <cellStyle name="Normal 2 3 4 2 2 4 6" xfId="33061"/>
    <cellStyle name="Normal 2 3 4 2 2 4 7" xfId="17836"/>
    <cellStyle name="Normal 2 3 4 2 2 5" xfId="3529"/>
    <cellStyle name="Normal 2 3 4 2 2 5 2" xfId="13603"/>
    <cellStyle name="Normal 2 3 4 2 2 5 2 2" xfId="43925"/>
    <cellStyle name="Normal 2 3 4 2 2 5 2 3" xfId="28701"/>
    <cellStyle name="Normal 2 3 4 2 2 5 3" xfId="8583"/>
    <cellStyle name="Normal 2 3 4 2 2 5 3 2" xfId="38908"/>
    <cellStyle name="Normal 2 3 4 2 2 5 3 3" xfId="23684"/>
    <cellStyle name="Normal 2 3 4 2 2 5 4" xfId="33895"/>
    <cellStyle name="Normal 2 3 4 2 2 5 5" xfId="18671"/>
    <cellStyle name="Normal 2 3 4 2 2 6" xfId="5222"/>
    <cellStyle name="Normal 2 3 4 2 2 6 2" xfId="15274"/>
    <cellStyle name="Normal 2 3 4 2 2 6 2 2" xfId="45596"/>
    <cellStyle name="Normal 2 3 4 2 2 6 2 3" xfId="30372"/>
    <cellStyle name="Normal 2 3 4 2 2 6 3" xfId="10254"/>
    <cellStyle name="Normal 2 3 4 2 2 6 3 2" xfId="40579"/>
    <cellStyle name="Normal 2 3 4 2 2 6 3 3" xfId="25355"/>
    <cellStyle name="Normal 2 3 4 2 2 6 4" xfId="35566"/>
    <cellStyle name="Normal 2 3 4 2 2 6 5" xfId="20342"/>
    <cellStyle name="Normal 2 3 4 2 2 7" xfId="11932"/>
    <cellStyle name="Normal 2 3 4 2 2 7 2" xfId="42254"/>
    <cellStyle name="Normal 2 3 4 2 2 7 3" xfId="27030"/>
    <cellStyle name="Normal 2 3 4 2 2 8" xfId="6911"/>
    <cellStyle name="Normal 2 3 4 2 2 8 2" xfId="37237"/>
    <cellStyle name="Normal 2 3 4 2 2 8 3" xfId="22013"/>
    <cellStyle name="Normal 2 3 4 2 2 9" xfId="32225"/>
    <cellStyle name="Normal 2 3 4 2 3" xfId="1938"/>
    <cellStyle name="Normal 2 3 4 2 3 2" xfId="2359"/>
    <cellStyle name="Normal 2 3 4 2 3 2 2" xfId="3198"/>
    <cellStyle name="Normal 2 3 4 2 3 2 2 2" xfId="4888"/>
    <cellStyle name="Normal 2 3 4 2 3 2 2 2 2" xfId="14961"/>
    <cellStyle name="Normal 2 3 4 2 3 2 2 2 2 2" xfId="45283"/>
    <cellStyle name="Normal 2 3 4 2 3 2 2 2 2 3" xfId="30059"/>
    <cellStyle name="Normal 2 3 4 2 3 2 2 2 3" xfId="9941"/>
    <cellStyle name="Normal 2 3 4 2 3 2 2 2 3 2" xfId="40266"/>
    <cellStyle name="Normal 2 3 4 2 3 2 2 2 3 3" xfId="25042"/>
    <cellStyle name="Normal 2 3 4 2 3 2 2 2 4" xfId="35253"/>
    <cellStyle name="Normal 2 3 4 2 3 2 2 2 5" xfId="20029"/>
    <cellStyle name="Normal 2 3 4 2 3 2 2 3" xfId="6580"/>
    <cellStyle name="Normal 2 3 4 2 3 2 2 3 2" xfId="16632"/>
    <cellStyle name="Normal 2 3 4 2 3 2 2 3 2 2" xfId="46954"/>
    <cellStyle name="Normal 2 3 4 2 3 2 2 3 2 3" xfId="31730"/>
    <cellStyle name="Normal 2 3 4 2 3 2 2 3 3" xfId="11612"/>
    <cellStyle name="Normal 2 3 4 2 3 2 2 3 3 2" xfId="41937"/>
    <cellStyle name="Normal 2 3 4 2 3 2 2 3 3 3" xfId="26713"/>
    <cellStyle name="Normal 2 3 4 2 3 2 2 3 4" xfId="36924"/>
    <cellStyle name="Normal 2 3 4 2 3 2 2 3 5" xfId="21700"/>
    <cellStyle name="Normal 2 3 4 2 3 2 2 4" xfId="13290"/>
    <cellStyle name="Normal 2 3 4 2 3 2 2 4 2" xfId="43612"/>
    <cellStyle name="Normal 2 3 4 2 3 2 2 4 3" xfId="28388"/>
    <cellStyle name="Normal 2 3 4 2 3 2 2 5" xfId="8269"/>
    <cellStyle name="Normal 2 3 4 2 3 2 2 5 2" xfId="38595"/>
    <cellStyle name="Normal 2 3 4 2 3 2 2 5 3" xfId="23371"/>
    <cellStyle name="Normal 2 3 4 2 3 2 2 6" xfId="33583"/>
    <cellStyle name="Normal 2 3 4 2 3 2 2 7" xfId="18358"/>
    <cellStyle name="Normal 2 3 4 2 3 2 3" xfId="4051"/>
    <cellStyle name="Normal 2 3 4 2 3 2 3 2" xfId="14125"/>
    <cellStyle name="Normal 2 3 4 2 3 2 3 2 2" xfId="44447"/>
    <cellStyle name="Normal 2 3 4 2 3 2 3 2 3" xfId="29223"/>
    <cellStyle name="Normal 2 3 4 2 3 2 3 3" xfId="9105"/>
    <cellStyle name="Normal 2 3 4 2 3 2 3 3 2" xfId="39430"/>
    <cellStyle name="Normal 2 3 4 2 3 2 3 3 3" xfId="24206"/>
    <cellStyle name="Normal 2 3 4 2 3 2 3 4" xfId="34417"/>
    <cellStyle name="Normal 2 3 4 2 3 2 3 5" xfId="19193"/>
    <cellStyle name="Normal 2 3 4 2 3 2 4" xfId="5744"/>
    <cellStyle name="Normal 2 3 4 2 3 2 4 2" xfId="15796"/>
    <cellStyle name="Normal 2 3 4 2 3 2 4 2 2" xfId="46118"/>
    <cellStyle name="Normal 2 3 4 2 3 2 4 2 3" xfId="30894"/>
    <cellStyle name="Normal 2 3 4 2 3 2 4 3" xfId="10776"/>
    <cellStyle name="Normal 2 3 4 2 3 2 4 3 2" xfId="41101"/>
    <cellStyle name="Normal 2 3 4 2 3 2 4 3 3" xfId="25877"/>
    <cellStyle name="Normal 2 3 4 2 3 2 4 4" xfId="36088"/>
    <cellStyle name="Normal 2 3 4 2 3 2 4 5" xfId="20864"/>
    <cellStyle name="Normal 2 3 4 2 3 2 5" xfId="12454"/>
    <cellStyle name="Normal 2 3 4 2 3 2 5 2" xfId="42776"/>
    <cellStyle name="Normal 2 3 4 2 3 2 5 3" xfId="27552"/>
    <cellStyle name="Normal 2 3 4 2 3 2 6" xfId="7433"/>
    <cellStyle name="Normal 2 3 4 2 3 2 6 2" xfId="37759"/>
    <cellStyle name="Normal 2 3 4 2 3 2 6 3" xfId="22535"/>
    <cellStyle name="Normal 2 3 4 2 3 2 7" xfId="32747"/>
    <cellStyle name="Normal 2 3 4 2 3 2 8" xfId="17522"/>
    <cellStyle name="Normal 2 3 4 2 3 3" xfId="2780"/>
    <cellStyle name="Normal 2 3 4 2 3 3 2" xfId="4470"/>
    <cellStyle name="Normal 2 3 4 2 3 3 2 2" xfId="14543"/>
    <cellStyle name="Normal 2 3 4 2 3 3 2 2 2" xfId="44865"/>
    <cellStyle name="Normal 2 3 4 2 3 3 2 2 3" xfId="29641"/>
    <cellStyle name="Normal 2 3 4 2 3 3 2 3" xfId="9523"/>
    <cellStyle name="Normal 2 3 4 2 3 3 2 3 2" xfId="39848"/>
    <cellStyle name="Normal 2 3 4 2 3 3 2 3 3" xfId="24624"/>
    <cellStyle name="Normal 2 3 4 2 3 3 2 4" xfId="34835"/>
    <cellStyle name="Normal 2 3 4 2 3 3 2 5" xfId="19611"/>
    <cellStyle name="Normal 2 3 4 2 3 3 3" xfId="6162"/>
    <cellStyle name="Normal 2 3 4 2 3 3 3 2" xfId="16214"/>
    <cellStyle name="Normal 2 3 4 2 3 3 3 2 2" xfId="46536"/>
    <cellStyle name="Normal 2 3 4 2 3 3 3 2 3" xfId="31312"/>
    <cellStyle name="Normal 2 3 4 2 3 3 3 3" xfId="11194"/>
    <cellStyle name="Normal 2 3 4 2 3 3 3 3 2" xfId="41519"/>
    <cellStyle name="Normal 2 3 4 2 3 3 3 3 3" xfId="26295"/>
    <cellStyle name="Normal 2 3 4 2 3 3 3 4" xfId="36506"/>
    <cellStyle name="Normal 2 3 4 2 3 3 3 5" xfId="21282"/>
    <cellStyle name="Normal 2 3 4 2 3 3 4" xfId="12872"/>
    <cellStyle name="Normal 2 3 4 2 3 3 4 2" xfId="43194"/>
    <cellStyle name="Normal 2 3 4 2 3 3 4 3" xfId="27970"/>
    <cellStyle name="Normal 2 3 4 2 3 3 5" xfId="7851"/>
    <cellStyle name="Normal 2 3 4 2 3 3 5 2" xfId="38177"/>
    <cellStyle name="Normal 2 3 4 2 3 3 5 3" xfId="22953"/>
    <cellStyle name="Normal 2 3 4 2 3 3 6" xfId="33165"/>
    <cellStyle name="Normal 2 3 4 2 3 3 7" xfId="17940"/>
    <cellStyle name="Normal 2 3 4 2 3 4" xfId="3633"/>
    <cellStyle name="Normal 2 3 4 2 3 4 2" xfId="13707"/>
    <cellStyle name="Normal 2 3 4 2 3 4 2 2" xfId="44029"/>
    <cellStyle name="Normal 2 3 4 2 3 4 2 3" xfId="28805"/>
    <cellStyle name="Normal 2 3 4 2 3 4 3" xfId="8687"/>
    <cellStyle name="Normal 2 3 4 2 3 4 3 2" xfId="39012"/>
    <cellStyle name="Normal 2 3 4 2 3 4 3 3" xfId="23788"/>
    <cellStyle name="Normal 2 3 4 2 3 4 4" xfId="33999"/>
    <cellStyle name="Normal 2 3 4 2 3 4 5" xfId="18775"/>
    <cellStyle name="Normal 2 3 4 2 3 5" xfId="5326"/>
    <cellStyle name="Normal 2 3 4 2 3 5 2" xfId="15378"/>
    <cellStyle name="Normal 2 3 4 2 3 5 2 2" xfId="45700"/>
    <cellStyle name="Normal 2 3 4 2 3 5 2 3" xfId="30476"/>
    <cellStyle name="Normal 2 3 4 2 3 5 3" xfId="10358"/>
    <cellStyle name="Normal 2 3 4 2 3 5 3 2" xfId="40683"/>
    <cellStyle name="Normal 2 3 4 2 3 5 3 3" xfId="25459"/>
    <cellStyle name="Normal 2 3 4 2 3 5 4" xfId="35670"/>
    <cellStyle name="Normal 2 3 4 2 3 5 5" xfId="20446"/>
    <cellStyle name="Normal 2 3 4 2 3 6" xfId="12036"/>
    <cellStyle name="Normal 2 3 4 2 3 6 2" xfId="42358"/>
    <cellStyle name="Normal 2 3 4 2 3 6 3" xfId="27134"/>
    <cellStyle name="Normal 2 3 4 2 3 7" xfId="7015"/>
    <cellStyle name="Normal 2 3 4 2 3 7 2" xfId="37341"/>
    <cellStyle name="Normal 2 3 4 2 3 7 3" xfId="22117"/>
    <cellStyle name="Normal 2 3 4 2 3 8" xfId="32329"/>
    <cellStyle name="Normal 2 3 4 2 3 9" xfId="17104"/>
    <cellStyle name="Normal 2 3 4 2 4" xfId="2151"/>
    <cellStyle name="Normal 2 3 4 2 4 2" xfId="2990"/>
    <cellStyle name="Normal 2 3 4 2 4 2 2" xfId="4680"/>
    <cellStyle name="Normal 2 3 4 2 4 2 2 2" xfId="14753"/>
    <cellStyle name="Normal 2 3 4 2 4 2 2 2 2" xfId="45075"/>
    <cellStyle name="Normal 2 3 4 2 4 2 2 2 3" xfId="29851"/>
    <cellStyle name="Normal 2 3 4 2 4 2 2 3" xfId="9733"/>
    <cellStyle name="Normal 2 3 4 2 4 2 2 3 2" xfId="40058"/>
    <cellStyle name="Normal 2 3 4 2 4 2 2 3 3" xfId="24834"/>
    <cellStyle name="Normal 2 3 4 2 4 2 2 4" xfId="35045"/>
    <cellStyle name="Normal 2 3 4 2 4 2 2 5" xfId="19821"/>
    <cellStyle name="Normal 2 3 4 2 4 2 3" xfId="6372"/>
    <cellStyle name="Normal 2 3 4 2 4 2 3 2" xfId="16424"/>
    <cellStyle name="Normal 2 3 4 2 4 2 3 2 2" xfId="46746"/>
    <cellStyle name="Normal 2 3 4 2 4 2 3 2 3" xfId="31522"/>
    <cellStyle name="Normal 2 3 4 2 4 2 3 3" xfId="11404"/>
    <cellStyle name="Normal 2 3 4 2 4 2 3 3 2" xfId="41729"/>
    <cellStyle name="Normal 2 3 4 2 4 2 3 3 3" xfId="26505"/>
    <cellStyle name="Normal 2 3 4 2 4 2 3 4" xfId="36716"/>
    <cellStyle name="Normal 2 3 4 2 4 2 3 5" xfId="21492"/>
    <cellStyle name="Normal 2 3 4 2 4 2 4" xfId="13082"/>
    <cellStyle name="Normal 2 3 4 2 4 2 4 2" xfId="43404"/>
    <cellStyle name="Normal 2 3 4 2 4 2 4 3" xfId="28180"/>
    <cellStyle name="Normal 2 3 4 2 4 2 5" xfId="8061"/>
    <cellStyle name="Normal 2 3 4 2 4 2 5 2" xfId="38387"/>
    <cellStyle name="Normal 2 3 4 2 4 2 5 3" xfId="23163"/>
    <cellStyle name="Normal 2 3 4 2 4 2 6" xfId="33375"/>
    <cellStyle name="Normal 2 3 4 2 4 2 7" xfId="18150"/>
    <cellStyle name="Normal 2 3 4 2 4 3" xfId="3843"/>
    <cellStyle name="Normal 2 3 4 2 4 3 2" xfId="13917"/>
    <cellStyle name="Normal 2 3 4 2 4 3 2 2" xfId="44239"/>
    <cellStyle name="Normal 2 3 4 2 4 3 2 3" xfId="29015"/>
    <cellStyle name="Normal 2 3 4 2 4 3 3" xfId="8897"/>
    <cellStyle name="Normal 2 3 4 2 4 3 3 2" xfId="39222"/>
    <cellStyle name="Normal 2 3 4 2 4 3 3 3" xfId="23998"/>
    <cellStyle name="Normal 2 3 4 2 4 3 4" xfId="34209"/>
    <cellStyle name="Normal 2 3 4 2 4 3 5" xfId="18985"/>
    <cellStyle name="Normal 2 3 4 2 4 4" xfId="5536"/>
    <cellStyle name="Normal 2 3 4 2 4 4 2" xfId="15588"/>
    <cellStyle name="Normal 2 3 4 2 4 4 2 2" xfId="45910"/>
    <cellStyle name="Normal 2 3 4 2 4 4 2 3" xfId="30686"/>
    <cellStyle name="Normal 2 3 4 2 4 4 3" xfId="10568"/>
    <cellStyle name="Normal 2 3 4 2 4 4 3 2" xfId="40893"/>
    <cellStyle name="Normal 2 3 4 2 4 4 3 3" xfId="25669"/>
    <cellStyle name="Normal 2 3 4 2 4 4 4" xfId="35880"/>
    <cellStyle name="Normal 2 3 4 2 4 4 5" xfId="20656"/>
    <cellStyle name="Normal 2 3 4 2 4 5" xfId="12246"/>
    <cellStyle name="Normal 2 3 4 2 4 5 2" xfId="42568"/>
    <cellStyle name="Normal 2 3 4 2 4 5 3" xfId="27344"/>
    <cellStyle name="Normal 2 3 4 2 4 6" xfId="7225"/>
    <cellStyle name="Normal 2 3 4 2 4 6 2" xfId="37551"/>
    <cellStyle name="Normal 2 3 4 2 4 6 3" xfId="22327"/>
    <cellStyle name="Normal 2 3 4 2 4 7" xfId="32539"/>
    <cellStyle name="Normal 2 3 4 2 4 8" xfId="17314"/>
    <cellStyle name="Normal 2 3 4 2 5" xfId="2572"/>
    <cellStyle name="Normal 2 3 4 2 5 2" xfId="4262"/>
    <cellStyle name="Normal 2 3 4 2 5 2 2" xfId="14335"/>
    <cellStyle name="Normal 2 3 4 2 5 2 2 2" xfId="44657"/>
    <cellStyle name="Normal 2 3 4 2 5 2 2 3" xfId="29433"/>
    <cellStyle name="Normal 2 3 4 2 5 2 3" xfId="9315"/>
    <cellStyle name="Normal 2 3 4 2 5 2 3 2" xfId="39640"/>
    <cellStyle name="Normal 2 3 4 2 5 2 3 3" xfId="24416"/>
    <cellStyle name="Normal 2 3 4 2 5 2 4" xfId="34627"/>
    <cellStyle name="Normal 2 3 4 2 5 2 5" xfId="19403"/>
    <cellStyle name="Normal 2 3 4 2 5 3" xfId="5954"/>
    <cellStyle name="Normal 2 3 4 2 5 3 2" xfId="16006"/>
    <cellStyle name="Normal 2 3 4 2 5 3 2 2" xfId="46328"/>
    <cellStyle name="Normal 2 3 4 2 5 3 2 3" xfId="31104"/>
    <cellStyle name="Normal 2 3 4 2 5 3 3" xfId="10986"/>
    <cellStyle name="Normal 2 3 4 2 5 3 3 2" xfId="41311"/>
    <cellStyle name="Normal 2 3 4 2 5 3 3 3" xfId="26087"/>
    <cellStyle name="Normal 2 3 4 2 5 3 4" xfId="36298"/>
    <cellStyle name="Normal 2 3 4 2 5 3 5" xfId="21074"/>
    <cellStyle name="Normal 2 3 4 2 5 4" xfId="12664"/>
    <cellStyle name="Normal 2 3 4 2 5 4 2" xfId="42986"/>
    <cellStyle name="Normal 2 3 4 2 5 4 3" xfId="27762"/>
    <cellStyle name="Normal 2 3 4 2 5 5" xfId="7643"/>
    <cellStyle name="Normal 2 3 4 2 5 5 2" xfId="37969"/>
    <cellStyle name="Normal 2 3 4 2 5 5 3" xfId="22745"/>
    <cellStyle name="Normal 2 3 4 2 5 6" xfId="32957"/>
    <cellStyle name="Normal 2 3 4 2 5 7" xfId="17732"/>
    <cellStyle name="Normal 2 3 4 2 6" xfId="3425"/>
    <cellStyle name="Normal 2 3 4 2 6 2" xfId="13499"/>
    <cellStyle name="Normal 2 3 4 2 6 2 2" xfId="43821"/>
    <cellStyle name="Normal 2 3 4 2 6 2 3" xfId="28597"/>
    <cellStyle name="Normal 2 3 4 2 6 3" xfId="8479"/>
    <cellStyle name="Normal 2 3 4 2 6 3 2" xfId="38804"/>
    <cellStyle name="Normal 2 3 4 2 6 3 3" xfId="23580"/>
    <cellStyle name="Normal 2 3 4 2 6 4" xfId="33791"/>
    <cellStyle name="Normal 2 3 4 2 6 5" xfId="18567"/>
    <cellStyle name="Normal 2 3 4 2 7" xfId="5118"/>
    <cellStyle name="Normal 2 3 4 2 7 2" xfId="15170"/>
    <cellStyle name="Normal 2 3 4 2 7 2 2" xfId="45492"/>
    <cellStyle name="Normal 2 3 4 2 7 2 3" xfId="30268"/>
    <cellStyle name="Normal 2 3 4 2 7 3" xfId="10150"/>
    <cellStyle name="Normal 2 3 4 2 7 3 2" xfId="40475"/>
    <cellStyle name="Normal 2 3 4 2 7 3 3" xfId="25251"/>
    <cellStyle name="Normal 2 3 4 2 7 4" xfId="35462"/>
    <cellStyle name="Normal 2 3 4 2 7 5" xfId="20238"/>
    <cellStyle name="Normal 2 3 4 2 8" xfId="11828"/>
    <cellStyle name="Normal 2 3 4 2 8 2" xfId="42150"/>
    <cellStyle name="Normal 2 3 4 2 8 3" xfId="26926"/>
    <cellStyle name="Normal 2 3 4 2 9" xfId="6807"/>
    <cellStyle name="Normal 2 3 4 2 9 2" xfId="37133"/>
    <cellStyle name="Normal 2 3 4 2 9 3" xfId="21909"/>
    <cellStyle name="Normal 2 3 4 3" xfId="1771"/>
    <cellStyle name="Normal 2 3 4 3 10" xfId="16948"/>
    <cellStyle name="Normal 2 3 4 3 2" xfId="1990"/>
    <cellStyle name="Normal 2 3 4 3 2 2" xfId="2411"/>
    <cellStyle name="Normal 2 3 4 3 2 2 2" xfId="3250"/>
    <cellStyle name="Normal 2 3 4 3 2 2 2 2" xfId="4940"/>
    <cellStyle name="Normal 2 3 4 3 2 2 2 2 2" xfId="15013"/>
    <cellStyle name="Normal 2 3 4 3 2 2 2 2 2 2" xfId="45335"/>
    <cellStyle name="Normal 2 3 4 3 2 2 2 2 2 3" xfId="30111"/>
    <cellStyle name="Normal 2 3 4 3 2 2 2 2 3" xfId="9993"/>
    <cellStyle name="Normal 2 3 4 3 2 2 2 2 3 2" xfId="40318"/>
    <cellStyle name="Normal 2 3 4 3 2 2 2 2 3 3" xfId="25094"/>
    <cellStyle name="Normal 2 3 4 3 2 2 2 2 4" xfId="35305"/>
    <cellStyle name="Normal 2 3 4 3 2 2 2 2 5" xfId="20081"/>
    <cellStyle name="Normal 2 3 4 3 2 2 2 3" xfId="6632"/>
    <cellStyle name="Normal 2 3 4 3 2 2 2 3 2" xfId="16684"/>
    <cellStyle name="Normal 2 3 4 3 2 2 2 3 2 2" xfId="47006"/>
    <cellStyle name="Normal 2 3 4 3 2 2 2 3 2 3" xfId="31782"/>
    <cellStyle name="Normal 2 3 4 3 2 2 2 3 3" xfId="11664"/>
    <cellStyle name="Normal 2 3 4 3 2 2 2 3 3 2" xfId="41989"/>
    <cellStyle name="Normal 2 3 4 3 2 2 2 3 3 3" xfId="26765"/>
    <cellStyle name="Normal 2 3 4 3 2 2 2 3 4" xfId="36976"/>
    <cellStyle name="Normal 2 3 4 3 2 2 2 3 5" xfId="21752"/>
    <cellStyle name="Normal 2 3 4 3 2 2 2 4" xfId="13342"/>
    <cellStyle name="Normal 2 3 4 3 2 2 2 4 2" xfId="43664"/>
    <cellStyle name="Normal 2 3 4 3 2 2 2 4 3" xfId="28440"/>
    <cellStyle name="Normal 2 3 4 3 2 2 2 5" xfId="8321"/>
    <cellStyle name="Normal 2 3 4 3 2 2 2 5 2" xfId="38647"/>
    <cellStyle name="Normal 2 3 4 3 2 2 2 5 3" xfId="23423"/>
    <cellStyle name="Normal 2 3 4 3 2 2 2 6" xfId="33635"/>
    <cellStyle name="Normal 2 3 4 3 2 2 2 7" xfId="18410"/>
    <cellStyle name="Normal 2 3 4 3 2 2 3" xfId="4103"/>
    <cellStyle name="Normal 2 3 4 3 2 2 3 2" xfId="14177"/>
    <cellStyle name="Normal 2 3 4 3 2 2 3 2 2" xfId="44499"/>
    <cellStyle name="Normal 2 3 4 3 2 2 3 2 3" xfId="29275"/>
    <cellStyle name="Normal 2 3 4 3 2 2 3 3" xfId="9157"/>
    <cellStyle name="Normal 2 3 4 3 2 2 3 3 2" xfId="39482"/>
    <cellStyle name="Normal 2 3 4 3 2 2 3 3 3" xfId="24258"/>
    <cellStyle name="Normal 2 3 4 3 2 2 3 4" xfId="34469"/>
    <cellStyle name="Normal 2 3 4 3 2 2 3 5" xfId="19245"/>
    <cellStyle name="Normal 2 3 4 3 2 2 4" xfId="5796"/>
    <cellStyle name="Normal 2 3 4 3 2 2 4 2" xfId="15848"/>
    <cellStyle name="Normal 2 3 4 3 2 2 4 2 2" xfId="46170"/>
    <cellStyle name="Normal 2 3 4 3 2 2 4 2 3" xfId="30946"/>
    <cellStyle name="Normal 2 3 4 3 2 2 4 3" xfId="10828"/>
    <cellStyle name="Normal 2 3 4 3 2 2 4 3 2" xfId="41153"/>
    <cellStyle name="Normal 2 3 4 3 2 2 4 3 3" xfId="25929"/>
    <cellStyle name="Normal 2 3 4 3 2 2 4 4" xfId="36140"/>
    <cellStyle name="Normal 2 3 4 3 2 2 4 5" xfId="20916"/>
    <cellStyle name="Normal 2 3 4 3 2 2 5" xfId="12506"/>
    <cellStyle name="Normal 2 3 4 3 2 2 5 2" xfId="42828"/>
    <cellStyle name="Normal 2 3 4 3 2 2 5 3" xfId="27604"/>
    <cellStyle name="Normal 2 3 4 3 2 2 6" xfId="7485"/>
    <cellStyle name="Normal 2 3 4 3 2 2 6 2" xfId="37811"/>
    <cellStyle name="Normal 2 3 4 3 2 2 6 3" xfId="22587"/>
    <cellStyle name="Normal 2 3 4 3 2 2 7" xfId="32799"/>
    <cellStyle name="Normal 2 3 4 3 2 2 8" xfId="17574"/>
    <cellStyle name="Normal 2 3 4 3 2 3" xfId="2832"/>
    <cellStyle name="Normal 2 3 4 3 2 3 2" xfId="4522"/>
    <cellStyle name="Normal 2 3 4 3 2 3 2 2" xfId="14595"/>
    <cellStyle name="Normal 2 3 4 3 2 3 2 2 2" xfId="44917"/>
    <cellStyle name="Normal 2 3 4 3 2 3 2 2 3" xfId="29693"/>
    <cellStyle name="Normal 2 3 4 3 2 3 2 3" xfId="9575"/>
    <cellStyle name="Normal 2 3 4 3 2 3 2 3 2" xfId="39900"/>
    <cellStyle name="Normal 2 3 4 3 2 3 2 3 3" xfId="24676"/>
    <cellStyle name="Normal 2 3 4 3 2 3 2 4" xfId="34887"/>
    <cellStyle name="Normal 2 3 4 3 2 3 2 5" xfId="19663"/>
    <cellStyle name="Normal 2 3 4 3 2 3 3" xfId="6214"/>
    <cellStyle name="Normal 2 3 4 3 2 3 3 2" xfId="16266"/>
    <cellStyle name="Normal 2 3 4 3 2 3 3 2 2" xfId="46588"/>
    <cellStyle name="Normal 2 3 4 3 2 3 3 2 3" xfId="31364"/>
    <cellStyle name="Normal 2 3 4 3 2 3 3 3" xfId="11246"/>
    <cellStyle name="Normal 2 3 4 3 2 3 3 3 2" xfId="41571"/>
    <cellStyle name="Normal 2 3 4 3 2 3 3 3 3" xfId="26347"/>
    <cellStyle name="Normal 2 3 4 3 2 3 3 4" xfId="36558"/>
    <cellStyle name="Normal 2 3 4 3 2 3 3 5" xfId="21334"/>
    <cellStyle name="Normal 2 3 4 3 2 3 4" xfId="12924"/>
    <cellStyle name="Normal 2 3 4 3 2 3 4 2" xfId="43246"/>
    <cellStyle name="Normal 2 3 4 3 2 3 4 3" xfId="28022"/>
    <cellStyle name="Normal 2 3 4 3 2 3 5" xfId="7903"/>
    <cellStyle name="Normal 2 3 4 3 2 3 5 2" xfId="38229"/>
    <cellStyle name="Normal 2 3 4 3 2 3 5 3" xfId="23005"/>
    <cellStyle name="Normal 2 3 4 3 2 3 6" xfId="33217"/>
    <cellStyle name="Normal 2 3 4 3 2 3 7" xfId="17992"/>
    <cellStyle name="Normal 2 3 4 3 2 4" xfId="3685"/>
    <cellStyle name="Normal 2 3 4 3 2 4 2" xfId="13759"/>
    <cellStyle name="Normal 2 3 4 3 2 4 2 2" xfId="44081"/>
    <cellStyle name="Normal 2 3 4 3 2 4 2 3" xfId="28857"/>
    <cellStyle name="Normal 2 3 4 3 2 4 3" xfId="8739"/>
    <cellStyle name="Normal 2 3 4 3 2 4 3 2" xfId="39064"/>
    <cellStyle name="Normal 2 3 4 3 2 4 3 3" xfId="23840"/>
    <cellStyle name="Normal 2 3 4 3 2 4 4" xfId="34051"/>
    <cellStyle name="Normal 2 3 4 3 2 4 5" xfId="18827"/>
    <cellStyle name="Normal 2 3 4 3 2 5" xfId="5378"/>
    <cellStyle name="Normal 2 3 4 3 2 5 2" xfId="15430"/>
    <cellStyle name="Normal 2 3 4 3 2 5 2 2" xfId="45752"/>
    <cellStyle name="Normal 2 3 4 3 2 5 2 3" xfId="30528"/>
    <cellStyle name="Normal 2 3 4 3 2 5 3" xfId="10410"/>
    <cellStyle name="Normal 2 3 4 3 2 5 3 2" xfId="40735"/>
    <cellStyle name="Normal 2 3 4 3 2 5 3 3" xfId="25511"/>
    <cellStyle name="Normal 2 3 4 3 2 5 4" xfId="35722"/>
    <cellStyle name="Normal 2 3 4 3 2 5 5" xfId="20498"/>
    <cellStyle name="Normal 2 3 4 3 2 6" xfId="12088"/>
    <cellStyle name="Normal 2 3 4 3 2 6 2" xfId="42410"/>
    <cellStyle name="Normal 2 3 4 3 2 6 3" xfId="27186"/>
    <cellStyle name="Normal 2 3 4 3 2 7" xfId="7067"/>
    <cellStyle name="Normal 2 3 4 3 2 7 2" xfId="37393"/>
    <cellStyle name="Normal 2 3 4 3 2 7 3" xfId="22169"/>
    <cellStyle name="Normal 2 3 4 3 2 8" xfId="32381"/>
    <cellStyle name="Normal 2 3 4 3 2 9" xfId="17156"/>
    <cellStyle name="Normal 2 3 4 3 3" xfId="2203"/>
    <cellStyle name="Normal 2 3 4 3 3 2" xfId="3042"/>
    <cellStyle name="Normal 2 3 4 3 3 2 2" xfId="4732"/>
    <cellStyle name="Normal 2 3 4 3 3 2 2 2" xfId="14805"/>
    <cellStyle name="Normal 2 3 4 3 3 2 2 2 2" xfId="45127"/>
    <cellStyle name="Normal 2 3 4 3 3 2 2 2 3" xfId="29903"/>
    <cellStyle name="Normal 2 3 4 3 3 2 2 3" xfId="9785"/>
    <cellStyle name="Normal 2 3 4 3 3 2 2 3 2" xfId="40110"/>
    <cellStyle name="Normal 2 3 4 3 3 2 2 3 3" xfId="24886"/>
    <cellStyle name="Normal 2 3 4 3 3 2 2 4" xfId="35097"/>
    <cellStyle name="Normal 2 3 4 3 3 2 2 5" xfId="19873"/>
    <cellStyle name="Normal 2 3 4 3 3 2 3" xfId="6424"/>
    <cellStyle name="Normal 2 3 4 3 3 2 3 2" xfId="16476"/>
    <cellStyle name="Normal 2 3 4 3 3 2 3 2 2" xfId="46798"/>
    <cellStyle name="Normal 2 3 4 3 3 2 3 2 3" xfId="31574"/>
    <cellStyle name="Normal 2 3 4 3 3 2 3 3" xfId="11456"/>
    <cellStyle name="Normal 2 3 4 3 3 2 3 3 2" xfId="41781"/>
    <cellStyle name="Normal 2 3 4 3 3 2 3 3 3" xfId="26557"/>
    <cellStyle name="Normal 2 3 4 3 3 2 3 4" xfId="36768"/>
    <cellStyle name="Normal 2 3 4 3 3 2 3 5" xfId="21544"/>
    <cellStyle name="Normal 2 3 4 3 3 2 4" xfId="13134"/>
    <cellStyle name="Normal 2 3 4 3 3 2 4 2" xfId="43456"/>
    <cellStyle name="Normal 2 3 4 3 3 2 4 3" xfId="28232"/>
    <cellStyle name="Normal 2 3 4 3 3 2 5" xfId="8113"/>
    <cellStyle name="Normal 2 3 4 3 3 2 5 2" xfId="38439"/>
    <cellStyle name="Normal 2 3 4 3 3 2 5 3" xfId="23215"/>
    <cellStyle name="Normal 2 3 4 3 3 2 6" xfId="33427"/>
    <cellStyle name="Normal 2 3 4 3 3 2 7" xfId="18202"/>
    <cellStyle name="Normal 2 3 4 3 3 3" xfId="3895"/>
    <cellStyle name="Normal 2 3 4 3 3 3 2" xfId="13969"/>
    <cellStyle name="Normal 2 3 4 3 3 3 2 2" xfId="44291"/>
    <cellStyle name="Normal 2 3 4 3 3 3 2 3" xfId="29067"/>
    <cellStyle name="Normal 2 3 4 3 3 3 3" xfId="8949"/>
    <cellStyle name="Normal 2 3 4 3 3 3 3 2" xfId="39274"/>
    <cellStyle name="Normal 2 3 4 3 3 3 3 3" xfId="24050"/>
    <cellStyle name="Normal 2 3 4 3 3 3 4" xfId="34261"/>
    <cellStyle name="Normal 2 3 4 3 3 3 5" xfId="19037"/>
    <cellStyle name="Normal 2 3 4 3 3 4" xfId="5588"/>
    <cellStyle name="Normal 2 3 4 3 3 4 2" xfId="15640"/>
    <cellStyle name="Normal 2 3 4 3 3 4 2 2" xfId="45962"/>
    <cellStyle name="Normal 2 3 4 3 3 4 2 3" xfId="30738"/>
    <cellStyle name="Normal 2 3 4 3 3 4 3" xfId="10620"/>
    <cellStyle name="Normal 2 3 4 3 3 4 3 2" xfId="40945"/>
    <cellStyle name="Normal 2 3 4 3 3 4 3 3" xfId="25721"/>
    <cellStyle name="Normal 2 3 4 3 3 4 4" xfId="35932"/>
    <cellStyle name="Normal 2 3 4 3 3 4 5" xfId="20708"/>
    <cellStyle name="Normal 2 3 4 3 3 5" xfId="12298"/>
    <cellStyle name="Normal 2 3 4 3 3 5 2" xfId="42620"/>
    <cellStyle name="Normal 2 3 4 3 3 5 3" xfId="27396"/>
    <cellStyle name="Normal 2 3 4 3 3 6" xfId="7277"/>
    <cellStyle name="Normal 2 3 4 3 3 6 2" xfId="37603"/>
    <cellStyle name="Normal 2 3 4 3 3 6 3" xfId="22379"/>
    <cellStyle name="Normal 2 3 4 3 3 7" xfId="32591"/>
    <cellStyle name="Normal 2 3 4 3 3 8" xfId="17366"/>
    <cellStyle name="Normal 2 3 4 3 4" xfId="2624"/>
    <cellStyle name="Normal 2 3 4 3 4 2" xfId="4314"/>
    <cellStyle name="Normal 2 3 4 3 4 2 2" xfId="14387"/>
    <cellStyle name="Normal 2 3 4 3 4 2 2 2" xfId="44709"/>
    <cellStyle name="Normal 2 3 4 3 4 2 2 3" xfId="29485"/>
    <cellStyle name="Normal 2 3 4 3 4 2 3" xfId="9367"/>
    <cellStyle name="Normal 2 3 4 3 4 2 3 2" xfId="39692"/>
    <cellStyle name="Normal 2 3 4 3 4 2 3 3" xfId="24468"/>
    <cellStyle name="Normal 2 3 4 3 4 2 4" xfId="34679"/>
    <cellStyle name="Normal 2 3 4 3 4 2 5" xfId="19455"/>
    <cellStyle name="Normal 2 3 4 3 4 3" xfId="6006"/>
    <cellStyle name="Normal 2 3 4 3 4 3 2" xfId="16058"/>
    <cellStyle name="Normal 2 3 4 3 4 3 2 2" xfId="46380"/>
    <cellStyle name="Normal 2 3 4 3 4 3 2 3" xfId="31156"/>
    <cellStyle name="Normal 2 3 4 3 4 3 3" xfId="11038"/>
    <cellStyle name="Normal 2 3 4 3 4 3 3 2" xfId="41363"/>
    <cellStyle name="Normal 2 3 4 3 4 3 3 3" xfId="26139"/>
    <cellStyle name="Normal 2 3 4 3 4 3 4" xfId="36350"/>
    <cellStyle name="Normal 2 3 4 3 4 3 5" xfId="21126"/>
    <cellStyle name="Normal 2 3 4 3 4 4" xfId="12716"/>
    <cellStyle name="Normal 2 3 4 3 4 4 2" xfId="43038"/>
    <cellStyle name="Normal 2 3 4 3 4 4 3" xfId="27814"/>
    <cellStyle name="Normal 2 3 4 3 4 5" xfId="7695"/>
    <cellStyle name="Normal 2 3 4 3 4 5 2" xfId="38021"/>
    <cellStyle name="Normal 2 3 4 3 4 5 3" xfId="22797"/>
    <cellStyle name="Normal 2 3 4 3 4 6" xfId="33009"/>
    <cellStyle name="Normal 2 3 4 3 4 7" xfId="17784"/>
    <cellStyle name="Normal 2 3 4 3 5" xfId="3477"/>
    <cellStyle name="Normal 2 3 4 3 5 2" xfId="13551"/>
    <cellStyle name="Normal 2 3 4 3 5 2 2" xfId="43873"/>
    <cellStyle name="Normal 2 3 4 3 5 2 3" xfId="28649"/>
    <cellStyle name="Normal 2 3 4 3 5 3" xfId="8531"/>
    <cellStyle name="Normal 2 3 4 3 5 3 2" xfId="38856"/>
    <cellStyle name="Normal 2 3 4 3 5 3 3" xfId="23632"/>
    <cellStyle name="Normal 2 3 4 3 5 4" xfId="33843"/>
    <cellStyle name="Normal 2 3 4 3 5 5" xfId="18619"/>
    <cellStyle name="Normal 2 3 4 3 6" xfId="5170"/>
    <cellStyle name="Normal 2 3 4 3 6 2" xfId="15222"/>
    <cellStyle name="Normal 2 3 4 3 6 2 2" xfId="45544"/>
    <cellStyle name="Normal 2 3 4 3 6 2 3" xfId="30320"/>
    <cellStyle name="Normal 2 3 4 3 6 3" xfId="10202"/>
    <cellStyle name="Normal 2 3 4 3 6 3 2" xfId="40527"/>
    <cellStyle name="Normal 2 3 4 3 6 3 3" xfId="25303"/>
    <cellStyle name="Normal 2 3 4 3 6 4" xfId="35514"/>
    <cellStyle name="Normal 2 3 4 3 6 5" xfId="20290"/>
    <cellStyle name="Normal 2 3 4 3 7" xfId="11880"/>
    <cellStyle name="Normal 2 3 4 3 7 2" xfId="42202"/>
    <cellStyle name="Normal 2 3 4 3 7 3" xfId="26978"/>
    <cellStyle name="Normal 2 3 4 3 8" xfId="6859"/>
    <cellStyle name="Normal 2 3 4 3 8 2" xfId="37185"/>
    <cellStyle name="Normal 2 3 4 3 8 3" xfId="21961"/>
    <cellStyle name="Normal 2 3 4 3 9" xfId="32174"/>
    <cellStyle name="Normal 2 3 4 4" xfId="1884"/>
    <cellStyle name="Normal 2 3 4 4 2" xfId="2307"/>
    <cellStyle name="Normal 2 3 4 4 2 2" xfId="3146"/>
    <cellStyle name="Normal 2 3 4 4 2 2 2" xfId="4836"/>
    <cellStyle name="Normal 2 3 4 4 2 2 2 2" xfId="14909"/>
    <cellStyle name="Normal 2 3 4 4 2 2 2 2 2" xfId="45231"/>
    <cellStyle name="Normal 2 3 4 4 2 2 2 2 3" xfId="30007"/>
    <cellStyle name="Normal 2 3 4 4 2 2 2 3" xfId="9889"/>
    <cellStyle name="Normal 2 3 4 4 2 2 2 3 2" xfId="40214"/>
    <cellStyle name="Normal 2 3 4 4 2 2 2 3 3" xfId="24990"/>
    <cellStyle name="Normal 2 3 4 4 2 2 2 4" xfId="35201"/>
    <cellStyle name="Normal 2 3 4 4 2 2 2 5" xfId="19977"/>
    <cellStyle name="Normal 2 3 4 4 2 2 3" xfId="6528"/>
    <cellStyle name="Normal 2 3 4 4 2 2 3 2" xfId="16580"/>
    <cellStyle name="Normal 2 3 4 4 2 2 3 2 2" xfId="46902"/>
    <cellStyle name="Normal 2 3 4 4 2 2 3 2 3" xfId="31678"/>
    <cellStyle name="Normal 2 3 4 4 2 2 3 3" xfId="11560"/>
    <cellStyle name="Normal 2 3 4 4 2 2 3 3 2" xfId="41885"/>
    <cellStyle name="Normal 2 3 4 4 2 2 3 3 3" xfId="26661"/>
    <cellStyle name="Normal 2 3 4 4 2 2 3 4" xfId="36872"/>
    <cellStyle name="Normal 2 3 4 4 2 2 3 5" xfId="21648"/>
    <cellStyle name="Normal 2 3 4 4 2 2 4" xfId="13238"/>
    <cellStyle name="Normal 2 3 4 4 2 2 4 2" xfId="43560"/>
    <cellStyle name="Normal 2 3 4 4 2 2 4 3" xfId="28336"/>
    <cellStyle name="Normal 2 3 4 4 2 2 5" xfId="8217"/>
    <cellStyle name="Normal 2 3 4 4 2 2 5 2" xfId="38543"/>
    <cellStyle name="Normal 2 3 4 4 2 2 5 3" xfId="23319"/>
    <cellStyle name="Normal 2 3 4 4 2 2 6" xfId="33531"/>
    <cellStyle name="Normal 2 3 4 4 2 2 7" xfId="18306"/>
    <cellStyle name="Normal 2 3 4 4 2 3" xfId="3999"/>
    <cellStyle name="Normal 2 3 4 4 2 3 2" xfId="14073"/>
    <cellStyle name="Normal 2 3 4 4 2 3 2 2" xfId="44395"/>
    <cellStyle name="Normal 2 3 4 4 2 3 2 3" xfId="29171"/>
    <cellStyle name="Normal 2 3 4 4 2 3 3" xfId="9053"/>
    <cellStyle name="Normal 2 3 4 4 2 3 3 2" xfId="39378"/>
    <cellStyle name="Normal 2 3 4 4 2 3 3 3" xfId="24154"/>
    <cellStyle name="Normal 2 3 4 4 2 3 4" xfId="34365"/>
    <cellStyle name="Normal 2 3 4 4 2 3 5" xfId="19141"/>
    <cellStyle name="Normal 2 3 4 4 2 4" xfId="5692"/>
    <cellStyle name="Normal 2 3 4 4 2 4 2" xfId="15744"/>
    <cellStyle name="Normal 2 3 4 4 2 4 2 2" xfId="46066"/>
    <cellStyle name="Normal 2 3 4 4 2 4 2 3" xfId="30842"/>
    <cellStyle name="Normal 2 3 4 4 2 4 3" xfId="10724"/>
    <cellStyle name="Normal 2 3 4 4 2 4 3 2" xfId="41049"/>
    <cellStyle name="Normal 2 3 4 4 2 4 3 3" xfId="25825"/>
    <cellStyle name="Normal 2 3 4 4 2 4 4" xfId="36036"/>
    <cellStyle name="Normal 2 3 4 4 2 4 5" xfId="20812"/>
    <cellStyle name="Normal 2 3 4 4 2 5" xfId="12402"/>
    <cellStyle name="Normal 2 3 4 4 2 5 2" xfId="42724"/>
    <cellStyle name="Normal 2 3 4 4 2 5 3" xfId="27500"/>
    <cellStyle name="Normal 2 3 4 4 2 6" xfId="7381"/>
    <cellStyle name="Normal 2 3 4 4 2 6 2" xfId="37707"/>
    <cellStyle name="Normal 2 3 4 4 2 6 3" xfId="22483"/>
    <cellStyle name="Normal 2 3 4 4 2 7" xfId="32695"/>
    <cellStyle name="Normal 2 3 4 4 2 8" xfId="17470"/>
    <cellStyle name="Normal 2 3 4 4 3" xfId="2728"/>
    <cellStyle name="Normal 2 3 4 4 3 2" xfId="4418"/>
    <cellStyle name="Normal 2 3 4 4 3 2 2" xfId="14491"/>
    <cellStyle name="Normal 2 3 4 4 3 2 2 2" xfId="44813"/>
    <cellStyle name="Normal 2 3 4 4 3 2 2 3" xfId="29589"/>
    <cellStyle name="Normal 2 3 4 4 3 2 3" xfId="9471"/>
    <cellStyle name="Normal 2 3 4 4 3 2 3 2" xfId="39796"/>
    <cellStyle name="Normal 2 3 4 4 3 2 3 3" xfId="24572"/>
    <cellStyle name="Normal 2 3 4 4 3 2 4" xfId="34783"/>
    <cellStyle name="Normal 2 3 4 4 3 2 5" xfId="19559"/>
    <cellStyle name="Normal 2 3 4 4 3 3" xfId="6110"/>
    <cellStyle name="Normal 2 3 4 4 3 3 2" xfId="16162"/>
    <cellStyle name="Normal 2 3 4 4 3 3 2 2" xfId="46484"/>
    <cellStyle name="Normal 2 3 4 4 3 3 2 3" xfId="31260"/>
    <cellStyle name="Normal 2 3 4 4 3 3 3" xfId="11142"/>
    <cellStyle name="Normal 2 3 4 4 3 3 3 2" xfId="41467"/>
    <cellStyle name="Normal 2 3 4 4 3 3 3 3" xfId="26243"/>
    <cellStyle name="Normal 2 3 4 4 3 3 4" xfId="36454"/>
    <cellStyle name="Normal 2 3 4 4 3 3 5" xfId="21230"/>
    <cellStyle name="Normal 2 3 4 4 3 4" xfId="12820"/>
    <cellStyle name="Normal 2 3 4 4 3 4 2" xfId="43142"/>
    <cellStyle name="Normal 2 3 4 4 3 4 3" xfId="27918"/>
    <cellStyle name="Normal 2 3 4 4 3 5" xfId="7799"/>
    <cellStyle name="Normal 2 3 4 4 3 5 2" xfId="38125"/>
    <cellStyle name="Normal 2 3 4 4 3 5 3" xfId="22901"/>
    <cellStyle name="Normal 2 3 4 4 3 6" xfId="33113"/>
    <cellStyle name="Normal 2 3 4 4 3 7" xfId="17888"/>
    <cellStyle name="Normal 2 3 4 4 4" xfId="3581"/>
    <cellStyle name="Normal 2 3 4 4 4 2" xfId="13655"/>
    <cellStyle name="Normal 2 3 4 4 4 2 2" xfId="43977"/>
    <cellStyle name="Normal 2 3 4 4 4 2 3" xfId="28753"/>
    <cellStyle name="Normal 2 3 4 4 4 3" xfId="8635"/>
    <cellStyle name="Normal 2 3 4 4 4 3 2" xfId="38960"/>
    <cellStyle name="Normal 2 3 4 4 4 3 3" xfId="23736"/>
    <cellStyle name="Normal 2 3 4 4 4 4" xfId="33947"/>
    <cellStyle name="Normal 2 3 4 4 4 5" xfId="18723"/>
    <cellStyle name="Normal 2 3 4 4 5" xfId="5274"/>
    <cellStyle name="Normal 2 3 4 4 5 2" xfId="15326"/>
    <cellStyle name="Normal 2 3 4 4 5 2 2" xfId="45648"/>
    <cellStyle name="Normal 2 3 4 4 5 2 3" xfId="30424"/>
    <cellStyle name="Normal 2 3 4 4 5 3" xfId="10306"/>
    <cellStyle name="Normal 2 3 4 4 5 3 2" xfId="40631"/>
    <cellStyle name="Normal 2 3 4 4 5 3 3" xfId="25407"/>
    <cellStyle name="Normal 2 3 4 4 5 4" xfId="35618"/>
    <cellStyle name="Normal 2 3 4 4 5 5" xfId="20394"/>
    <cellStyle name="Normal 2 3 4 4 6" xfId="11984"/>
    <cellStyle name="Normal 2 3 4 4 6 2" xfId="42306"/>
    <cellStyle name="Normal 2 3 4 4 6 3" xfId="27082"/>
    <cellStyle name="Normal 2 3 4 4 7" xfId="6963"/>
    <cellStyle name="Normal 2 3 4 4 7 2" xfId="37289"/>
    <cellStyle name="Normal 2 3 4 4 7 3" xfId="22065"/>
    <cellStyle name="Normal 2 3 4 4 8" xfId="32277"/>
    <cellStyle name="Normal 2 3 4 4 9" xfId="17052"/>
    <cellStyle name="Normal 2 3 4 5" xfId="2097"/>
    <cellStyle name="Normal 2 3 4 5 2" xfId="2938"/>
    <cellStyle name="Normal 2 3 4 5 2 2" xfId="4628"/>
    <cellStyle name="Normal 2 3 4 5 2 2 2" xfId="14701"/>
    <cellStyle name="Normal 2 3 4 5 2 2 2 2" xfId="45023"/>
    <cellStyle name="Normal 2 3 4 5 2 2 2 3" xfId="29799"/>
    <cellStyle name="Normal 2 3 4 5 2 2 3" xfId="9681"/>
    <cellStyle name="Normal 2 3 4 5 2 2 3 2" xfId="40006"/>
    <cellStyle name="Normal 2 3 4 5 2 2 3 3" xfId="24782"/>
    <cellStyle name="Normal 2 3 4 5 2 2 4" xfId="34993"/>
    <cellStyle name="Normal 2 3 4 5 2 2 5" xfId="19769"/>
    <cellStyle name="Normal 2 3 4 5 2 3" xfId="6320"/>
    <cellStyle name="Normal 2 3 4 5 2 3 2" xfId="16372"/>
    <cellStyle name="Normal 2 3 4 5 2 3 2 2" xfId="46694"/>
    <cellStyle name="Normal 2 3 4 5 2 3 2 3" xfId="31470"/>
    <cellStyle name="Normal 2 3 4 5 2 3 3" xfId="11352"/>
    <cellStyle name="Normal 2 3 4 5 2 3 3 2" xfId="41677"/>
    <cellStyle name="Normal 2 3 4 5 2 3 3 3" xfId="26453"/>
    <cellStyle name="Normal 2 3 4 5 2 3 4" xfId="36664"/>
    <cellStyle name="Normal 2 3 4 5 2 3 5" xfId="21440"/>
    <cellStyle name="Normal 2 3 4 5 2 4" xfId="13030"/>
    <cellStyle name="Normal 2 3 4 5 2 4 2" xfId="43352"/>
    <cellStyle name="Normal 2 3 4 5 2 4 3" xfId="28128"/>
    <cellStyle name="Normal 2 3 4 5 2 5" xfId="8009"/>
    <cellStyle name="Normal 2 3 4 5 2 5 2" xfId="38335"/>
    <cellStyle name="Normal 2 3 4 5 2 5 3" xfId="23111"/>
    <cellStyle name="Normal 2 3 4 5 2 6" xfId="33323"/>
    <cellStyle name="Normal 2 3 4 5 2 7" xfId="18098"/>
    <cellStyle name="Normal 2 3 4 5 3" xfId="3791"/>
    <cellStyle name="Normal 2 3 4 5 3 2" xfId="13865"/>
    <cellStyle name="Normal 2 3 4 5 3 2 2" xfId="44187"/>
    <cellStyle name="Normal 2 3 4 5 3 2 3" xfId="28963"/>
    <cellStyle name="Normal 2 3 4 5 3 3" xfId="8845"/>
    <cellStyle name="Normal 2 3 4 5 3 3 2" xfId="39170"/>
    <cellStyle name="Normal 2 3 4 5 3 3 3" xfId="23946"/>
    <cellStyle name="Normal 2 3 4 5 3 4" xfId="34157"/>
    <cellStyle name="Normal 2 3 4 5 3 5" xfId="18933"/>
    <cellStyle name="Normal 2 3 4 5 4" xfId="5484"/>
    <cellStyle name="Normal 2 3 4 5 4 2" xfId="15536"/>
    <cellStyle name="Normal 2 3 4 5 4 2 2" xfId="45858"/>
    <cellStyle name="Normal 2 3 4 5 4 2 3" xfId="30634"/>
    <cellStyle name="Normal 2 3 4 5 4 3" xfId="10516"/>
    <cellStyle name="Normal 2 3 4 5 4 3 2" xfId="40841"/>
    <cellStyle name="Normal 2 3 4 5 4 3 3" xfId="25617"/>
    <cellStyle name="Normal 2 3 4 5 4 4" xfId="35828"/>
    <cellStyle name="Normal 2 3 4 5 4 5" xfId="20604"/>
    <cellStyle name="Normal 2 3 4 5 5" xfId="12194"/>
    <cellStyle name="Normal 2 3 4 5 5 2" xfId="42516"/>
    <cellStyle name="Normal 2 3 4 5 5 3" xfId="27292"/>
    <cellStyle name="Normal 2 3 4 5 6" xfId="7173"/>
    <cellStyle name="Normal 2 3 4 5 6 2" xfId="37499"/>
    <cellStyle name="Normal 2 3 4 5 6 3" xfId="22275"/>
    <cellStyle name="Normal 2 3 4 5 7" xfId="32487"/>
    <cellStyle name="Normal 2 3 4 5 8" xfId="17262"/>
    <cellStyle name="Normal 2 3 4 6" xfId="2518"/>
    <cellStyle name="Normal 2 3 4 6 2" xfId="4210"/>
    <cellStyle name="Normal 2 3 4 6 2 2" xfId="14283"/>
    <cellStyle name="Normal 2 3 4 6 2 2 2" xfId="44605"/>
    <cellStyle name="Normal 2 3 4 6 2 2 3" xfId="29381"/>
    <cellStyle name="Normal 2 3 4 6 2 3" xfId="9263"/>
    <cellStyle name="Normal 2 3 4 6 2 3 2" xfId="39588"/>
    <cellStyle name="Normal 2 3 4 6 2 3 3" xfId="24364"/>
    <cellStyle name="Normal 2 3 4 6 2 4" xfId="34575"/>
    <cellStyle name="Normal 2 3 4 6 2 5" xfId="19351"/>
    <cellStyle name="Normal 2 3 4 6 3" xfId="5902"/>
    <cellStyle name="Normal 2 3 4 6 3 2" xfId="15954"/>
    <cellStyle name="Normal 2 3 4 6 3 2 2" xfId="46276"/>
    <cellStyle name="Normal 2 3 4 6 3 2 3" xfId="31052"/>
    <cellStyle name="Normal 2 3 4 6 3 3" xfId="10934"/>
    <cellStyle name="Normal 2 3 4 6 3 3 2" xfId="41259"/>
    <cellStyle name="Normal 2 3 4 6 3 3 3" xfId="26035"/>
    <cellStyle name="Normal 2 3 4 6 3 4" xfId="36246"/>
    <cellStyle name="Normal 2 3 4 6 3 5" xfId="21022"/>
    <cellStyle name="Normal 2 3 4 6 4" xfId="12612"/>
    <cellStyle name="Normal 2 3 4 6 4 2" xfId="42934"/>
    <cellStyle name="Normal 2 3 4 6 4 3" xfId="27710"/>
    <cellStyle name="Normal 2 3 4 6 5" xfId="7591"/>
    <cellStyle name="Normal 2 3 4 6 5 2" xfId="37917"/>
    <cellStyle name="Normal 2 3 4 6 5 3" xfId="22693"/>
    <cellStyle name="Normal 2 3 4 6 6" xfId="32905"/>
    <cellStyle name="Normal 2 3 4 6 7" xfId="17680"/>
    <cellStyle name="Normal 2 3 4 7" xfId="3369"/>
    <cellStyle name="Normal 2 3 4 7 2" xfId="13447"/>
    <cellStyle name="Normal 2 3 4 7 2 2" xfId="43769"/>
    <cellStyle name="Normal 2 3 4 7 2 3" xfId="28545"/>
    <cellStyle name="Normal 2 3 4 7 3" xfId="8427"/>
    <cellStyle name="Normal 2 3 4 7 3 2" xfId="38752"/>
    <cellStyle name="Normal 2 3 4 7 3 3" xfId="23528"/>
    <cellStyle name="Normal 2 3 4 7 4" xfId="33739"/>
    <cellStyle name="Normal 2 3 4 7 5" xfId="18515"/>
    <cellStyle name="Normal 2 3 4 8" xfId="5063"/>
    <cellStyle name="Normal 2 3 4 8 2" xfId="15118"/>
    <cellStyle name="Normal 2 3 4 8 2 2" xfId="45440"/>
    <cellStyle name="Normal 2 3 4 8 2 3" xfId="30216"/>
    <cellStyle name="Normal 2 3 4 8 3" xfId="10098"/>
    <cellStyle name="Normal 2 3 4 8 3 2" xfId="40423"/>
    <cellStyle name="Normal 2 3 4 8 3 3" xfId="25199"/>
    <cellStyle name="Normal 2 3 4 8 4" xfId="35410"/>
    <cellStyle name="Normal 2 3 4 8 5" xfId="20186"/>
    <cellStyle name="Normal 2 3 4 9" xfId="11774"/>
    <cellStyle name="Normal 2 3 4 9 2" xfId="42098"/>
    <cellStyle name="Normal 2 3 4 9 3" xfId="26874"/>
    <cellStyle name="Normal 2 3 5" xfId="1425"/>
    <cellStyle name="Normal 2 3 5 10" xfId="6754"/>
    <cellStyle name="Normal 2 3 5 10 2" xfId="37082"/>
    <cellStyle name="Normal 2 3 5 10 3" xfId="21858"/>
    <cellStyle name="Normal 2 3 5 11" xfId="32073"/>
    <cellStyle name="Normal 2 3 5 12" xfId="16843"/>
    <cellStyle name="Normal 2 3 5 13" xfId="47282"/>
    <cellStyle name="Normal 2 3 5 2" xfId="1718"/>
    <cellStyle name="Normal 2 3 5 2 10" xfId="32125"/>
    <cellStyle name="Normal 2 3 5 2 11" xfId="16897"/>
    <cellStyle name="Normal 2 3 5 2 2" xfId="1826"/>
    <cellStyle name="Normal 2 3 5 2 2 10" xfId="17001"/>
    <cellStyle name="Normal 2 3 5 2 2 2" xfId="2043"/>
    <cellStyle name="Normal 2 3 5 2 2 2 2" xfId="2464"/>
    <cellStyle name="Normal 2 3 5 2 2 2 2 2" xfId="3303"/>
    <cellStyle name="Normal 2 3 5 2 2 2 2 2 2" xfId="4993"/>
    <cellStyle name="Normal 2 3 5 2 2 2 2 2 2 2" xfId="15066"/>
    <cellStyle name="Normal 2 3 5 2 2 2 2 2 2 2 2" xfId="45388"/>
    <cellStyle name="Normal 2 3 5 2 2 2 2 2 2 2 3" xfId="30164"/>
    <cellStyle name="Normal 2 3 5 2 2 2 2 2 2 3" xfId="10046"/>
    <cellStyle name="Normal 2 3 5 2 2 2 2 2 2 3 2" xfId="40371"/>
    <cellStyle name="Normal 2 3 5 2 2 2 2 2 2 3 3" xfId="25147"/>
    <cellStyle name="Normal 2 3 5 2 2 2 2 2 2 4" xfId="35358"/>
    <cellStyle name="Normal 2 3 5 2 2 2 2 2 2 5" xfId="20134"/>
    <cellStyle name="Normal 2 3 5 2 2 2 2 2 3" xfId="6685"/>
    <cellStyle name="Normal 2 3 5 2 2 2 2 2 3 2" xfId="16737"/>
    <cellStyle name="Normal 2 3 5 2 2 2 2 2 3 2 2" xfId="47059"/>
    <cellStyle name="Normal 2 3 5 2 2 2 2 2 3 2 3" xfId="31835"/>
    <cellStyle name="Normal 2 3 5 2 2 2 2 2 3 3" xfId="11717"/>
    <cellStyle name="Normal 2 3 5 2 2 2 2 2 3 3 2" xfId="42042"/>
    <cellStyle name="Normal 2 3 5 2 2 2 2 2 3 3 3" xfId="26818"/>
    <cellStyle name="Normal 2 3 5 2 2 2 2 2 3 4" xfId="37029"/>
    <cellStyle name="Normal 2 3 5 2 2 2 2 2 3 5" xfId="21805"/>
    <cellStyle name="Normal 2 3 5 2 2 2 2 2 4" xfId="13395"/>
    <cellStyle name="Normal 2 3 5 2 2 2 2 2 4 2" xfId="43717"/>
    <cellStyle name="Normal 2 3 5 2 2 2 2 2 4 3" xfId="28493"/>
    <cellStyle name="Normal 2 3 5 2 2 2 2 2 5" xfId="8374"/>
    <cellStyle name="Normal 2 3 5 2 2 2 2 2 5 2" xfId="38700"/>
    <cellStyle name="Normal 2 3 5 2 2 2 2 2 5 3" xfId="23476"/>
    <cellStyle name="Normal 2 3 5 2 2 2 2 2 6" xfId="33688"/>
    <cellStyle name="Normal 2 3 5 2 2 2 2 2 7" xfId="18463"/>
    <cellStyle name="Normal 2 3 5 2 2 2 2 3" xfId="4156"/>
    <cellStyle name="Normal 2 3 5 2 2 2 2 3 2" xfId="14230"/>
    <cellStyle name="Normal 2 3 5 2 2 2 2 3 2 2" xfId="44552"/>
    <cellStyle name="Normal 2 3 5 2 2 2 2 3 2 3" xfId="29328"/>
    <cellStyle name="Normal 2 3 5 2 2 2 2 3 3" xfId="9210"/>
    <cellStyle name="Normal 2 3 5 2 2 2 2 3 3 2" xfId="39535"/>
    <cellStyle name="Normal 2 3 5 2 2 2 2 3 3 3" xfId="24311"/>
    <cellStyle name="Normal 2 3 5 2 2 2 2 3 4" xfId="34522"/>
    <cellStyle name="Normal 2 3 5 2 2 2 2 3 5" xfId="19298"/>
    <cellStyle name="Normal 2 3 5 2 2 2 2 4" xfId="5849"/>
    <cellStyle name="Normal 2 3 5 2 2 2 2 4 2" xfId="15901"/>
    <cellStyle name="Normal 2 3 5 2 2 2 2 4 2 2" xfId="46223"/>
    <cellStyle name="Normal 2 3 5 2 2 2 2 4 2 3" xfId="30999"/>
    <cellStyle name="Normal 2 3 5 2 2 2 2 4 3" xfId="10881"/>
    <cellStyle name="Normal 2 3 5 2 2 2 2 4 3 2" xfId="41206"/>
    <cellStyle name="Normal 2 3 5 2 2 2 2 4 3 3" xfId="25982"/>
    <cellStyle name="Normal 2 3 5 2 2 2 2 4 4" xfId="36193"/>
    <cellStyle name="Normal 2 3 5 2 2 2 2 4 5" xfId="20969"/>
    <cellStyle name="Normal 2 3 5 2 2 2 2 5" xfId="12559"/>
    <cellStyle name="Normal 2 3 5 2 2 2 2 5 2" xfId="42881"/>
    <cellStyle name="Normal 2 3 5 2 2 2 2 5 3" xfId="27657"/>
    <cellStyle name="Normal 2 3 5 2 2 2 2 6" xfId="7538"/>
    <cellStyle name="Normal 2 3 5 2 2 2 2 6 2" xfId="37864"/>
    <cellStyle name="Normal 2 3 5 2 2 2 2 6 3" xfId="22640"/>
    <cellStyle name="Normal 2 3 5 2 2 2 2 7" xfId="32852"/>
    <cellStyle name="Normal 2 3 5 2 2 2 2 8" xfId="17627"/>
    <cellStyle name="Normal 2 3 5 2 2 2 3" xfId="2885"/>
    <cellStyle name="Normal 2 3 5 2 2 2 3 2" xfId="4575"/>
    <cellStyle name="Normal 2 3 5 2 2 2 3 2 2" xfId="14648"/>
    <cellStyle name="Normal 2 3 5 2 2 2 3 2 2 2" xfId="44970"/>
    <cellStyle name="Normal 2 3 5 2 2 2 3 2 2 3" xfId="29746"/>
    <cellStyle name="Normal 2 3 5 2 2 2 3 2 3" xfId="9628"/>
    <cellStyle name="Normal 2 3 5 2 2 2 3 2 3 2" xfId="39953"/>
    <cellStyle name="Normal 2 3 5 2 2 2 3 2 3 3" xfId="24729"/>
    <cellStyle name="Normal 2 3 5 2 2 2 3 2 4" xfId="34940"/>
    <cellStyle name="Normal 2 3 5 2 2 2 3 2 5" xfId="19716"/>
    <cellStyle name="Normal 2 3 5 2 2 2 3 3" xfId="6267"/>
    <cellStyle name="Normal 2 3 5 2 2 2 3 3 2" xfId="16319"/>
    <cellStyle name="Normal 2 3 5 2 2 2 3 3 2 2" xfId="46641"/>
    <cellStyle name="Normal 2 3 5 2 2 2 3 3 2 3" xfId="31417"/>
    <cellStyle name="Normal 2 3 5 2 2 2 3 3 3" xfId="11299"/>
    <cellStyle name="Normal 2 3 5 2 2 2 3 3 3 2" xfId="41624"/>
    <cellStyle name="Normal 2 3 5 2 2 2 3 3 3 3" xfId="26400"/>
    <cellStyle name="Normal 2 3 5 2 2 2 3 3 4" xfId="36611"/>
    <cellStyle name="Normal 2 3 5 2 2 2 3 3 5" xfId="21387"/>
    <cellStyle name="Normal 2 3 5 2 2 2 3 4" xfId="12977"/>
    <cellStyle name="Normal 2 3 5 2 2 2 3 4 2" xfId="43299"/>
    <cellStyle name="Normal 2 3 5 2 2 2 3 4 3" xfId="28075"/>
    <cellStyle name="Normal 2 3 5 2 2 2 3 5" xfId="7956"/>
    <cellStyle name="Normal 2 3 5 2 2 2 3 5 2" xfId="38282"/>
    <cellStyle name="Normal 2 3 5 2 2 2 3 5 3" xfId="23058"/>
    <cellStyle name="Normal 2 3 5 2 2 2 3 6" xfId="33270"/>
    <cellStyle name="Normal 2 3 5 2 2 2 3 7" xfId="18045"/>
    <cellStyle name="Normal 2 3 5 2 2 2 4" xfId="3738"/>
    <cellStyle name="Normal 2 3 5 2 2 2 4 2" xfId="13812"/>
    <cellStyle name="Normal 2 3 5 2 2 2 4 2 2" xfId="44134"/>
    <cellStyle name="Normal 2 3 5 2 2 2 4 2 3" xfId="28910"/>
    <cellStyle name="Normal 2 3 5 2 2 2 4 3" xfId="8792"/>
    <cellStyle name="Normal 2 3 5 2 2 2 4 3 2" xfId="39117"/>
    <cellStyle name="Normal 2 3 5 2 2 2 4 3 3" xfId="23893"/>
    <cellStyle name="Normal 2 3 5 2 2 2 4 4" xfId="34104"/>
    <cellStyle name="Normal 2 3 5 2 2 2 4 5" xfId="18880"/>
    <cellStyle name="Normal 2 3 5 2 2 2 5" xfId="5431"/>
    <cellStyle name="Normal 2 3 5 2 2 2 5 2" xfId="15483"/>
    <cellStyle name="Normal 2 3 5 2 2 2 5 2 2" xfId="45805"/>
    <cellStyle name="Normal 2 3 5 2 2 2 5 2 3" xfId="30581"/>
    <cellStyle name="Normal 2 3 5 2 2 2 5 3" xfId="10463"/>
    <cellStyle name="Normal 2 3 5 2 2 2 5 3 2" xfId="40788"/>
    <cellStyle name="Normal 2 3 5 2 2 2 5 3 3" xfId="25564"/>
    <cellStyle name="Normal 2 3 5 2 2 2 5 4" xfId="35775"/>
    <cellStyle name="Normal 2 3 5 2 2 2 5 5" xfId="20551"/>
    <cellStyle name="Normal 2 3 5 2 2 2 6" xfId="12141"/>
    <cellStyle name="Normal 2 3 5 2 2 2 6 2" xfId="42463"/>
    <cellStyle name="Normal 2 3 5 2 2 2 6 3" xfId="27239"/>
    <cellStyle name="Normal 2 3 5 2 2 2 7" xfId="7120"/>
    <cellStyle name="Normal 2 3 5 2 2 2 7 2" xfId="37446"/>
    <cellStyle name="Normal 2 3 5 2 2 2 7 3" xfId="22222"/>
    <cellStyle name="Normal 2 3 5 2 2 2 8" xfId="32434"/>
    <cellStyle name="Normal 2 3 5 2 2 2 9" xfId="17209"/>
    <cellStyle name="Normal 2 3 5 2 2 3" xfId="2256"/>
    <cellStyle name="Normal 2 3 5 2 2 3 2" xfId="3095"/>
    <cellStyle name="Normal 2 3 5 2 2 3 2 2" xfId="4785"/>
    <cellStyle name="Normal 2 3 5 2 2 3 2 2 2" xfId="14858"/>
    <cellStyle name="Normal 2 3 5 2 2 3 2 2 2 2" xfId="45180"/>
    <cellStyle name="Normal 2 3 5 2 2 3 2 2 2 3" xfId="29956"/>
    <cellStyle name="Normal 2 3 5 2 2 3 2 2 3" xfId="9838"/>
    <cellStyle name="Normal 2 3 5 2 2 3 2 2 3 2" xfId="40163"/>
    <cellStyle name="Normal 2 3 5 2 2 3 2 2 3 3" xfId="24939"/>
    <cellStyle name="Normal 2 3 5 2 2 3 2 2 4" xfId="35150"/>
    <cellStyle name="Normal 2 3 5 2 2 3 2 2 5" xfId="19926"/>
    <cellStyle name="Normal 2 3 5 2 2 3 2 3" xfId="6477"/>
    <cellStyle name="Normal 2 3 5 2 2 3 2 3 2" xfId="16529"/>
    <cellStyle name="Normal 2 3 5 2 2 3 2 3 2 2" xfId="46851"/>
    <cellStyle name="Normal 2 3 5 2 2 3 2 3 2 3" xfId="31627"/>
    <cellStyle name="Normal 2 3 5 2 2 3 2 3 3" xfId="11509"/>
    <cellStyle name="Normal 2 3 5 2 2 3 2 3 3 2" xfId="41834"/>
    <cellStyle name="Normal 2 3 5 2 2 3 2 3 3 3" xfId="26610"/>
    <cellStyle name="Normal 2 3 5 2 2 3 2 3 4" xfId="36821"/>
    <cellStyle name="Normal 2 3 5 2 2 3 2 3 5" xfId="21597"/>
    <cellStyle name="Normal 2 3 5 2 2 3 2 4" xfId="13187"/>
    <cellStyle name="Normal 2 3 5 2 2 3 2 4 2" xfId="43509"/>
    <cellStyle name="Normal 2 3 5 2 2 3 2 4 3" xfId="28285"/>
    <cellStyle name="Normal 2 3 5 2 2 3 2 5" xfId="8166"/>
    <cellStyle name="Normal 2 3 5 2 2 3 2 5 2" xfId="38492"/>
    <cellStyle name="Normal 2 3 5 2 2 3 2 5 3" xfId="23268"/>
    <cellStyle name="Normal 2 3 5 2 2 3 2 6" xfId="33480"/>
    <cellStyle name="Normal 2 3 5 2 2 3 2 7" xfId="18255"/>
    <cellStyle name="Normal 2 3 5 2 2 3 3" xfId="3948"/>
    <cellStyle name="Normal 2 3 5 2 2 3 3 2" xfId="14022"/>
    <cellStyle name="Normal 2 3 5 2 2 3 3 2 2" xfId="44344"/>
    <cellStyle name="Normal 2 3 5 2 2 3 3 2 3" xfId="29120"/>
    <cellStyle name="Normal 2 3 5 2 2 3 3 3" xfId="9002"/>
    <cellStyle name="Normal 2 3 5 2 2 3 3 3 2" xfId="39327"/>
    <cellStyle name="Normal 2 3 5 2 2 3 3 3 3" xfId="24103"/>
    <cellStyle name="Normal 2 3 5 2 2 3 3 4" xfId="34314"/>
    <cellStyle name="Normal 2 3 5 2 2 3 3 5" xfId="19090"/>
    <cellStyle name="Normal 2 3 5 2 2 3 4" xfId="5641"/>
    <cellStyle name="Normal 2 3 5 2 2 3 4 2" xfId="15693"/>
    <cellStyle name="Normal 2 3 5 2 2 3 4 2 2" xfId="46015"/>
    <cellStyle name="Normal 2 3 5 2 2 3 4 2 3" xfId="30791"/>
    <cellStyle name="Normal 2 3 5 2 2 3 4 3" xfId="10673"/>
    <cellStyle name="Normal 2 3 5 2 2 3 4 3 2" xfId="40998"/>
    <cellStyle name="Normal 2 3 5 2 2 3 4 3 3" xfId="25774"/>
    <cellStyle name="Normal 2 3 5 2 2 3 4 4" xfId="35985"/>
    <cellStyle name="Normal 2 3 5 2 2 3 4 5" xfId="20761"/>
    <cellStyle name="Normal 2 3 5 2 2 3 5" xfId="12351"/>
    <cellStyle name="Normal 2 3 5 2 2 3 5 2" xfId="42673"/>
    <cellStyle name="Normal 2 3 5 2 2 3 5 3" xfId="27449"/>
    <cellStyle name="Normal 2 3 5 2 2 3 6" xfId="7330"/>
    <cellStyle name="Normal 2 3 5 2 2 3 6 2" xfId="37656"/>
    <cellStyle name="Normal 2 3 5 2 2 3 6 3" xfId="22432"/>
    <cellStyle name="Normal 2 3 5 2 2 3 7" xfId="32644"/>
    <cellStyle name="Normal 2 3 5 2 2 3 8" xfId="17419"/>
    <cellStyle name="Normal 2 3 5 2 2 4" xfId="2677"/>
    <cellStyle name="Normal 2 3 5 2 2 4 2" xfId="4367"/>
    <cellStyle name="Normal 2 3 5 2 2 4 2 2" xfId="14440"/>
    <cellStyle name="Normal 2 3 5 2 2 4 2 2 2" xfId="44762"/>
    <cellStyle name="Normal 2 3 5 2 2 4 2 2 3" xfId="29538"/>
    <cellStyle name="Normal 2 3 5 2 2 4 2 3" xfId="9420"/>
    <cellStyle name="Normal 2 3 5 2 2 4 2 3 2" xfId="39745"/>
    <cellStyle name="Normal 2 3 5 2 2 4 2 3 3" xfId="24521"/>
    <cellStyle name="Normal 2 3 5 2 2 4 2 4" xfId="34732"/>
    <cellStyle name="Normal 2 3 5 2 2 4 2 5" xfId="19508"/>
    <cellStyle name="Normal 2 3 5 2 2 4 3" xfId="6059"/>
    <cellStyle name="Normal 2 3 5 2 2 4 3 2" xfId="16111"/>
    <cellStyle name="Normal 2 3 5 2 2 4 3 2 2" xfId="46433"/>
    <cellStyle name="Normal 2 3 5 2 2 4 3 2 3" xfId="31209"/>
    <cellStyle name="Normal 2 3 5 2 2 4 3 3" xfId="11091"/>
    <cellStyle name="Normal 2 3 5 2 2 4 3 3 2" xfId="41416"/>
    <cellStyle name="Normal 2 3 5 2 2 4 3 3 3" xfId="26192"/>
    <cellStyle name="Normal 2 3 5 2 2 4 3 4" xfId="36403"/>
    <cellStyle name="Normal 2 3 5 2 2 4 3 5" xfId="21179"/>
    <cellStyle name="Normal 2 3 5 2 2 4 4" xfId="12769"/>
    <cellStyle name="Normal 2 3 5 2 2 4 4 2" xfId="43091"/>
    <cellStyle name="Normal 2 3 5 2 2 4 4 3" xfId="27867"/>
    <cellStyle name="Normal 2 3 5 2 2 4 5" xfId="7748"/>
    <cellStyle name="Normal 2 3 5 2 2 4 5 2" xfId="38074"/>
    <cellStyle name="Normal 2 3 5 2 2 4 5 3" xfId="22850"/>
    <cellStyle name="Normal 2 3 5 2 2 4 6" xfId="33062"/>
    <cellStyle name="Normal 2 3 5 2 2 4 7" xfId="17837"/>
    <cellStyle name="Normal 2 3 5 2 2 5" xfId="3530"/>
    <cellStyle name="Normal 2 3 5 2 2 5 2" xfId="13604"/>
    <cellStyle name="Normal 2 3 5 2 2 5 2 2" xfId="43926"/>
    <cellStyle name="Normal 2 3 5 2 2 5 2 3" xfId="28702"/>
    <cellStyle name="Normal 2 3 5 2 2 5 3" xfId="8584"/>
    <cellStyle name="Normal 2 3 5 2 2 5 3 2" xfId="38909"/>
    <cellStyle name="Normal 2 3 5 2 2 5 3 3" xfId="23685"/>
    <cellStyle name="Normal 2 3 5 2 2 5 4" xfId="33896"/>
    <cellStyle name="Normal 2 3 5 2 2 5 5" xfId="18672"/>
    <cellStyle name="Normal 2 3 5 2 2 6" xfId="5223"/>
    <cellStyle name="Normal 2 3 5 2 2 6 2" xfId="15275"/>
    <cellStyle name="Normal 2 3 5 2 2 6 2 2" xfId="45597"/>
    <cellStyle name="Normal 2 3 5 2 2 6 2 3" xfId="30373"/>
    <cellStyle name="Normal 2 3 5 2 2 6 3" xfId="10255"/>
    <cellStyle name="Normal 2 3 5 2 2 6 3 2" xfId="40580"/>
    <cellStyle name="Normal 2 3 5 2 2 6 3 3" xfId="25356"/>
    <cellStyle name="Normal 2 3 5 2 2 6 4" xfId="35567"/>
    <cellStyle name="Normal 2 3 5 2 2 6 5" xfId="20343"/>
    <cellStyle name="Normal 2 3 5 2 2 7" xfId="11933"/>
    <cellStyle name="Normal 2 3 5 2 2 7 2" xfId="42255"/>
    <cellStyle name="Normal 2 3 5 2 2 7 3" xfId="27031"/>
    <cellStyle name="Normal 2 3 5 2 2 8" xfId="6912"/>
    <cellStyle name="Normal 2 3 5 2 2 8 2" xfId="37238"/>
    <cellStyle name="Normal 2 3 5 2 2 8 3" xfId="22014"/>
    <cellStyle name="Normal 2 3 5 2 2 9" xfId="32226"/>
    <cellStyle name="Normal 2 3 5 2 3" xfId="1939"/>
    <cellStyle name="Normal 2 3 5 2 3 2" xfId="2360"/>
    <cellStyle name="Normal 2 3 5 2 3 2 2" xfId="3199"/>
    <cellStyle name="Normal 2 3 5 2 3 2 2 2" xfId="4889"/>
    <cellStyle name="Normal 2 3 5 2 3 2 2 2 2" xfId="14962"/>
    <cellStyle name="Normal 2 3 5 2 3 2 2 2 2 2" xfId="45284"/>
    <cellStyle name="Normal 2 3 5 2 3 2 2 2 2 3" xfId="30060"/>
    <cellStyle name="Normal 2 3 5 2 3 2 2 2 3" xfId="9942"/>
    <cellStyle name="Normal 2 3 5 2 3 2 2 2 3 2" xfId="40267"/>
    <cellStyle name="Normal 2 3 5 2 3 2 2 2 3 3" xfId="25043"/>
    <cellStyle name="Normal 2 3 5 2 3 2 2 2 4" xfId="35254"/>
    <cellStyle name="Normal 2 3 5 2 3 2 2 2 5" xfId="20030"/>
    <cellStyle name="Normal 2 3 5 2 3 2 2 3" xfId="6581"/>
    <cellStyle name="Normal 2 3 5 2 3 2 2 3 2" xfId="16633"/>
    <cellStyle name="Normal 2 3 5 2 3 2 2 3 2 2" xfId="46955"/>
    <cellStyle name="Normal 2 3 5 2 3 2 2 3 2 3" xfId="31731"/>
    <cellStyle name="Normal 2 3 5 2 3 2 2 3 3" xfId="11613"/>
    <cellStyle name="Normal 2 3 5 2 3 2 2 3 3 2" xfId="41938"/>
    <cellStyle name="Normal 2 3 5 2 3 2 2 3 3 3" xfId="26714"/>
    <cellStyle name="Normal 2 3 5 2 3 2 2 3 4" xfId="36925"/>
    <cellStyle name="Normal 2 3 5 2 3 2 2 3 5" xfId="21701"/>
    <cellStyle name="Normal 2 3 5 2 3 2 2 4" xfId="13291"/>
    <cellStyle name="Normal 2 3 5 2 3 2 2 4 2" xfId="43613"/>
    <cellStyle name="Normal 2 3 5 2 3 2 2 4 3" xfId="28389"/>
    <cellStyle name="Normal 2 3 5 2 3 2 2 5" xfId="8270"/>
    <cellStyle name="Normal 2 3 5 2 3 2 2 5 2" xfId="38596"/>
    <cellStyle name="Normal 2 3 5 2 3 2 2 5 3" xfId="23372"/>
    <cellStyle name="Normal 2 3 5 2 3 2 2 6" xfId="33584"/>
    <cellStyle name="Normal 2 3 5 2 3 2 2 7" xfId="18359"/>
    <cellStyle name="Normal 2 3 5 2 3 2 3" xfId="4052"/>
    <cellStyle name="Normal 2 3 5 2 3 2 3 2" xfId="14126"/>
    <cellStyle name="Normal 2 3 5 2 3 2 3 2 2" xfId="44448"/>
    <cellStyle name="Normal 2 3 5 2 3 2 3 2 3" xfId="29224"/>
    <cellStyle name="Normal 2 3 5 2 3 2 3 3" xfId="9106"/>
    <cellStyle name="Normal 2 3 5 2 3 2 3 3 2" xfId="39431"/>
    <cellStyle name="Normal 2 3 5 2 3 2 3 3 3" xfId="24207"/>
    <cellStyle name="Normal 2 3 5 2 3 2 3 4" xfId="34418"/>
    <cellStyle name="Normal 2 3 5 2 3 2 3 5" xfId="19194"/>
    <cellStyle name="Normal 2 3 5 2 3 2 4" xfId="5745"/>
    <cellStyle name="Normal 2 3 5 2 3 2 4 2" xfId="15797"/>
    <cellStyle name="Normal 2 3 5 2 3 2 4 2 2" xfId="46119"/>
    <cellStyle name="Normal 2 3 5 2 3 2 4 2 3" xfId="30895"/>
    <cellStyle name="Normal 2 3 5 2 3 2 4 3" xfId="10777"/>
    <cellStyle name="Normal 2 3 5 2 3 2 4 3 2" xfId="41102"/>
    <cellStyle name="Normal 2 3 5 2 3 2 4 3 3" xfId="25878"/>
    <cellStyle name="Normal 2 3 5 2 3 2 4 4" xfId="36089"/>
    <cellStyle name="Normal 2 3 5 2 3 2 4 5" xfId="20865"/>
    <cellStyle name="Normal 2 3 5 2 3 2 5" xfId="12455"/>
    <cellStyle name="Normal 2 3 5 2 3 2 5 2" xfId="42777"/>
    <cellStyle name="Normal 2 3 5 2 3 2 5 3" xfId="27553"/>
    <cellStyle name="Normal 2 3 5 2 3 2 6" xfId="7434"/>
    <cellStyle name="Normal 2 3 5 2 3 2 6 2" xfId="37760"/>
    <cellStyle name="Normal 2 3 5 2 3 2 6 3" xfId="22536"/>
    <cellStyle name="Normal 2 3 5 2 3 2 7" xfId="32748"/>
    <cellStyle name="Normal 2 3 5 2 3 2 8" xfId="17523"/>
    <cellStyle name="Normal 2 3 5 2 3 3" xfId="2781"/>
    <cellStyle name="Normal 2 3 5 2 3 3 2" xfId="4471"/>
    <cellStyle name="Normal 2 3 5 2 3 3 2 2" xfId="14544"/>
    <cellStyle name="Normal 2 3 5 2 3 3 2 2 2" xfId="44866"/>
    <cellStyle name="Normal 2 3 5 2 3 3 2 2 3" xfId="29642"/>
    <cellStyle name="Normal 2 3 5 2 3 3 2 3" xfId="9524"/>
    <cellStyle name="Normal 2 3 5 2 3 3 2 3 2" xfId="39849"/>
    <cellStyle name="Normal 2 3 5 2 3 3 2 3 3" xfId="24625"/>
    <cellStyle name="Normal 2 3 5 2 3 3 2 4" xfId="34836"/>
    <cellStyle name="Normal 2 3 5 2 3 3 2 5" xfId="19612"/>
    <cellStyle name="Normal 2 3 5 2 3 3 3" xfId="6163"/>
    <cellStyle name="Normal 2 3 5 2 3 3 3 2" xfId="16215"/>
    <cellStyle name="Normal 2 3 5 2 3 3 3 2 2" xfId="46537"/>
    <cellStyle name="Normal 2 3 5 2 3 3 3 2 3" xfId="31313"/>
    <cellStyle name="Normal 2 3 5 2 3 3 3 3" xfId="11195"/>
    <cellStyle name="Normal 2 3 5 2 3 3 3 3 2" xfId="41520"/>
    <cellStyle name="Normal 2 3 5 2 3 3 3 3 3" xfId="26296"/>
    <cellStyle name="Normal 2 3 5 2 3 3 3 4" xfId="36507"/>
    <cellStyle name="Normal 2 3 5 2 3 3 3 5" xfId="21283"/>
    <cellStyle name="Normal 2 3 5 2 3 3 4" xfId="12873"/>
    <cellStyle name="Normal 2 3 5 2 3 3 4 2" xfId="43195"/>
    <cellStyle name="Normal 2 3 5 2 3 3 4 3" xfId="27971"/>
    <cellStyle name="Normal 2 3 5 2 3 3 5" xfId="7852"/>
    <cellStyle name="Normal 2 3 5 2 3 3 5 2" xfId="38178"/>
    <cellStyle name="Normal 2 3 5 2 3 3 5 3" xfId="22954"/>
    <cellStyle name="Normal 2 3 5 2 3 3 6" xfId="33166"/>
    <cellStyle name="Normal 2 3 5 2 3 3 7" xfId="17941"/>
    <cellStyle name="Normal 2 3 5 2 3 4" xfId="3634"/>
    <cellStyle name="Normal 2 3 5 2 3 4 2" xfId="13708"/>
    <cellStyle name="Normal 2 3 5 2 3 4 2 2" xfId="44030"/>
    <cellStyle name="Normal 2 3 5 2 3 4 2 3" xfId="28806"/>
    <cellStyle name="Normal 2 3 5 2 3 4 3" xfId="8688"/>
    <cellStyle name="Normal 2 3 5 2 3 4 3 2" xfId="39013"/>
    <cellStyle name="Normal 2 3 5 2 3 4 3 3" xfId="23789"/>
    <cellStyle name="Normal 2 3 5 2 3 4 4" xfId="34000"/>
    <cellStyle name="Normal 2 3 5 2 3 4 5" xfId="18776"/>
    <cellStyle name="Normal 2 3 5 2 3 5" xfId="5327"/>
    <cellStyle name="Normal 2 3 5 2 3 5 2" xfId="15379"/>
    <cellStyle name="Normal 2 3 5 2 3 5 2 2" xfId="45701"/>
    <cellStyle name="Normal 2 3 5 2 3 5 2 3" xfId="30477"/>
    <cellStyle name="Normal 2 3 5 2 3 5 3" xfId="10359"/>
    <cellStyle name="Normal 2 3 5 2 3 5 3 2" xfId="40684"/>
    <cellStyle name="Normal 2 3 5 2 3 5 3 3" xfId="25460"/>
    <cellStyle name="Normal 2 3 5 2 3 5 4" xfId="35671"/>
    <cellStyle name="Normal 2 3 5 2 3 5 5" xfId="20447"/>
    <cellStyle name="Normal 2 3 5 2 3 6" xfId="12037"/>
    <cellStyle name="Normal 2 3 5 2 3 6 2" xfId="42359"/>
    <cellStyle name="Normal 2 3 5 2 3 6 3" xfId="27135"/>
    <cellStyle name="Normal 2 3 5 2 3 7" xfId="7016"/>
    <cellStyle name="Normal 2 3 5 2 3 7 2" xfId="37342"/>
    <cellStyle name="Normal 2 3 5 2 3 7 3" xfId="22118"/>
    <cellStyle name="Normal 2 3 5 2 3 8" xfId="32330"/>
    <cellStyle name="Normal 2 3 5 2 3 9" xfId="17105"/>
    <cellStyle name="Normal 2 3 5 2 4" xfId="2152"/>
    <cellStyle name="Normal 2 3 5 2 4 2" xfId="2991"/>
    <cellStyle name="Normal 2 3 5 2 4 2 2" xfId="4681"/>
    <cellStyle name="Normal 2 3 5 2 4 2 2 2" xfId="14754"/>
    <cellStyle name="Normal 2 3 5 2 4 2 2 2 2" xfId="45076"/>
    <cellStyle name="Normal 2 3 5 2 4 2 2 2 3" xfId="29852"/>
    <cellStyle name="Normal 2 3 5 2 4 2 2 3" xfId="9734"/>
    <cellStyle name="Normal 2 3 5 2 4 2 2 3 2" xfId="40059"/>
    <cellStyle name="Normal 2 3 5 2 4 2 2 3 3" xfId="24835"/>
    <cellStyle name="Normal 2 3 5 2 4 2 2 4" xfId="35046"/>
    <cellStyle name="Normal 2 3 5 2 4 2 2 5" xfId="19822"/>
    <cellStyle name="Normal 2 3 5 2 4 2 3" xfId="6373"/>
    <cellStyle name="Normal 2 3 5 2 4 2 3 2" xfId="16425"/>
    <cellStyle name="Normal 2 3 5 2 4 2 3 2 2" xfId="46747"/>
    <cellStyle name="Normal 2 3 5 2 4 2 3 2 3" xfId="31523"/>
    <cellStyle name="Normal 2 3 5 2 4 2 3 3" xfId="11405"/>
    <cellStyle name="Normal 2 3 5 2 4 2 3 3 2" xfId="41730"/>
    <cellStyle name="Normal 2 3 5 2 4 2 3 3 3" xfId="26506"/>
    <cellStyle name="Normal 2 3 5 2 4 2 3 4" xfId="36717"/>
    <cellStyle name="Normal 2 3 5 2 4 2 3 5" xfId="21493"/>
    <cellStyle name="Normal 2 3 5 2 4 2 4" xfId="13083"/>
    <cellStyle name="Normal 2 3 5 2 4 2 4 2" xfId="43405"/>
    <cellStyle name="Normal 2 3 5 2 4 2 4 3" xfId="28181"/>
    <cellStyle name="Normal 2 3 5 2 4 2 5" xfId="8062"/>
    <cellStyle name="Normal 2 3 5 2 4 2 5 2" xfId="38388"/>
    <cellStyle name="Normal 2 3 5 2 4 2 5 3" xfId="23164"/>
    <cellStyle name="Normal 2 3 5 2 4 2 6" xfId="33376"/>
    <cellStyle name="Normal 2 3 5 2 4 2 7" xfId="18151"/>
    <cellStyle name="Normal 2 3 5 2 4 3" xfId="3844"/>
    <cellStyle name="Normal 2 3 5 2 4 3 2" xfId="13918"/>
    <cellStyle name="Normal 2 3 5 2 4 3 2 2" xfId="44240"/>
    <cellStyle name="Normal 2 3 5 2 4 3 2 3" xfId="29016"/>
    <cellStyle name="Normal 2 3 5 2 4 3 3" xfId="8898"/>
    <cellStyle name="Normal 2 3 5 2 4 3 3 2" xfId="39223"/>
    <cellStyle name="Normal 2 3 5 2 4 3 3 3" xfId="23999"/>
    <cellStyle name="Normal 2 3 5 2 4 3 4" xfId="34210"/>
    <cellStyle name="Normal 2 3 5 2 4 3 5" xfId="18986"/>
    <cellStyle name="Normal 2 3 5 2 4 4" xfId="5537"/>
    <cellStyle name="Normal 2 3 5 2 4 4 2" xfId="15589"/>
    <cellStyle name="Normal 2 3 5 2 4 4 2 2" xfId="45911"/>
    <cellStyle name="Normal 2 3 5 2 4 4 2 3" xfId="30687"/>
    <cellStyle name="Normal 2 3 5 2 4 4 3" xfId="10569"/>
    <cellStyle name="Normal 2 3 5 2 4 4 3 2" xfId="40894"/>
    <cellStyle name="Normal 2 3 5 2 4 4 3 3" xfId="25670"/>
    <cellStyle name="Normal 2 3 5 2 4 4 4" xfId="35881"/>
    <cellStyle name="Normal 2 3 5 2 4 4 5" xfId="20657"/>
    <cellStyle name="Normal 2 3 5 2 4 5" xfId="12247"/>
    <cellStyle name="Normal 2 3 5 2 4 5 2" xfId="42569"/>
    <cellStyle name="Normal 2 3 5 2 4 5 3" xfId="27345"/>
    <cellStyle name="Normal 2 3 5 2 4 6" xfId="7226"/>
    <cellStyle name="Normal 2 3 5 2 4 6 2" xfId="37552"/>
    <cellStyle name="Normal 2 3 5 2 4 6 3" xfId="22328"/>
    <cellStyle name="Normal 2 3 5 2 4 7" xfId="32540"/>
    <cellStyle name="Normal 2 3 5 2 4 8" xfId="17315"/>
    <cellStyle name="Normal 2 3 5 2 5" xfId="2573"/>
    <cellStyle name="Normal 2 3 5 2 5 2" xfId="4263"/>
    <cellStyle name="Normal 2 3 5 2 5 2 2" xfId="14336"/>
    <cellStyle name="Normal 2 3 5 2 5 2 2 2" xfId="44658"/>
    <cellStyle name="Normal 2 3 5 2 5 2 2 3" xfId="29434"/>
    <cellStyle name="Normal 2 3 5 2 5 2 3" xfId="9316"/>
    <cellStyle name="Normal 2 3 5 2 5 2 3 2" xfId="39641"/>
    <cellStyle name="Normal 2 3 5 2 5 2 3 3" xfId="24417"/>
    <cellStyle name="Normal 2 3 5 2 5 2 4" xfId="34628"/>
    <cellStyle name="Normal 2 3 5 2 5 2 5" xfId="19404"/>
    <cellStyle name="Normal 2 3 5 2 5 3" xfId="5955"/>
    <cellStyle name="Normal 2 3 5 2 5 3 2" xfId="16007"/>
    <cellStyle name="Normal 2 3 5 2 5 3 2 2" xfId="46329"/>
    <cellStyle name="Normal 2 3 5 2 5 3 2 3" xfId="31105"/>
    <cellStyle name="Normal 2 3 5 2 5 3 3" xfId="10987"/>
    <cellStyle name="Normal 2 3 5 2 5 3 3 2" xfId="41312"/>
    <cellStyle name="Normal 2 3 5 2 5 3 3 3" xfId="26088"/>
    <cellStyle name="Normal 2 3 5 2 5 3 4" xfId="36299"/>
    <cellStyle name="Normal 2 3 5 2 5 3 5" xfId="21075"/>
    <cellStyle name="Normal 2 3 5 2 5 4" xfId="12665"/>
    <cellStyle name="Normal 2 3 5 2 5 4 2" xfId="42987"/>
    <cellStyle name="Normal 2 3 5 2 5 4 3" xfId="27763"/>
    <cellStyle name="Normal 2 3 5 2 5 5" xfId="7644"/>
    <cellStyle name="Normal 2 3 5 2 5 5 2" xfId="37970"/>
    <cellStyle name="Normal 2 3 5 2 5 5 3" xfId="22746"/>
    <cellStyle name="Normal 2 3 5 2 5 6" xfId="32958"/>
    <cellStyle name="Normal 2 3 5 2 5 7" xfId="17733"/>
    <cellStyle name="Normal 2 3 5 2 6" xfId="3426"/>
    <cellStyle name="Normal 2 3 5 2 6 2" xfId="13500"/>
    <cellStyle name="Normal 2 3 5 2 6 2 2" xfId="43822"/>
    <cellStyle name="Normal 2 3 5 2 6 2 3" xfId="28598"/>
    <cellStyle name="Normal 2 3 5 2 6 3" xfId="8480"/>
    <cellStyle name="Normal 2 3 5 2 6 3 2" xfId="38805"/>
    <cellStyle name="Normal 2 3 5 2 6 3 3" xfId="23581"/>
    <cellStyle name="Normal 2 3 5 2 6 4" xfId="33792"/>
    <cellStyle name="Normal 2 3 5 2 6 5" xfId="18568"/>
    <cellStyle name="Normal 2 3 5 2 7" xfId="5119"/>
    <cellStyle name="Normal 2 3 5 2 7 2" xfId="15171"/>
    <cellStyle name="Normal 2 3 5 2 7 2 2" xfId="45493"/>
    <cellStyle name="Normal 2 3 5 2 7 2 3" xfId="30269"/>
    <cellStyle name="Normal 2 3 5 2 7 3" xfId="10151"/>
    <cellStyle name="Normal 2 3 5 2 7 3 2" xfId="40476"/>
    <cellStyle name="Normal 2 3 5 2 7 3 3" xfId="25252"/>
    <cellStyle name="Normal 2 3 5 2 7 4" xfId="35463"/>
    <cellStyle name="Normal 2 3 5 2 7 5" xfId="20239"/>
    <cellStyle name="Normal 2 3 5 2 8" xfId="11829"/>
    <cellStyle name="Normal 2 3 5 2 8 2" xfId="42151"/>
    <cellStyle name="Normal 2 3 5 2 8 3" xfId="26927"/>
    <cellStyle name="Normal 2 3 5 2 9" xfId="6808"/>
    <cellStyle name="Normal 2 3 5 2 9 2" xfId="37134"/>
    <cellStyle name="Normal 2 3 5 2 9 3" xfId="21910"/>
    <cellStyle name="Normal 2 3 5 3" xfId="1772"/>
    <cellStyle name="Normal 2 3 5 3 10" xfId="16949"/>
    <cellStyle name="Normal 2 3 5 3 2" xfId="1991"/>
    <cellStyle name="Normal 2 3 5 3 2 2" xfId="2412"/>
    <cellStyle name="Normal 2 3 5 3 2 2 2" xfId="3251"/>
    <cellStyle name="Normal 2 3 5 3 2 2 2 2" xfId="4941"/>
    <cellStyle name="Normal 2 3 5 3 2 2 2 2 2" xfId="15014"/>
    <cellStyle name="Normal 2 3 5 3 2 2 2 2 2 2" xfId="45336"/>
    <cellStyle name="Normal 2 3 5 3 2 2 2 2 2 3" xfId="30112"/>
    <cellStyle name="Normal 2 3 5 3 2 2 2 2 3" xfId="9994"/>
    <cellStyle name="Normal 2 3 5 3 2 2 2 2 3 2" xfId="40319"/>
    <cellStyle name="Normal 2 3 5 3 2 2 2 2 3 3" xfId="25095"/>
    <cellStyle name="Normal 2 3 5 3 2 2 2 2 4" xfId="35306"/>
    <cellStyle name="Normal 2 3 5 3 2 2 2 2 5" xfId="20082"/>
    <cellStyle name="Normal 2 3 5 3 2 2 2 3" xfId="6633"/>
    <cellStyle name="Normal 2 3 5 3 2 2 2 3 2" xfId="16685"/>
    <cellStyle name="Normal 2 3 5 3 2 2 2 3 2 2" xfId="47007"/>
    <cellStyle name="Normal 2 3 5 3 2 2 2 3 2 3" xfId="31783"/>
    <cellStyle name="Normal 2 3 5 3 2 2 2 3 3" xfId="11665"/>
    <cellStyle name="Normal 2 3 5 3 2 2 2 3 3 2" xfId="41990"/>
    <cellStyle name="Normal 2 3 5 3 2 2 2 3 3 3" xfId="26766"/>
    <cellStyle name="Normal 2 3 5 3 2 2 2 3 4" xfId="36977"/>
    <cellStyle name="Normal 2 3 5 3 2 2 2 3 5" xfId="21753"/>
    <cellStyle name="Normal 2 3 5 3 2 2 2 4" xfId="13343"/>
    <cellStyle name="Normal 2 3 5 3 2 2 2 4 2" xfId="43665"/>
    <cellStyle name="Normal 2 3 5 3 2 2 2 4 3" xfId="28441"/>
    <cellStyle name="Normal 2 3 5 3 2 2 2 5" xfId="8322"/>
    <cellStyle name="Normal 2 3 5 3 2 2 2 5 2" xfId="38648"/>
    <cellStyle name="Normal 2 3 5 3 2 2 2 5 3" xfId="23424"/>
    <cellStyle name="Normal 2 3 5 3 2 2 2 6" xfId="33636"/>
    <cellStyle name="Normal 2 3 5 3 2 2 2 7" xfId="18411"/>
    <cellStyle name="Normal 2 3 5 3 2 2 3" xfId="4104"/>
    <cellStyle name="Normal 2 3 5 3 2 2 3 2" xfId="14178"/>
    <cellStyle name="Normal 2 3 5 3 2 2 3 2 2" xfId="44500"/>
    <cellStyle name="Normal 2 3 5 3 2 2 3 2 3" xfId="29276"/>
    <cellStyle name="Normal 2 3 5 3 2 2 3 3" xfId="9158"/>
    <cellStyle name="Normal 2 3 5 3 2 2 3 3 2" xfId="39483"/>
    <cellStyle name="Normal 2 3 5 3 2 2 3 3 3" xfId="24259"/>
    <cellStyle name="Normal 2 3 5 3 2 2 3 4" xfId="34470"/>
    <cellStyle name="Normal 2 3 5 3 2 2 3 5" xfId="19246"/>
    <cellStyle name="Normal 2 3 5 3 2 2 4" xfId="5797"/>
    <cellStyle name="Normal 2 3 5 3 2 2 4 2" xfId="15849"/>
    <cellStyle name="Normal 2 3 5 3 2 2 4 2 2" xfId="46171"/>
    <cellStyle name="Normal 2 3 5 3 2 2 4 2 3" xfId="30947"/>
    <cellStyle name="Normal 2 3 5 3 2 2 4 3" xfId="10829"/>
    <cellStyle name="Normal 2 3 5 3 2 2 4 3 2" xfId="41154"/>
    <cellStyle name="Normal 2 3 5 3 2 2 4 3 3" xfId="25930"/>
    <cellStyle name="Normal 2 3 5 3 2 2 4 4" xfId="36141"/>
    <cellStyle name="Normal 2 3 5 3 2 2 4 5" xfId="20917"/>
    <cellStyle name="Normal 2 3 5 3 2 2 5" xfId="12507"/>
    <cellStyle name="Normal 2 3 5 3 2 2 5 2" xfId="42829"/>
    <cellStyle name="Normal 2 3 5 3 2 2 5 3" xfId="27605"/>
    <cellStyle name="Normal 2 3 5 3 2 2 6" xfId="7486"/>
    <cellStyle name="Normal 2 3 5 3 2 2 6 2" xfId="37812"/>
    <cellStyle name="Normal 2 3 5 3 2 2 6 3" xfId="22588"/>
    <cellStyle name="Normal 2 3 5 3 2 2 7" xfId="32800"/>
    <cellStyle name="Normal 2 3 5 3 2 2 8" xfId="17575"/>
    <cellStyle name="Normal 2 3 5 3 2 3" xfId="2833"/>
    <cellStyle name="Normal 2 3 5 3 2 3 2" xfId="4523"/>
    <cellStyle name="Normal 2 3 5 3 2 3 2 2" xfId="14596"/>
    <cellStyle name="Normal 2 3 5 3 2 3 2 2 2" xfId="44918"/>
    <cellStyle name="Normal 2 3 5 3 2 3 2 2 3" xfId="29694"/>
    <cellStyle name="Normal 2 3 5 3 2 3 2 3" xfId="9576"/>
    <cellStyle name="Normal 2 3 5 3 2 3 2 3 2" xfId="39901"/>
    <cellStyle name="Normal 2 3 5 3 2 3 2 3 3" xfId="24677"/>
    <cellStyle name="Normal 2 3 5 3 2 3 2 4" xfId="34888"/>
    <cellStyle name="Normal 2 3 5 3 2 3 2 5" xfId="19664"/>
    <cellStyle name="Normal 2 3 5 3 2 3 3" xfId="6215"/>
    <cellStyle name="Normal 2 3 5 3 2 3 3 2" xfId="16267"/>
    <cellStyle name="Normal 2 3 5 3 2 3 3 2 2" xfId="46589"/>
    <cellStyle name="Normal 2 3 5 3 2 3 3 2 3" xfId="31365"/>
    <cellStyle name="Normal 2 3 5 3 2 3 3 3" xfId="11247"/>
    <cellStyle name="Normal 2 3 5 3 2 3 3 3 2" xfId="41572"/>
    <cellStyle name="Normal 2 3 5 3 2 3 3 3 3" xfId="26348"/>
    <cellStyle name="Normal 2 3 5 3 2 3 3 4" xfId="36559"/>
    <cellStyle name="Normal 2 3 5 3 2 3 3 5" xfId="21335"/>
    <cellStyle name="Normal 2 3 5 3 2 3 4" xfId="12925"/>
    <cellStyle name="Normal 2 3 5 3 2 3 4 2" xfId="43247"/>
    <cellStyle name="Normal 2 3 5 3 2 3 4 3" xfId="28023"/>
    <cellStyle name="Normal 2 3 5 3 2 3 5" xfId="7904"/>
    <cellStyle name="Normal 2 3 5 3 2 3 5 2" xfId="38230"/>
    <cellStyle name="Normal 2 3 5 3 2 3 5 3" xfId="23006"/>
    <cellStyle name="Normal 2 3 5 3 2 3 6" xfId="33218"/>
    <cellStyle name="Normal 2 3 5 3 2 3 7" xfId="17993"/>
    <cellStyle name="Normal 2 3 5 3 2 4" xfId="3686"/>
    <cellStyle name="Normal 2 3 5 3 2 4 2" xfId="13760"/>
    <cellStyle name="Normal 2 3 5 3 2 4 2 2" xfId="44082"/>
    <cellStyle name="Normal 2 3 5 3 2 4 2 3" xfId="28858"/>
    <cellStyle name="Normal 2 3 5 3 2 4 3" xfId="8740"/>
    <cellStyle name="Normal 2 3 5 3 2 4 3 2" xfId="39065"/>
    <cellStyle name="Normal 2 3 5 3 2 4 3 3" xfId="23841"/>
    <cellStyle name="Normal 2 3 5 3 2 4 4" xfId="34052"/>
    <cellStyle name="Normal 2 3 5 3 2 4 5" xfId="18828"/>
    <cellStyle name="Normal 2 3 5 3 2 5" xfId="5379"/>
    <cellStyle name="Normal 2 3 5 3 2 5 2" xfId="15431"/>
    <cellStyle name="Normal 2 3 5 3 2 5 2 2" xfId="45753"/>
    <cellStyle name="Normal 2 3 5 3 2 5 2 3" xfId="30529"/>
    <cellStyle name="Normal 2 3 5 3 2 5 3" xfId="10411"/>
    <cellStyle name="Normal 2 3 5 3 2 5 3 2" xfId="40736"/>
    <cellStyle name="Normal 2 3 5 3 2 5 3 3" xfId="25512"/>
    <cellStyle name="Normal 2 3 5 3 2 5 4" xfId="35723"/>
    <cellStyle name="Normal 2 3 5 3 2 5 5" xfId="20499"/>
    <cellStyle name="Normal 2 3 5 3 2 6" xfId="12089"/>
    <cellStyle name="Normal 2 3 5 3 2 6 2" xfId="42411"/>
    <cellStyle name="Normal 2 3 5 3 2 6 3" xfId="27187"/>
    <cellStyle name="Normal 2 3 5 3 2 7" xfId="7068"/>
    <cellStyle name="Normal 2 3 5 3 2 7 2" xfId="37394"/>
    <cellStyle name="Normal 2 3 5 3 2 7 3" xfId="22170"/>
    <cellStyle name="Normal 2 3 5 3 2 8" xfId="32382"/>
    <cellStyle name="Normal 2 3 5 3 2 9" xfId="17157"/>
    <cellStyle name="Normal 2 3 5 3 3" xfId="2204"/>
    <cellStyle name="Normal 2 3 5 3 3 2" xfId="3043"/>
    <cellStyle name="Normal 2 3 5 3 3 2 2" xfId="4733"/>
    <cellStyle name="Normal 2 3 5 3 3 2 2 2" xfId="14806"/>
    <cellStyle name="Normal 2 3 5 3 3 2 2 2 2" xfId="45128"/>
    <cellStyle name="Normal 2 3 5 3 3 2 2 2 3" xfId="29904"/>
    <cellStyle name="Normal 2 3 5 3 3 2 2 3" xfId="9786"/>
    <cellStyle name="Normal 2 3 5 3 3 2 2 3 2" xfId="40111"/>
    <cellStyle name="Normal 2 3 5 3 3 2 2 3 3" xfId="24887"/>
    <cellStyle name="Normal 2 3 5 3 3 2 2 4" xfId="35098"/>
    <cellStyle name="Normal 2 3 5 3 3 2 2 5" xfId="19874"/>
    <cellStyle name="Normal 2 3 5 3 3 2 3" xfId="6425"/>
    <cellStyle name="Normal 2 3 5 3 3 2 3 2" xfId="16477"/>
    <cellStyle name="Normal 2 3 5 3 3 2 3 2 2" xfId="46799"/>
    <cellStyle name="Normal 2 3 5 3 3 2 3 2 3" xfId="31575"/>
    <cellStyle name="Normal 2 3 5 3 3 2 3 3" xfId="11457"/>
    <cellStyle name="Normal 2 3 5 3 3 2 3 3 2" xfId="41782"/>
    <cellStyle name="Normal 2 3 5 3 3 2 3 3 3" xfId="26558"/>
    <cellStyle name="Normal 2 3 5 3 3 2 3 4" xfId="36769"/>
    <cellStyle name="Normal 2 3 5 3 3 2 3 5" xfId="21545"/>
    <cellStyle name="Normal 2 3 5 3 3 2 4" xfId="13135"/>
    <cellStyle name="Normal 2 3 5 3 3 2 4 2" xfId="43457"/>
    <cellStyle name="Normal 2 3 5 3 3 2 4 3" xfId="28233"/>
    <cellStyle name="Normal 2 3 5 3 3 2 5" xfId="8114"/>
    <cellStyle name="Normal 2 3 5 3 3 2 5 2" xfId="38440"/>
    <cellStyle name="Normal 2 3 5 3 3 2 5 3" xfId="23216"/>
    <cellStyle name="Normal 2 3 5 3 3 2 6" xfId="33428"/>
    <cellStyle name="Normal 2 3 5 3 3 2 7" xfId="18203"/>
    <cellStyle name="Normal 2 3 5 3 3 3" xfId="3896"/>
    <cellStyle name="Normal 2 3 5 3 3 3 2" xfId="13970"/>
    <cellStyle name="Normal 2 3 5 3 3 3 2 2" xfId="44292"/>
    <cellStyle name="Normal 2 3 5 3 3 3 2 3" xfId="29068"/>
    <cellStyle name="Normal 2 3 5 3 3 3 3" xfId="8950"/>
    <cellStyle name="Normal 2 3 5 3 3 3 3 2" xfId="39275"/>
    <cellStyle name="Normal 2 3 5 3 3 3 3 3" xfId="24051"/>
    <cellStyle name="Normal 2 3 5 3 3 3 4" xfId="34262"/>
    <cellStyle name="Normal 2 3 5 3 3 3 5" xfId="19038"/>
    <cellStyle name="Normal 2 3 5 3 3 4" xfId="5589"/>
    <cellStyle name="Normal 2 3 5 3 3 4 2" xfId="15641"/>
    <cellStyle name="Normal 2 3 5 3 3 4 2 2" xfId="45963"/>
    <cellStyle name="Normal 2 3 5 3 3 4 2 3" xfId="30739"/>
    <cellStyle name="Normal 2 3 5 3 3 4 3" xfId="10621"/>
    <cellStyle name="Normal 2 3 5 3 3 4 3 2" xfId="40946"/>
    <cellStyle name="Normal 2 3 5 3 3 4 3 3" xfId="25722"/>
    <cellStyle name="Normal 2 3 5 3 3 4 4" xfId="35933"/>
    <cellStyle name="Normal 2 3 5 3 3 4 5" xfId="20709"/>
    <cellStyle name="Normal 2 3 5 3 3 5" xfId="12299"/>
    <cellStyle name="Normal 2 3 5 3 3 5 2" xfId="42621"/>
    <cellStyle name="Normal 2 3 5 3 3 5 3" xfId="27397"/>
    <cellStyle name="Normal 2 3 5 3 3 6" xfId="7278"/>
    <cellStyle name="Normal 2 3 5 3 3 6 2" xfId="37604"/>
    <cellStyle name="Normal 2 3 5 3 3 6 3" xfId="22380"/>
    <cellStyle name="Normal 2 3 5 3 3 7" xfId="32592"/>
    <cellStyle name="Normal 2 3 5 3 3 8" xfId="17367"/>
    <cellStyle name="Normal 2 3 5 3 4" xfId="2625"/>
    <cellStyle name="Normal 2 3 5 3 4 2" xfId="4315"/>
    <cellStyle name="Normal 2 3 5 3 4 2 2" xfId="14388"/>
    <cellStyle name="Normal 2 3 5 3 4 2 2 2" xfId="44710"/>
    <cellStyle name="Normal 2 3 5 3 4 2 2 3" xfId="29486"/>
    <cellStyle name="Normal 2 3 5 3 4 2 3" xfId="9368"/>
    <cellStyle name="Normal 2 3 5 3 4 2 3 2" xfId="39693"/>
    <cellStyle name="Normal 2 3 5 3 4 2 3 3" xfId="24469"/>
    <cellStyle name="Normal 2 3 5 3 4 2 4" xfId="34680"/>
    <cellStyle name="Normal 2 3 5 3 4 2 5" xfId="19456"/>
    <cellStyle name="Normal 2 3 5 3 4 3" xfId="6007"/>
    <cellStyle name="Normal 2 3 5 3 4 3 2" xfId="16059"/>
    <cellStyle name="Normal 2 3 5 3 4 3 2 2" xfId="46381"/>
    <cellStyle name="Normal 2 3 5 3 4 3 2 3" xfId="31157"/>
    <cellStyle name="Normal 2 3 5 3 4 3 3" xfId="11039"/>
    <cellStyle name="Normal 2 3 5 3 4 3 3 2" xfId="41364"/>
    <cellStyle name="Normal 2 3 5 3 4 3 3 3" xfId="26140"/>
    <cellStyle name="Normal 2 3 5 3 4 3 4" xfId="36351"/>
    <cellStyle name="Normal 2 3 5 3 4 3 5" xfId="21127"/>
    <cellStyle name="Normal 2 3 5 3 4 4" xfId="12717"/>
    <cellStyle name="Normal 2 3 5 3 4 4 2" xfId="43039"/>
    <cellStyle name="Normal 2 3 5 3 4 4 3" xfId="27815"/>
    <cellStyle name="Normal 2 3 5 3 4 5" xfId="7696"/>
    <cellStyle name="Normal 2 3 5 3 4 5 2" xfId="38022"/>
    <cellStyle name="Normal 2 3 5 3 4 5 3" xfId="22798"/>
    <cellStyle name="Normal 2 3 5 3 4 6" xfId="33010"/>
    <cellStyle name="Normal 2 3 5 3 4 7" xfId="17785"/>
    <cellStyle name="Normal 2 3 5 3 5" xfId="3478"/>
    <cellStyle name="Normal 2 3 5 3 5 2" xfId="13552"/>
    <cellStyle name="Normal 2 3 5 3 5 2 2" xfId="43874"/>
    <cellStyle name="Normal 2 3 5 3 5 2 3" xfId="28650"/>
    <cellStyle name="Normal 2 3 5 3 5 3" xfId="8532"/>
    <cellStyle name="Normal 2 3 5 3 5 3 2" xfId="38857"/>
    <cellStyle name="Normal 2 3 5 3 5 3 3" xfId="23633"/>
    <cellStyle name="Normal 2 3 5 3 5 4" xfId="33844"/>
    <cellStyle name="Normal 2 3 5 3 5 5" xfId="18620"/>
    <cellStyle name="Normal 2 3 5 3 6" xfId="5171"/>
    <cellStyle name="Normal 2 3 5 3 6 2" xfId="15223"/>
    <cellStyle name="Normal 2 3 5 3 6 2 2" xfId="45545"/>
    <cellStyle name="Normal 2 3 5 3 6 2 3" xfId="30321"/>
    <cellStyle name="Normal 2 3 5 3 6 3" xfId="10203"/>
    <cellStyle name="Normal 2 3 5 3 6 3 2" xfId="40528"/>
    <cellStyle name="Normal 2 3 5 3 6 3 3" xfId="25304"/>
    <cellStyle name="Normal 2 3 5 3 6 4" xfId="35515"/>
    <cellStyle name="Normal 2 3 5 3 6 5" xfId="20291"/>
    <cellStyle name="Normal 2 3 5 3 7" xfId="11881"/>
    <cellStyle name="Normal 2 3 5 3 7 2" xfId="42203"/>
    <cellStyle name="Normal 2 3 5 3 7 3" xfId="26979"/>
    <cellStyle name="Normal 2 3 5 3 8" xfId="6860"/>
    <cellStyle name="Normal 2 3 5 3 8 2" xfId="37186"/>
    <cellStyle name="Normal 2 3 5 3 8 3" xfId="21962"/>
    <cellStyle name="Normal 2 3 5 3 9" xfId="32175"/>
    <cellStyle name="Normal 2 3 5 4" xfId="1885"/>
    <cellStyle name="Normal 2 3 5 4 2" xfId="2308"/>
    <cellStyle name="Normal 2 3 5 4 2 2" xfId="3147"/>
    <cellStyle name="Normal 2 3 5 4 2 2 2" xfId="4837"/>
    <cellStyle name="Normal 2 3 5 4 2 2 2 2" xfId="14910"/>
    <cellStyle name="Normal 2 3 5 4 2 2 2 2 2" xfId="45232"/>
    <cellStyle name="Normal 2 3 5 4 2 2 2 2 3" xfId="30008"/>
    <cellStyle name="Normal 2 3 5 4 2 2 2 3" xfId="9890"/>
    <cellStyle name="Normal 2 3 5 4 2 2 2 3 2" xfId="40215"/>
    <cellStyle name="Normal 2 3 5 4 2 2 2 3 3" xfId="24991"/>
    <cellStyle name="Normal 2 3 5 4 2 2 2 4" xfId="35202"/>
    <cellStyle name="Normal 2 3 5 4 2 2 2 5" xfId="19978"/>
    <cellStyle name="Normal 2 3 5 4 2 2 3" xfId="6529"/>
    <cellStyle name="Normal 2 3 5 4 2 2 3 2" xfId="16581"/>
    <cellStyle name="Normal 2 3 5 4 2 2 3 2 2" xfId="46903"/>
    <cellStyle name="Normal 2 3 5 4 2 2 3 2 3" xfId="31679"/>
    <cellStyle name="Normal 2 3 5 4 2 2 3 3" xfId="11561"/>
    <cellStyle name="Normal 2 3 5 4 2 2 3 3 2" xfId="41886"/>
    <cellStyle name="Normal 2 3 5 4 2 2 3 3 3" xfId="26662"/>
    <cellStyle name="Normal 2 3 5 4 2 2 3 4" xfId="36873"/>
    <cellStyle name="Normal 2 3 5 4 2 2 3 5" xfId="21649"/>
    <cellStyle name="Normal 2 3 5 4 2 2 4" xfId="13239"/>
    <cellStyle name="Normal 2 3 5 4 2 2 4 2" xfId="43561"/>
    <cellStyle name="Normal 2 3 5 4 2 2 4 3" xfId="28337"/>
    <cellStyle name="Normal 2 3 5 4 2 2 5" xfId="8218"/>
    <cellStyle name="Normal 2 3 5 4 2 2 5 2" xfId="38544"/>
    <cellStyle name="Normal 2 3 5 4 2 2 5 3" xfId="23320"/>
    <cellStyle name="Normal 2 3 5 4 2 2 6" xfId="33532"/>
    <cellStyle name="Normal 2 3 5 4 2 2 7" xfId="18307"/>
    <cellStyle name="Normal 2 3 5 4 2 3" xfId="4000"/>
    <cellStyle name="Normal 2 3 5 4 2 3 2" xfId="14074"/>
    <cellStyle name="Normal 2 3 5 4 2 3 2 2" xfId="44396"/>
    <cellStyle name="Normal 2 3 5 4 2 3 2 3" xfId="29172"/>
    <cellStyle name="Normal 2 3 5 4 2 3 3" xfId="9054"/>
    <cellStyle name="Normal 2 3 5 4 2 3 3 2" xfId="39379"/>
    <cellStyle name="Normal 2 3 5 4 2 3 3 3" xfId="24155"/>
    <cellStyle name="Normal 2 3 5 4 2 3 4" xfId="34366"/>
    <cellStyle name="Normal 2 3 5 4 2 3 5" xfId="19142"/>
    <cellStyle name="Normal 2 3 5 4 2 4" xfId="5693"/>
    <cellStyle name="Normal 2 3 5 4 2 4 2" xfId="15745"/>
    <cellStyle name="Normal 2 3 5 4 2 4 2 2" xfId="46067"/>
    <cellStyle name="Normal 2 3 5 4 2 4 2 3" xfId="30843"/>
    <cellStyle name="Normal 2 3 5 4 2 4 3" xfId="10725"/>
    <cellStyle name="Normal 2 3 5 4 2 4 3 2" xfId="41050"/>
    <cellStyle name="Normal 2 3 5 4 2 4 3 3" xfId="25826"/>
    <cellStyle name="Normal 2 3 5 4 2 4 4" xfId="36037"/>
    <cellStyle name="Normal 2 3 5 4 2 4 5" xfId="20813"/>
    <cellStyle name="Normal 2 3 5 4 2 5" xfId="12403"/>
    <cellStyle name="Normal 2 3 5 4 2 5 2" xfId="42725"/>
    <cellStyle name="Normal 2 3 5 4 2 5 3" xfId="27501"/>
    <cellStyle name="Normal 2 3 5 4 2 6" xfId="7382"/>
    <cellStyle name="Normal 2 3 5 4 2 6 2" xfId="37708"/>
    <cellStyle name="Normal 2 3 5 4 2 6 3" xfId="22484"/>
    <cellStyle name="Normal 2 3 5 4 2 7" xfId="32696"/>
    <cellStyle name="Normal 2 3 5 4 2 8" xfId="17471"/>
    <cellStyle name="Normal 2 3 5 4 3" xfId="2729"/>
    <cellStyle name="Normal 2 3 5 4 3 2" xfId="4419"/>
    <cellStyle name="Normal 2 3 5 4 3 2 2" xfId="14492"/>
    <cellStyle name="Normal 2 3 5 4 3 2 2 2" xfId="44814"/>
    <cellStyle name="Normal 2 3 5 4 3 2 2 3" xfId="29590"/>
    <cellStyle name="Normal 2 3 5 4 3 2 3" xfId="9472"/>
    <cellStyle name="Normal 2 3 5 4 3 2 3 2" xfId="39797"/>
    <cellStyle name="Normal 2 3 5 4 3 2 3 3" xfId="24573"/>
    <cellStyle name="Normal 2 3 5 4 3 2 4" xfId="34784"/>
    <cellStyle name="Normal 2 3 5 4 3 2 5" xfId="19560"/>
    <cellStyle name="Normal 2 3 5 4 3 3" xfId="6111"/>
    <cellStyle name="Normal 2 3 5 4 3 3 2" xfId="16163"/>
    <cellStyle name="Normal 2 3 5 4 3 3 2 2" xfId="46485"/>
    <cellStyle name="Normal 2 3 5 4 3 3 2 3" xfId="31261"/>
    <cellStyle name="Normal 2 3 5 4 3 3 3" xfId="11143"/>
    <cellStyle name="Normal 2 3 5 4 3 3 3 2" xfId="41468"/>
    <cellStyle name="Normal 2 3 5 4 3 3 3 3" xfId="26244"/>
    <cellStyle name="Normal 2 3 5 4 3 3 4" xfId="36455"/>
    <cellStyle name="Normal 2 3 5 4 3 3 5" xfId="21231"/>
    <cellStyle name="Normal 2 3 5 4 3 4" xfId="12821"/>
    <cellStyle name="Normal 2 3 5 4 3 4 2" xfId="43143"/>
    <cellStyle name="Normal 2 3 5 4 3 4 3" xfId="27919"/>
    <cellStyle name="Normal 2 3 5 4 3 5" xfId="7800"/>
    <cellStyle name="Normal 2 3 5 4 3 5 2" xfId="38126"/>
    <cellStyle name="Normal 2 3 5 4 3 5 3" xfId="22902"/>
    <cellStyle name="Normal 2 3 5 4 3 6" xfId="33114"/>
    <cellStyle name="Normal 2 3 5 4 3 7" xfId="17889"/>
    <cellStyle name="Normal 2 3 5 4 4" xfId="3582"/>
    <cellStyle name="Normal 2 3 5 4 4 2" xfId="13656"/>
    <cellStyle name="Normal 2 3 5 4 4 2 2" xfId="43978"/>
    <cellStyle name="Normal 2 3 5 4 4 2 3" xfId="28754"/>
    <cellStyle name="Normal 2 3 5 4 4 3" xfId="8636"/>
    <cellStyle name="Normal 2 3 5 4 4 3 2" xfId="38961"/>
    <cellStyle name="Normal 2 3 5 4 4 3 3" xfId="23737"/>
    <cellStyle name="Normal 2 3 5 4 4 4" xfId="33948"/>
    <cellStyle name="Normal 2 3 5 4 4 5" xfId="18724"/>
    <cellStyle name="Normal 2 3 5 4 5" xfId="5275"/>
    <cellStyle name="Normal 2 3 5 4 5 2" xfId="15327"/>
    <cellStyle name="Normal 2 3 5 4 5 2 2" xfId="45649"/>
    <cellStyle name="Normal 2 3 5 4 5 2 3" xfId="30425"/>
    <cellStyle name="Normal 2 3 5 4 5 3" xfId="10307"/>
    <cellStyle name="Normal 2 3 5 4 5 3 2" xfId="40632"/>
    <cellStyle name="Normal 2 3 5 4 5 3 3" xfId="25408"/>
    <cellStyle name="Normal 2 3 5 4 5 4" xfId="35619"/>
    <cellStyle name="Normal 2 3 5 4 5 5" xfId="20395"/>
    <cellStyle name="Normal 2 3 5 4 6" xfId="11985"/>
    <cellStyle name="Normal 2 3 5 4 6 2" xfId="42307"/>
    <cellStyle name="Normal 2 3 5 4 6 3" xfId="27083"/>
    <cellStyle name="Normal 2 3 5 4 7" xfId="6964"/>
    <cellStyle name="Normal 2 3 5 4 7 2" xfId="37290"/>
    <cellStyle name="Normal 2 3 5 4 7 3" xfId="22066"/>
    <cellStyle name="Normal 2 3 5 4 8" xfId="32278"/>
    <cellStyle name="Normal 2 3 5 4 9" xfId="17053"/>
    <cellStyle name="Normal 2 3 5 5" xfId="2098"/>
    <cellStyle name="Normal 2 3 5 5 2" xfId="2939"/>
    <cellStyle name="Normal 2 3 5 5 2 2" xfId="4629"/>
    <cellStyle name="Normal 2 3 5 5 2 2 2" xfId="14702"/>
    <cellStyle name="Normal 2 3 5 5 2 2 2 2" xfId="45024"/>
    <cellStyle name="Normal 2 3 5 5 2 2 2 3" xfId="29800"/>
    <cellStyle name="Normal 2 3 5 5 2 2 3" xfId="9682"/>
    <cellStyle name="Normal 2 3 5 5 2 2 3 2" xfId="40007"/>
    <cellStyle name="Normal 2 3 5 5 2 2 3 3" xfId="24783"/>
    <cellStyle name="Normal 2 3 5 5 2 2 4" xfId="34994"/>
    <cellStyle name="Normal 2 3 5 5 2 2 5" xfId="19770"/>
    <cellStyle name="Normal 2 3 5 5 2 3" xfId="6321"/>
    <cellStyle name="Normal 2 3 5 5 2 3 2" xfId="16373"/>
    <cellStyle name="Normal 2 3 5 5 2 3 2 2" xfId="46695"/>
    <cellStyle name="Normal 2 3 5 5 2 3 2 3" xfId="31471"/>
    <cellStyle name="Normal 2 3 5 5 2 3 3" xfId="11353"/>
    <cellStyle name="Normal 2 3 5 5 2 3 3 2" xfId="41678"/>
    <cellStyle name="Normal 2 3 5 5 2 3 3 3" xfId="26454"/>
    <cellStyle name="Normal 2 3 5 5 2 3 4" xfId="36665"/>
    <cellStyle name="Normal 2 3 5 5 2 3 5" xfId="21441"/>
    <cellStyle name="Normal 2 3 5 5 2 4" xfId="13031"/>
    <cellStyle name="Normal 2 3 5 5 2 4 2" xfId="43353"/>
    <cellStyle name="Normal 2 3 5 5 2 4 3" xfId="28129"/>
    <cellStyle name="Normal 2 3 5 5 2 5" xfId="8010"/>
    <cellStyle name="Normal 2 3 5 5 2 5 2" xfId="38336"/>
    <cellStyle name="Normal 2 3 5 5 2 5 3" xfId="23112"/>
    <cellStyle name="Normal 2 3 5 5 2 6" xfId="33324"/>
    <cellStyle name="Normal 2 3 5 5 2 7" xfId="18099"/>
    <cellStyle name="Normal 2 3 5 5 3" xfId="3792"/>
    <cellStyle name="Normal 2 3 5 5 3 2" xfId="13866"/>
    <cellStyle name="Normal 2 3 5 5 3 2 2" xfId="44188"/>
    <cellStyle name="Normal 2 3 5 5 3 2 3" xfId="28964"/>
    <cellStyle name="Normal 2 3 5 5 3 3" xfId="8846"/>
    <cellStyle name="Normal 2 3 5 5 3 3 2" xfId="39171"/>
    <cellStyle name="Normal 2 3 5 5 3 3 3" xfId="23947"/>
    <cellStyle name="Normal 2 3 5 5 3 4" xfId="34158"/>
    <cellStyle name="Normal 2 3 5 5 3 5" xfId="18934"/>
    <cellStyle name="Normal 2 3 5 5 4" xfId="5485"/>
    <cellStyle name="Normal 2 3 5 5 4 2" xfId="15537"/>
    <cellStyle name="Normal 2 3 5 5 4 2 2" xfId="45859"/>
    <cellStyle name="Normal 2 3 5 5 4 2 3" xfId="30635"/>
    <cellStyle name="Normal 2 3 5 5 4 3" xfId="10517"/>
    <cellStyle name="Normal 2 3 5 5 4 3 2" xfId="40842"/>
    <cellStyle name="Normal 2 3 5 5 4 3 3" xfId="25618"/>
    <cellStyle name="Normal 2 3 5 5 4 4" xfId="35829"/>
    <cellStyle name="Normal 2 3 5 5 4 5" xfId="20605"/>
    <cellStyle name="Normal 2 3 5 5 5" xfId="12195"/>
    <cellStyle name="Normal 2 3 5 5 5 2" xfId="42517"/>
    <cellStyle name="Normal 2 3 5 5 5 3" xfId="27293"/>
    <cellStyle name="Normal 2 3 5 5 6" xfId="7174"/>
    <cellStyle name="Normal 2 3 5 5 6 2" xfId="37500"/>
    <cellStyle name="Normal 2 3 5 5 6 3" xfId="22276"/>
    <cellStyle name="Normal 2 3 5 5 7" xfId="32488"/>
    <cellStyle name="Normal 2 3 5 5 8" xfId="17263"/>
    <cellStyle name="Normal 2 3 5 6" xfId="2519"/>
    <cellStyle name="Normal 2 3 5 6 2" xfId="4211"/>
    <cellStyle name="Normal 2 3 5 6 2 2" xfId="14284"/>
    <cellStyle name="Normal 2 3 5 6 2 2 2" xfId="44606"/>
    <cellStyle name="Normal 2 3 5 6 2 2 3" xfId="29382"/>
    <cellStyle name="Normal 2 3 5 6 2 3" xfId="9264"/>
    <cellStyle name="Normal 2 3 5 6 2 3 2" xfId="39589"/>
    <cellStyle name="Normal 2 3 5 6 2 3 3" xfId="24365"/>
    <cellStyle name="Normal 2 3 5 6 2 4" xfId="34576"/>
    <cellStyle name="Normal 2 3 5 6 2 5" xfId="19352"/>
    <cellStyle name="Normal 2 3 5 6 3" xfId="5903"/>
    <cellStyle name="Normal 2 3 5 6 3 2" xfId="15955"/>
    <cellStyle name="Normal 2 3 5 6 3 2 2" xfId="46277"/>
    <cellStyle name="Normal 2 3 5 6 3 2 3" xfId="31053"/>
    <cellStyle name="Normal 2 3 5 6 3 3" xfId="10935"/>
    <cellStyle name="Normal 2 3 5 6 3 3 2" xfId="41260"/>
    <cellStyle name="Normal 2 3 5 6 3 3 3" xfId="26036"/>
    <cellStyle name="Normal 2 3 5 6 3 4" xfId="36247"/>
    <cellStyle name="Normal 2 3 5 6 3 5" xfId="21023"/>
    <cellStyle name="Normal 2 3 5 6 4" xfId="12613"/>
    <cellStyle name="Normal 2 3 5 6 4 2" xfId="42935"/>
    <cellStyle name="Normal 2 3 5 6 4 3" xfId="27711"/>
    <cellStyle name="Normal 2 3 5 6 5" xfId="7592"/>
    <cellStyle name="Normal 2 3 5 6 5 2" xfId="37918"/>
    <cellStyle name="Normal 2 3 5 6 5 3" xfId="22694"/>
    <cellStyle name="Normal 2 3 5 6 6" xfId="32906"/>
    <cellStyle name="Normal 2 3 5 6 7" xfId="17681"/>
    <cellStyle name="Normal 2 3 5 7" xfId="3370"/>
    <cellStyle name="Normal 2 3 5 7 2" xfId="13448"/>
    <cellStyle name="Normal 2 3 5 7 2 2" xfId="43770"/>
    <cellStyle name="Normal 2 3 5 7 2 3" xfId="28546"/>
    <cellStyle name="Normal 2 3 5 7 3" xfId="8428"/>
    <cellStyle name="Normal 2 3 5 7 3 2" xfId="38753"/>
    <cellStyle name="Normal 2 3 5 7 3 3" xfId="23529"/>
    <cellStyle name="Normal 2 3 5 7 4" xfId="33740"/>
    <cellStyle name="Normal 2 3 5 7 5" xfId="18516"/>
    <cellStyle name="Normal 2 3 5 8" xfId="5064"/>
    <cellStyle name="Normal 2 3 5 8 2" xfId="15119"/>
    <cellStyle name="Normal 2 3 5 8 2 2" xfId="45441"/>
    <cellStyle name="Normal 2 3 5 8 2 3" xfId="30217"/>
    <cellStyle name="Normal 2 3 5 8 3" xfId="10099"/>
    <cellStyle name="Normal 2 3 5 8 3 2" xfId="40424"/>
    <cellStyle name="Normal 2 3 5 8 3 3" xfId="25200"/>
    <cellStyle name="Normal 2 3 5 8 4" xfId="35411"/>
    <cellStyle name="Normal 2 3 5 8 5" xfId="20187"/>
    <cellStyle name="Normal 2 3 5 9" xfId="11775"/>
    <cellStyle name="Normal 2 3 5 9 2" xfId="42099"/>
    <cellStyle name="Normal 2 3 5 9 3" xfId="26875"/>
    <cellStyle name="Normal 2 3 6" xfId="1421"/>
    <cellStyle name="Normal 2 3 6 10" xfId="6751"/>
    <cellStyle name="Normal 2 3 6 10 2" xfId="37079"/>
    <cellStyle name="Normal 2 3 6 10 3" xfId="21855"/>
    <cellStyle name="Normal 2 3 6 11" xfId="32070"/>
    <cellStyle name="Normal 2 3 6 12" xfId="16840"/>
    <cellStyle name="Normal 2 3 6 2" xfId="1715"/>
    <cellStyle name="Normal 2 3 6 2 10" xfId="32122"/>
    <cellStyle name="Normal 2 3 6 2 11" xfId="16894"/>
    <cellStyle name="Normal 2 3 6 2 2" xfId="1823"/>
    <cellStyle name="Normal 2 3 6 2 2 10" xfId="16998"/>
    <cellStyle name="Normal 2 3 6 2 2 2" xfId="2040"/>
    <cellStyle name="Normal 2 3 6 2 2 2 2" xfId="2461"/>
    <cellStyle name="Normal 2 3 6 2 2 2 2 2" xfId="3300"/>
    <cellStyle name="Normal 2 3 6 2 2 2 2 2 2" xfId="4990"/>
    <cellStyle name="Normal 2 3 6 2 2 2 2 2 2 2" xfId="15063"/>
    <cellStyle name="Normal 2 3 6 2 2 2 2 2 2 2 2" xfId="45385"/>
    <cellStyle name="Normal 2 3 6 2 2 2 2 2 2 2 3" xfId="30161"/>
    <cellStyle name="Normal 2 3 6 2 2 2 2 2 2 3" xfId="10043"/>
    <cellStyle name="Normal 2 3 6 2 2 2 2 2 2 3 2" xfId="40368"/>
    <cellStyle name="Normal 2 3 6 2 2 2 2 2 2 3 3" xfId="25144"/>
    <cellStyle name="Normal 2 3 6 2 2 2 2 2 2 4" xfId="35355"/>
    <cellStyle name="Normal 2 3 6 2 2 2 2 2 2 5" xfId="20131"/>
    <cellStyle name="Normal 2 3 6 2 2 2 2 2 3" xfId="6682"/>
    <cellStyle name="Normal 2 3 6 2 2 2 2 2 3 2" xfId="16734"/>
    <cellStyle name="Normal 2 3 6 2 2 2 2 2 3 2 2" xfId="47056"/>
    <cellStyle name="Normal 2 3 6 2 2 2 2 2 3 2 3" xfId="31832"/>
    <cellStyle name="Normal 2 3 6 2 2 2 2 2 3 3" xfId="11714"/>
    <cellStyle name="Normal 2 3 6 2 2 2 2 2 3 3 2" xfId="42039"/>
    <cellStyle name="Normal 2 3 6 2 2 2 2 2 3 3 3" xfId="26815"/>
    <cellStyle name="Normal 2 3 6 2 2 2 2 2 3 4" xfId="37026"/>
    <cellStyle name="Normal 2 3 6 2 2 2 2 2 3 5" xfId="21802"/>
    <cellStyle name="Normal 2 3 6 2 2 2 2 2 4" xfId="13392"/>
    <cellStyle name="Normal 2 3 6 2 2 2 2 2 4 2" xfId="43714"/>
    <cellStyle name="Normal 2 3 6 2 2 2 2 2 4 3" xfId="28490"/>
    <cellStyle name="Normal 2 3 6 2 2 2 2 2 5" xfId="8371"/>
    <cellStyle name="Normal 2 3 6 2 2 2 2 2 5 2" xfId="38697"/>
    <cellStyle name="Normal 2 3 6 2 2 2 2 2 5 3" xfId="23473"/>
    <cellStyle name="Normal 2 3 6 2 2 2 2 2 6" xfId="33685"/>
    <cellStyle name="Normal 2 3 6 2 2 2 2 2 7" xfId="18460"/>
    <cellStyle name="Normal 2 3 6 2 2 2 2 3" xfId="4153"/>
    <cellStyle name="Normal 2 3 6 2 2 2 2 3 2" xfId="14227"/>
    <cellStyle name="Normal 2 3 6 2 2 2 2 3 2 2" xfId="44549"/>
    <cellStyle name="Normal 2 3 6 2 2 2 2 3 2 3" xfId="29325"/>
    <cellStyle name="Normal 2 3 6 2 2 2 2 3 3" xfId="9207"/>
    <cellStyle name="Normal 2 3 6 2 2 2 2 3 3 2" xfId="39532"/>
    <cellStyle name="Normal 2 3 6 2 2 2 2 3 3 3" xfId="24308"/>
    <cellStyle name="Normal 2 3 6 2 2 2 2 3 4" xfId="34519"/>
    <cellStyle name="Normal 2 3 6 2 2 2 2 3 5" xfId="19295"/>
    <cellStyle name="Normal 2 3 6 2 2 2 2 4" xfId="5846"/>
    <cellStyle name="Normal 2 3 6 2 2 2 2 4 2" xfId="15898"/>
    <cellStyle name="Normal 2 3 6 2 2 2 2 4 2 2" xfId="46220"/>
    <cellStyle name="Normal 2 3 6 2 2 2 2 4 2 3" xfId="30996"/>
    <cellStyle name="Normal 2 3 6 2 2 2 2 4 3" xfId="10878"/>
    <cellStyle name="Normal 2 3 6 2 2 2 2 4 3 2" xfId="41203"/>
    <cellStyle name="Normal 2 3 6 2 2 2 2 4 3 3" xfId="25979"/>
    <cellStyle name="Normal 2 3 6 2 2 2 2 4 4" xfId="36190"/>
    <cellStyle name="Normal 2 3 6 2 2 2 2 4 5" xfId="20966"/>
    <cellStyle name="Normal 2 3 6 2 2 2 2 5" xfId="12556"/>
    <cellStyle name="Normal 2 3 6 2 2 2 2 5 2" xfId="42878"/>
    <cellStyle name="Normal 2 3 6 2 2 2 2 5 3" xfId="27654"/>
    <cellStyle name="Normal 2 3 6 2 2 2 2 6" xfId="7535"/>
    <cellStyle name="Normal 2 3 6 2 2 2 2 6 2" xfId="37861"/>
    <cellStyle name="Normal 2 3 6 2 2 2 2 6 3" xfId="22637"/>
    <cellStyle name="Normal 2 3 6 2 2 2 2 7" xfId="32849"/>
    <cellStyle name="Normal 2 3 6 2 2 2 2 8" xfId="17624"/>
    <cellStyle name="Normal 2 3 6 2 2 2 3" xfId="2882"/>
    <cellStyle name="Normal 2 3 6 2 2 2 3 2" xfId="4572"/>
    <cellStyle name="Normal 2 3 6 2 2 2 3 2 2" xfId="14645"/>
    <cellStyle name="Normal 2 3 6 2 2 2 3 2 2 2" xfId="44967"/>
    <cellStyle name="Normal 2 3 6 2 2 2 3 2 2 3" xfId="29743"/>
    <cellStyle name="Normal 2 3 6 2 2 2 3 2 3" xfId="9625"/>
    <cellStyle name="Normal 2 3 6 2 2 2 3 2 3 2" xfId="39950"/>
    <cellStyle name="Normal 2 3 6 2 2 2 3 2 3 3" xfId="24726"/>
    <cellStyle name="Normal 2 3 6 2 2 2 3 2 4" xfId="34937"/>
    <cellStyle name="Normal 2 3 6 2 2 2 3 2 5" xfId="19713"/>
    <cellStyle name="Normal 2 3 6 2 2 2 3 3" xfId="6264"/>
    <cellStyle name="Normal 2 3 6 2 2 2 3 3 2" xfId="16316"/>
    <cellStyle name="Normal 2 3 6 2 2 2 3 3 2 2" xfId="46638"/>
    <cellStyle name="Normal 2 3 6 2 2 2 3 3 2 3" xfId="31414"/>
    <cellStyle name="Normal 2 3 6 2 2 2 3 3 3" xfId="11296"/>
    <cellStyle name="Normal 2 3 6 2 2 2 3 3 3 2" xfId="41621"/>
    <cellStyle name="Normal 2 3 6 2 2 2 3 3 3 3" xfId="26397"/>
    <cellStyle name="Normal 2 3 6 2 2 2 3 3 4" xfId="36608"/>
    <cellStyle name="Normal 2 3 6 2 2 2 3 3 5" xfId="21384"/>
    <cellStyle name="Normal 2 3 6 2 2 2 3 4" xfId="12974"/>
    <cellStyle name="Normal 2 3 6 2 2 2 3 4 2" xfId="43296"/>
    <cellStyle name="Normal 2 3 6 2 2 2 3 4 3" xfId="28072"/>
    <cellStyle name="Normal 2 3 6 2 2 2 3 5" xfId="7953"/>
    <cellStyle name="Normal 2 3 6 2 2 2 3 5 2" xfId="38279"/>
    <cellStyle name="Normal 2 3 6 2 2 2 3 5 3" xfId="23055"/>
    <cellStyle name="Normal 2 3 6 2 2 2 3 6" xfId="33267"/>
    <cellStyle name="Normal 2 3 6 2 2 2 3 7" xfId="18042"/>
    <cellStyle name="Normal 2 3 6 2 2 2 4" xfId="3735"/>
    <cellStyle name="Normal 2 3 6 2 2 2 4 2" xfId="13809"/>
    <cellStyle name="Normal 2 3 6 2 2 2 4 2 2" xfId="44131"/>
    <cellStyle name="Normal 2 3 6 2 2 2 4 2 3" xfId="28907"/>
    <cellStyle name="Normal 2 3 6 2 2 2 4 3" xfId="8789"/>
    <cellStyle name="Normal 2 3 6 2 2 2 4 3 2" xfId="39114"/>
    <cellStyle name="Normal 2 3 6 2 2 2 4 3 3" xfId="23890"/>
    <cellStyle name="Normal 2 3 6 2 2 2 4 4" xfId="34101"/>
    <cellStyle name="Normal 2 3 6 2 2 2 4 5" xfId="18877"/>
    <cellStyle name="Normal 2 3 6 2 2 2 5" xfId="5428"/>
    <cellStyle name="Normal 2 3 6 2 2 2 5 2" xfId="15480"/>
    <cellStyle name="Normal 2 3 6 2 2 2 5 2 2" xfId="45802"/>
    <cellStyle name="Normal 2 3 6 2 2 2 5 2 3" xfId="30578"/>
    <cellStyle name="Normal 2 3 6 2 2 2 5 3" xfId="10460"/>
    <cellStyle name="Normal 2 3 6 2 2 2 5 3 2" xfId="40785"/>
    <cellStyle name="Normal 2 3 6 2 2 2 5 3 3" xfId="25561"/>
    <cellStyle name="Normal 2 3 6 2 2 2 5 4" xfId="35772"/>
    <cellStyle name="Normal 2 3 6 2 2 2 5 5" xfId="20548"/>
    <cellStyle name="Normal 2 3 6 2 2 2 6" xfId="12138"/>
    <cellStyle name="Normal 2 3 6 2 2 2 6 2" xfId="42460"/>
    <cellStyle name="Normal 2 3 6 2 2 2 6 3" xfId="27236"/>
    <cellStyle name="Normal 2 3 6 2 2 2 7" xfId="7117"/>
    <cellStyle name="Normal 2 3 6 2 2 2 7 2" xfId="37443"/>
    <cellStyle name="Normal 2 3 6 2 2 2 7 3" xfId="22219"/>
    <cellStyle name="Normal 2 3 6 2 2 2 8" xfId="32431"/>
    <cellStyle name="Normal 2 3 6 2 2 2 9" xfId="17206"/>
    <cellStyle name="Normal 2 3 6 2 2 3" xfId="2253"/>
    <cellStyle name="Normal 2 3 6 2 2 3 2" xfId="3092"/>
    <cellStyle name="Normal 2 3 6 2 2 3 2 2" xfId="4782"/>
    <cellStyle name="Normal 2 3 6 2 2 3 2 2 2" xfId="14855"/>
    <cellStyle name="Normal 2 3 6 2 2 3 2 2 2 2" xfId="45177"/>
    <cellStyle name="Normal 2 3 6 2 2 3 2 2 2 3" xfId="29953"/>
    <cellStyle name="Normal 2 3 6 2 2 3 2 2 3" xfId="9835"/>
    <cellStyle name="Normal 2 3 6 2 2 3 2 2 3 2" xfId="40160"/>
    <cellStyle name="Normal 2 3 6 2 2 3 2 2 3 3" xfId="24936"/>
    <cellStyle name="Normal 2 3 6 2 2 3 2 2 4" xfId="35147"/>
    <cellStyle name="Normal 2 3 6 2 2 3 2 2 5" xfId="19923"/>
    <cellStyle name="Normal 2 3 6 2 2 3 2 3" xfId="6474"/>
    <cellStyle name="Normal 2 3 6 2 2 3 2 3 2" xfId="16526"/>
    <cellStyle name="Normal 2 3 6 2 2 3 2 3 2 2" xfId="46848"/>
    <cellStyle name="Normal 2 3 6 2 2 3 2 3 2 3" xfId="31624"/>
    <cellStyle name="Normal 2 3 6 2 2 3 2 3 3" xfId="11506"/>
    <cellStyle name="Normal 2 3 6 2 2 3 2 3 3 2" xfId="41831"/>
    <cellStyle name="Normal 2 3 6 2 2 3 2 3 3 3" xfId="26607"/>
    <cellStyle name="Normal 2 3 6 2 2 3 2 3 4" xfId="36818"/>
    <cellStyle name="Normal 2 3 6 2 2 3 2 3 5" xfId="21594"/>
    <cellStyle name="Normal 2 3 6 2 2 3 2 4" xfId="13184"/>
    <cellStyle name="Normal 2 3 6 2 2 3 2 4 2" xfId="43506"/>
    <cellStyle name="Normal 2 3 6 2 2 3 2 4 3" xfId="28282"/>
    <cellStyle name="Normal 2 3 6 2 2 3 2 5" xfId="8163"/>
    <cellStyle name="Normal 2 3 6 2 2 3 2 5 2" xfId="38489"/>
    <cellStyle name="Normal 2 3 6 2 2 3 2 5 3" xfId="23265"/>
    <cellStyle name="Normal 2 3 6 2 2 3 2 6" xfId="33477"/>
    <cellStyle name="Normal 2 3 6 2 2 3 2 7" xfId="18252"/>
    <cellStyle name="Normal 2 3 6 2 2 3 3" xfId="3945"/>
    <cellStyle name="Normal 2 3 6 2 2 3 3 2" xfId="14019"/>
    <cellStyle name="Normal 2 3 6 2 2 3 3 2 2" xfId="44341"/>
    <cellStyle name="Normal 2 3 6 2 2 3 3 2 3" xfId="29117"/>
    <cellStyle name="Normal 2 3 6 2 2 3 3 3" xfId="8999"/>
    <cellStyle name="Normal 2 3 6 2 2 3 3 3 2" xfId="39324"/>
    <cellStyle name="Normal 2 3 6 2 2 3 3 3 3" xfId="24100"/>
    <cellStyle name="Normal 2 3 6 2 2 3 3 4" xfId="34311"/>
    <cellStyle name="Normal 2 3 6 2 2 3 3 5" xfId="19087"/>
    <cellStyle name="Normal 2 3 6 2 2 3 4" xfId="5638"/>
    <cellStyle name="Normal 2 3 6 2 2 3 4 2" xfId="15690"/>
    <cellStyle name="Normal 2 3 6 2 2 3 4 2 2" xfId="46012"/>
    <cellStyle name="Normal 2 3 6 2 2 3 4 2 3" xfId="30788"/>
    <cellStyle name="Normal 2 3 6 2 2 3 4 3" xfId="10670"/>
    <cellStyle name="Normal 2 3 6 2 2 3 4 3 2" xfId="40995"/>
    <cellStyle name="Normal 2 3 6 2 2 3 4 3 3" xfId="25771"/>
    <cellStyle name="Normal 2 3 6 2 2 3 4 4" xfId="35982"/>
    <cellStyle name="Normal 2 3 6 2 2 3 4 5" xfId="20758"/>
    <cellStyle name="Normal 2 3 6 2 2 3 5" xfId="12348"/>
    <cellStyle name="Normal 2 3 6 2 2 3 5 2" xfId="42670"/>
    <cellStyle name="Normal 2 3 6 2 2 3 5 3" xfId="27446"/>
    <cellStyle name="Normal 2 3 6 2 2 3 6" xfId="7327"/>
    <cellStyle name="Normal 2 3 6 2 2 3 6 2" xfId="37653"/>
    <cellStyle name="Normal 2 3 6 2 2 3 6 3" xfId="22429"/>
    <cellStyle name="Normal 2 3 6 2 2 3 7" xfId="32641"/>
    <cellStyle name="Normal 2 3 6 2 2 3 8" xfId="17416"/>
    <cellStyle name="Normal 2 3 6 2 2 4" xfId="2674"/>
    <cellStyle name="Normal 2 3 6 2 2 4 2" xfId="4364"/>
    <cellStyle name="Normal 2 3 6 2 2 4 2 2" xfId="14437"/>
    <cellStyle name="Normal 2 3 6 2 2 4 2 2 2" xfId="44759"/>
    <cellStyle name="Normal 2 3 6 2 2 4 2 2 3" xfId="29535"/>
    <cellStyle name="Normal 2 3 6 2 2 4 2 3" xfId="9417"/>
    <cellStyle name="Normal 2 3 6 2 2 4 2 3 2" xfId="39742"/>
    <cellStyle name="Normal 2 3 6 2 2 4 2 3 3" xfId="24518"/>
    <cellStyle name="Normal 2 3 6 2 2 4 2 4" xfId="34729"/>
    <cellStyle name="Normal 2 3 6 2 2 4 2 5" xfId="19505"/>
    <cellStyle name="Normal 2 3 6 2 2 4 3" xfId="6056"/>
    <cellStyle name="Normal 2 3 6 2 2 4 3 2" xfId="16108"/>
    <cellStyle name="Normal 2 3 6 2 2 4 3 2 2" xfId="46430"/>
    <cellStyle name="Normal 2 3 6 2 2 4 3 2 3" xfId="31206"/>
    <cellStyle name="Normal 2 3 6 2 2 4 3 3" xfId="11088"/>
    <cellStyle name="Normal 2 3 6 2 2 4 3 3 2" xfId="41413"/>
    <cellStyle name="Normal 2 3 6 2 2 4 3 3 3" xfId="26189"/>
    <cellStyle name="Normal 2 3 6 2 2 4 3 4" xfId="36400"/>
    <cellStyle name="Normal 2 3 6 2 2 4 3 5" xfId="21176"/>
    <cellStyle name="Normal 2 3 6 2 2 4 4" xfId="12766"/>
    <cellStyle name="Normal 2 3 6 2 2 4 4 2" xfId="43088"/>
    <cellStyle name="Normal 2 3 6 2 2 4 4 3" xfId="27864"/>
    <cellStyle name="Normal 2 3 6 2 2 4 5" xfId="7745"/>
    <cellStyle name="Normal 2 3 6 2 2 4 5 2" xfId="38071"/>
    <cellStyle name="Normal 2 3 6 2 2 4 5 3" xfId="22847"/>
    <cellStyle name="Normal 2 3 6 2 2 4 6" xfId="33059"/>
    <cellStyle name="Normal 2 3 6 2 2 4 7" xfId="17834"/>
    <cellStyle name="Normal 2 3 6 2 2 5" xfId="3527"/>
    <cellStyle name="Normal 2 3 6 2 2 5 2" xfId="13601"/>
    <cellStyle name="Normal 2 3 6 2 2 5 2 2" xfId="43923"/>
    <cellStyle name="Normal 2 3 6 2 2 5 2 3" xfId="28699"/>
    <cellStyle name="Normal 2 3 6 2 2 5 3" xfId="8581"/>
    <cellStyle name="Normal 2 3 6 2 2 5 3 2" xfId="38906"/>
    <cellStyle name="Normal 2 3 6 2 2 5 3 3" xfId="23682"/>
    <cellStyle name="Normal 2 3 6 2 2 5 4" xfId="33893"/>
    <cellStyle name="Normal 2 3 6 2 2 5 5" xfId="18669"/>
    <cellStyle name="Normal 2 3 6 2 2 6" xfId="5220"/>
    <cellStyle name="Normal 2 3 6 2 2 6 2" xfId="15272"/>
    <cellStyle name="Normal 2 3 6 2 2 6 2 2" xfId="45594"/>
    <cellStyle name="Normal 2 3 6 2 2 6 2 3" xfId="30370"/>
    <cellStyle name="Normal 2 3 6 2 2 6 3" xfId="10252"/>
    <cellStyle name="Normal 2 3 6 2 2 6 3 2" xfId="40577"/>
    <cellStyle name="Normal 2 3 6 2 2 6 3 3" xfId="25353"/>
    <cellStyle name="Normal 2 3 6 2 2 6 4" xfId="35564"/>
    <cellStyle name="Normal 2 3 6 2 2 6 5" xfId="20340"/>
    <cellStyle name="Normal 2 3 6 2 2 7" xfId="11930"/>
    <cellStyle name="Normal 2 3 6 2 2 7 2" xfId="42252"/>
    <cellStyle name="Normal 2 3 6 2 2 7 3" xfId="27028"/>
    <cellStyle name="Normal 2 3 6 2 2 8" xfId="6909"/>
    <cellStyle name="Normal 2 3 6 2 2 8 2" xfId="37235"/>
    <cellStyle name="Normal 2 3 6 2 2 8 3" xfId="22011"/>
    <cellStyle name="Normal 2 3 6 2 2 9" xfId="32223"/>
    <cellStyle name="Normal 2 3 6 2 3" xfId="1936"/>
    <cellStyle name="Normal 2 3 6 2 3 2" xfId="2357"/>
    <cellStyle name="Normal 2 3 6 2 3 2 2" xfId="3196"/>
    <cellStyle name="Normal 2 3 6 2 3 2 2 2" xfId="4886"/>
    <cellStyle name="Normal 2 3 6 2 3 2 2 2 2" xfId="14959"/>
    <cellStyle name="Normal 2 3 6 2 3 2 2 2 2 2" xfId="45281"/>
    <cellStyle name="Normal 2 3 6 2 3 2 2 2 2 3" xfId="30057"/>
    <cellStyle name="Normal 2 3 6 2 3 2 2 2 3" xfId="9939"/>
    <cellStyle name="Normal 2 3 6 2 3 2 2 2 3 2" xfId="40264"/>
    <cellStyle name="Normal 2 3 6 2 3 2 2 2 3 3" xfId="25040"/>
    <cellStyle name="Normal 2 3 6 2 3 2 2 2 4" xfId="35251"/>
    <cellStyle name="Normal 2 3 6 2 3 2 2 2 5" xfId="20027"/>
    <cellStyle name="Normal 2 3 6 2 3 2 2 3" xfId="6578"/>
    <cellStyle name="Normal 2 3 6 2 3 2 2 3 2" xfId="16630"/>
    <cellStyle name="Normal 2 3 6 2 3 2 2 3 2 2" xfId="46952"/>
    <cellStyle name="Normal 2 3 6 2 3 2 2 3 2 3" xfId="31728"/>
    <cellStyle name="Normal 2 3 6 2 3 2 2 3 3" xfId="11610"/>
    <cellStyle name="Normal 2 3 6 2 3 2 2 3 3 2" xfId="41935"/>
    <cellStyle name="Normal 2 3 6 2 3 2 2 3 3 3" xfId="26711"/>
    <cellStyle name="Normal 2 3 6 2 3 2 2 3 4" xfId="36922"/>
    <cellStyle name="Normal 2 3 6 2 3 2 2 3 5" xfId="21698"/>
    <cellStyle name="Normal 2 3 6 2 3 2 2 4" xfId="13288"/>
    <cellStyle name="Normal 2 3 6 2 3 2 2 4 2" xfId="43610"/>
    <cellStyle name="Normal 2 3 6 2 3 2 2 4 3" xfId="28386"/>
    <cellStyle name="Normal 2 3 6 2 3 2 2 5" xfId="8267"/>
    <cellStyle name="Normal 2 3 6 2 3 2 2 5 2" xfId="38593"/>
    <cellStyle name="Normal 2 3 6 2 3 2 2 5 3" xfId="23369"/>
    <cellStyle name="Normal 2 3 6 2 3 2 2 6" xfId="33581"/>
    <cellStyle name="Normal 2 3 6 2 3 2 2 7" xfId="18356"/>
    <cellStyle name="Normal 2 3 6 2 3 2 3" xfId="4049"/>
    <cellStyle name="Normal 2 3 6 2 3 2 3 2" xfId="14123"/>
    <cellStyle name="Normal 2 3 6 2 3 2 3 2 2" xfId="44445"/>
    <cellStyle name="Normal 2 3 6 2 3 2 3 2 3" xfId="29221"/>
    <cellStyle name="Normal 2 3 6 2 3 2 3 3" xfId="9103"/>
    <cellStyle name="Normal 2 3 6 2 3 2 3 3 2" xfId="39428"/>
    <cellStyle name="Normal 2 3 6 2 3 2 3 3 3" xfId="24204"/>
    <cellStyle name="Normal 2 3 6 2 3 2 3 4" xfId="34415"/>
    <cellStyle name="Normal 2 3 6 2 3 2 3 5" xfId="19191"/>
    <cellStyle name="Normal 2 3 6 2 3 2 4" xfId="5742"/>
    <cellStyle name="Normal 2 3 6 2 3 2 4 2" xfId="15794"/>
    <cellStyle name="Normal 2 3 6 2 3 2 4 2 2" xfId="46116"/>
    <cellStyle name="Normal 2 3 6 2 3 2 4 2 3" xfId="30892"/>
    <cellStyle name="Normal 2 3 6 2 3 2 4 3" xfId="10774"/>
    <cellStyle name="Normal 2 3 6 2 3 2 4 3 2" xfId="41099"/>
    <cellStyle name="Normal 2 3 6 2 3 2 4 3 3" xfId="25875"/>
    <cellStyle name="Normal 2 3 6 2 3 2 4 4" xfId="36086"/>
    <cellStyle name="Normal 2 3 6 2 3 2 4 5" xfId="20862"/>
    <cellStyle name="Normal 2 3 6 2 3 2 5" xfId="12452"/>
    <cellStyle name="Normal 2 3 6 2 3 2 5 2" xfId="42774"/>
    <cellStyle name="Normal 2 3 6 2 3 2 5 3" xfId="27550"/>
    <cellStyle name="Normal 2 3 6 2 3 2 6" xfId="7431"/>
    <cellStyle name="Normal 2 3 6 2 3 2 6 2" xfId="37757"/>
    <cellStyle name="Normal 2 3 6 2 3 2 6 3" xfId="22533"/>
    <cellStyle name="Normal 2 3 6 2 3 2 7" xfId="32745"/>
    <cellStyle name="Normal 2 3 6 2 3 2 8" xfId="17520"/>
    <cellStyle name="Normal 2 3 6 2 3 3" xfId="2778"/>
    <cellStyle name="Normal 2 3 6 2 3 3 2" xfId="4468"/>
    <cellStyle name="Normal 2 3 6 2 3 3 2 2" xfId="14541"/>
    <cellStyle name="Normal 2 3 6 2 3 3 2 2 2" xfId="44863"/>
    <cellStyle name="Normal 2 3 6 2 3 3 2 2 3" xfId="29639"/>
    <cellStyle name="Normal 2 3 6 2 3 3 2 3" xfId="9521"/>
    <cellStyle name="Normal 2 3 6 2 3 3 2 3 2" xfId="39846"/>
    <cellStyle name="Normal 2 3 6 2 3 3 2 3 3" xfId="24622"/>
    <cellStyle name="Normal 2 3 6 2 3 3 2 4" xfId="34833"/>
    <cellStyle name="Normal 2 3 6 2 3 3 2 5" xfId="19609"/>
    <cellStyle name="Normal 2 3 6 2 3 3 3" xfId="6160"/>
    <cellStyle name="Normal 2 3 6 2 3 3 3 2" xfId="16212"/>
    <cellStyle name="Normal 2 3 6 2 3 3 3 2 2" xfId="46534"/>
    <cellStyle name="Normal 2 3 6 2 3 3 3 2 3" xfId="31310"/>
    <cellStyle name="Normal 2 3 6 2 3 3 3 3" xfId="11192"/>
    <cellStyle name="Normal 2 3 6 2 3 3 3 3 2" xfId="41517"/>
    <cellStyle name="Normal 2 3 6 2 3 3 3 3 3" xfId="26293"/>
    <cellStyle name="Normal 2 3 6 2 3 3 3 4" xfId="36504"/>
    <cellStyle name="Normal 2 3 6 2 3 3 3 5" xfId="21280"/>
    <cellStyle name="Normal 2 3 6 2 3 3 4" xfId="12870"/>
    <cellStyle name="Normal 2 3 6 2 3 3 4 2" xfId="43192"/>
    <cellStyle name="Normal 2 3 6 2 3 3 4 3" xfId="27968"/>
    <cellStyle name="Normal 2 3 6 2 3 3 5" xfId="7849"/>
    <cellStyle name="Normal 2 3 6 2 3 3 5 2" xfId="38175"/>
    <cellStyle name="Normal 2 3 6 2 3 3 5 3" xfId="22951"/>
    <cellStyle name="Normal 2 3 6 2 3 3 6" xfId="33163"/>
    <cellStyle name="Normal 2 3 6 2 3 3 7" xfId="17938"/>
    <cellStyle name="Normal 2 3 6 2 3 4" xfId="3631"/>
    <cellStyle name="Normal 2 3 6 2 3 4 2" xfId="13705"/>
    <cellStyle name="Normal 2 3 6 2 3 4 2 2" xfId="44027"/>
    <cellStyle name="Normal 2 3 6 2 3 4 2 3" xfId="28803"/>
    <cellStyle name="Normal 2 3 6 2 3 4 3" xfId="8685"/>
    <cellStyle name="Normal 2 3 6 2 3 4 3 2" xfId="39010"/>
    <cellStyle name="Normal 2 3 6 2 3 4 3 3" xfId="23786"/>
    <cellStyle name="Normal 2 3 6 2 3 4 4" xfId="33997"/>
    <cellStyle name="Normal 2 3 6 2 3 4 5" xfId="18773"/>
    <cellStyle name="Normal 2 3 6 2 3 5" xfId="5324"/>
    <cellStyle name="Normal 2 3 6 2 3 5 2" xfId="15376"/>
    <cellStyle name="Normal 2 3 6 2 3 5 2 2" xfId="45698"/>
    <cellStyle name="Normal 2 3 6 2 3 5 2 3" xfId="30474"/>
    <cellStyle name="Normal 2 3 6 2 3 5 3" xfId="10356"/>
    <cellStyle name="Normal 2 3 6 2 3 5 3 2" xfId="40681"/>
    <cellStyle name="Normal 2 3 6 2 3 5 3 3" xfId="25457"/>
    <cellStyle name="Normal 2 3 6 2 3 5 4" xfId="35668"/>
    <cellStyle name="Normal 2 3 6 2 3 5 5" xfId="20444"/>
    <cellStyle name="Normal 2 3 6 2 3 6" xfId="12034"/>
    <cellStyle name="Normal 2 3 6 2 3 6 2" xfId="42356"/>
    <cellStyle name="Normal 2 3 6 2 3 6 3" xfId="27132"/>
    <cellStyle name="Normal 2 3 6 2 3 7" xfId="7013"/>
    <cellStyle name="Normal 2 3 6 2 3 7 2" xfId="37339"/>
    <cellStyle name="Normal 2 3 6 2 3 7 3" xfId="22115"/>
    <cellStyle name="Normal 2 3 6 2 3 8" xfId="32327"/>
    <cellStyle name="Normal 2 3 6 2 3 9" xfId="17102"/>
    <cellStyle name="Normal 2 3 6 2 4" xfId="2149"/>
    <cellStyle name="Normal 2 3 6 2 4 2" xfId="2988"/>
    <cellStyle name="Normal 2 3 6 2 4 2 2" xfId="4678"/>
    <cellStyle name="Normal 2 3 6 2 4 2 2 2" xfId="14751"/>
    <cellStyle name="Normal 2 3 6 2 4 2 2 2 2" xfId="45073"/>
    <cellStyle name="Normal 2 3 6 2 4 2 2 2 3" xfId="29849"/>
    <cellStyle name="Normal 2 3 6 2 4 2 2 3" xfId="9731"/>
    <cellStyle name="Normal 2 3 6 2 4 2 2 3 2" xfId="40056"/>
    <cellStyle name="Normal 2 3 6 2 4 2 2 3 3" xfId="24832"/>
    <cellStyle name="Normal 2 3 6 2 4 2 2 4" xfId="35043"/>
    <cellStyle name="Normal 2 3 6 2 4 2 2 5" xfId="19819"/>
    <cellStyle name="Normal 2 3 6 2 4 2 3" xfId="6370"/>
    <cellStyle name="Normal 2 3 6 2 4 2 3 2" xfId="16422"/>
    <cellStyle name="Normal 2 3 6 2 4 2 3 2 2" xfId="46744"/>
    <cellStyle name="Normal 2 3 6 2 4 2 3 2 3" xfId="31520"/>
    <cellStyle name="Normal 2 3 6 2 4 2 3 3" xfId="11402"/>
    <cellStyle name="Normal 2 3 6 2 4 2 3 3 2" xfId="41727"/>
    <cellStyle name="Normal 2 3 6 2 4 2 3 3 3" xfId="26503"/>
    <cellStyle name="Normal 2 3 6 2 4 2 3 4" xfId="36714"/>
    <cellStyle name="Normal 2 3 6 2 4 2 3 5" xfId="21490"/>
    <cellStyle name="Normal 2 3 6 2 4 2 4" xfId="13080"/>
    <cellStyle name="Normal 2 3 6 2 4 2 4 2" xfId="43402"/>
    <cellStyle name="Normal 2 3 6 2 4 2 4 3" xfId="28178"/>
    <cellStyle name="Normal 2 3 6 2 4 2 5" xfId="8059"/>
    <cellStyle name="Normal 2 3 6 2 4 2 5 2" xfId="38385"/>
    <cellStyle name="Normal 2 3 6 2 4 2 5 3" xfId="23161"/>
    <cellStyle name="Normal 2 3 6 2 4 2 6" xfId="33373"/>
    <cellStyle name="Normal 2 3 6 2 4 2 7" xfId="18148"/>
    <cellStyle name="Normal 2 3 6 2 4 3" xfId="3841"/>
    <cellStyle name="Normal 2 3 6 2 4 3 2" xfId="13915"/>
    <cellStyle name="Normal 2 3 6 2 4 3 2 2" xfId="44237"/>
    <cellStyle name="Normal 2 3 6 2 4 3 2 3" xfId="29013"/>
    <cellStyle name="Normal 2 3 6 2 4 3 3" xfId="8895"/>
    <cellStyle name="Normal 2 3 6 2 4 3 3 2" xfId="39220"/>
    <cellStyle name="Normal 2 3 6 2 4 3 3 3" xfId="23996"/>
    <cellStyle name="Normal 2 3 6 2 4 3 4" xfId="34207"/>
    <cellStyle name="Normal 2 3 6 2 4 3 5" xfId="18983"/>
    <cellStyle name="Normal 2 3 6 2 4 4" xfId="5534"/>
    <cellStyle name="Normal 2 3 6 2 4 4 2" xfId="15586"/>
    <cellStyle name="Normal 2 3 6 2 4 4 2 2" xfId="45908"/>
    <cellStyle name="Normal 2 3 6 2 4 4 2 3" xfId="30684"/>
    <cellStyle name="Normal 2 3 6 2 4 4 3" xfId="10566"/>
    <cellStyle name="Normal 2 3 6 2 4 4 3 2" xfId="40891"/>
    <cellStyle name="Normal 2 3 6 2 4 4 3 3" xfId="25667"/>
    <cellStyle name="Normal 2 3 6 2 4 4 4" xfId="35878"/>
    <cellStyle name="Normal 2 3 6 2 4 4 5" xfId="20654"/>
    <cellStyle name="Normal 2 3 6 2 4 5" xfId="12244"/>
    <cellStyle name="Normal 2 3 6 2 4 5 2" xfId="42566"/>
    <cellStyle name="Normal 2 3 6 2 4 5 3" xfId="27342"/>
    <cellStyle name="Normal 2 3 6 2 4 6" xfId="7223"/>
    <cellStyle name="Normal 2 3 6 2 4 6 2" xfId="37549"/>
    <cellStyle name="Normal 2 3 6 2 4 6 3" xfId="22325"/>
    <cellStyle name="Normal 2 3 6 2 4 7" xfId="32537"/>
    <cellStyle name="Normal 2 3 6 2 4 8" xfId="17312"/>
    <cellStyle name="Normal 2 3 6 2 5" xfId="2570"/>
    <cellStyle name="Normal 2 3 6 2 5 2" xfId="4260"/>
    <cellStyle name="Normal 2 3 6 2 5 2 2" xfId="14333"/>
    <cellStyle name="Normal 2 3 6 2 5 2 2 2" xfId="44655"/>
    <cellStyle name="Normal 2 3 6 2 5 2 2 3" xfId="29431"/>
    <cellStyle name="Normal 2 3 6 2 5 2 3" xfId="9313"/>
    <cellStyle name="Normal 2 3 6 2 5 2 3 2" xfId="39638"/>
    <cellStyle name="Normal 2 3 6 2 5 2 3 3" xfId="24414"/>
    <cellStyle name="Normal 2 3 6 2 5 2 4" xfId="34625"/>
    <cellStyle name="Normal 2 3 6 2 5 2 5" xfId="19401"/>
    <cellStyle name="Normal 2 3 6 2 5 3" xfId="5952"/>
    <cellStyle name="Normal 2 3 6 2 5 3 2" xfId="16004"/>
    <cellStyle name="Normal 2 3 6 2 5 3 2 2" xfId="46326"/>
    <cellStyle name="Normal 2 3 6 2 5 3 2 3" xfId="31102"/>
    <cellStyle name="Normal 2 3 6 2 5 3 3" xfId="10984"/>
    <cellStyle name="Normal 2 3 6 2 5 3 3 2" xfId="41309"/>
    <cellStyle name="Normal 2 3 6 2 5 3 3 3" xfId="26085"/>
    <cellStyle name="Normal 2 3 6 2 5 3 4" xfId="36296"/>
    <cellStyle name="Normal 2 3 6 2 5 3 5" xfId="21072"/>
    <cellStyle name="Normal 2 3 6 2 5 4" xfId="12662"/>
    <cellStyle name="Normal 2 3 6 2 5 4 2" xfId="42984"/>
    <cellStyle name="Normal 2 3 6 2 5 4 3" xfId="27760"/>
    <cellStyle name="Normal 2 3 6 2 5 5" xfId="7641"/>
    <cellStyle name="Normal 2 3 6 2 5 5 2" xfId="37967"/>
    <cellStyle name="Normal 2 3 6 2 5 5 3" xfId="22743"/>
    <cellStyle name="Normal 2 3 6 2 5 6" xfId="32955"/>
    <cellStyle name="Normal 2 3 6 2 5 7" xfId="17730"/>
    <cellStyle name="Normal 2 3 6 2 6" xfId="3423"/>
    <cellStyle name="Normal 2 3 6 2 6 2" xfId="13497"/>
    <cellStyle name="Normal 2 3 6 2 6 2 2" xfId="43819"/>
    <cellStyle name="Normal 2 3 6 2 6 2 3" xfId="28595"/>
    <cellStyle name="Normal 2 3 6 2 6 3" xfId="8477"/>
    <cellStyle name="Normal 2 3 6 2 6 3 2" xfId="38802"/>
    <cellStyle name="Normal 2 3 6 2 6 3 3" xfId="23578"/>
    <cellStyle name="Normal 2 3 6 2 6 4" xfId="33789"/>
    <cellStyle name="Normal 2 3 6 2 6 5" xfId="18565"/>
    <cellStyle name="Normal 2 3 6 2 7" xfId="5116"/>
    <cellStyle name="Normal 2 3 6 2 7 2" xfId="15168"/>
    <cellStyle name="Normal 2 3 6 2 7 2 2" xfId="45490"/>
    <cellStyle name="Normal 2 3 6 2 7 2 3" xfId="30266"/>
    <cellStyle name="Normal 2 3 6 2 7 3" xfId="10148"/>
    <cellStyle name="Normal 2 3 6 2 7 3 2" xfId="40473"/>
    <cellStyle name="Normal 2 3 6 2 7 3 3" xfId="25249"/>
    <cellStyle name="Normal 2 3 6 2 7 4" xfId="35460"/>
    <cellStyle name="Normal 2 3 6 2 7 5" xfId="20236"/>
    <cellStyle name="Normal 2 3 6 2 8" xfId="11826"/>
    <cellStyle name="Normal 2 3 6 2 8 2" xfId="42148"/>
    <cellStyle name="Normal 2 3 6 2 8 3" xfId="26924"/>
    <cellStyle name="Normal 2 3 6 2 9" xfId="6805"/>
    <cellStyle name="Normal 2 3 6 2 9 2" xfId="37131"/>
    <cellStyle name="Normal 2 3 6 2 9 3" xfId="21907"/>
    <cellStyle name="Normal 2 3 6 3" xfId="1769"/>
    <cellStyle name="Normal 2 3 6 3 10" xfId="16946"/>
    <cellStyle name="Normal 2 3 6 3 2" xfId="1988"/>
    <cellStyle name="Normal 2 3 6 3 2 2" xfId="2409"/>
    <cellStyle name="Normal 2 3 6 3 2 2 2" xfId="3248"/>
    <cellStyle name="Normal 2 3 6 3 2 2 2 2" xfId="4938"/>
    <cellStyle name="Normal 2 3 6 3 2 2 2 2 2" xfId="15011"/>
    <cellStyle name="Normal 2 3 6 3 2 2 2 2 2 2" xfId="45333"/>
    <cellStyle name="Normal 2 3 6 3 2 2 2 2 2 3" xfId="30109"/>
    <cellStyle name="Normal 2 3 6 3 2 2 2 2 3" xfId="9991"/>
    <cellStyle name="Normal 2 3 6 3 2 2 2 2 3 2" xfId="40316"/>
    <cellStyle name="Normal 2 3 6 3 2 2 2 2 3 3" xfId="25092"/>
    <cellStyle name="Normal 2 3 6 3 2 2 2 2 4" xfId="35303"/>
    <cellStyle name="Normal 2 3 6 3 2 2 2 2 5" xfId="20079"/>
    <cellStyle name="Normal 2 3 6 3 2 2 2 3" xfId="6630"/>
    <cellStyle name="Normal 2 3 6 3 2 2 2 3 2" xfId="16682"/>
    <cellStyle name="Normal 2 3 6 3 2 2 2 3 2 2" xfId="47004"/>
    <cellStyle name="Normal 2 3 6 3 2 2 2 3 2 3" xfId="31780"/>
    <cellStyle name="Normal 2 3 6 3 2 2 2 3 3" xfId="11662"/>
    <cellStyle name="Normal 2 3 6 3 2 2 2 3 3 2" xfId="41987"/>
    <cellStyle name="Normal 2 3 6 3 2 2 2 3 3 3" xfId="26763"/>
    <cellStyle name="Normal 2 3 6 3 2 2 2 3 4" xfId="36974"/>
    <cellStyle name="Normal 2 3 6 3 2 2 2 3 5" xfId="21750"/>
    <cellStyle name="Normal 2 3 6 3 2 2 2 4" xfId="13340"/>
    <cellStyle name="Normal 2 3 6 3 2 2 2 4 2" xfId="43662"/>
    <cellStyle name="Normal 2 3 6 3 2 2 2 4 3" xfId="28438"/>
    <cellStyle name="Normal 2 3 6 3 2 2 2 5" xfId="8319"/>
    <cellStyle name="Normal 2 3 6 3 2 2 2 5 2" xfId="38645"/>
    <cellStyle name="Normal 2 3 6 3 2 2 2 5 3" xfId="23421"/>
    <cellStyle name="Normal 2 3 6 3 2 2 2 6" xfId="33633"/>
    <cellStyle name="Normal 2 3 6 3 2 2 2 7" xfId="18408"/>
    <cellStyle name="Normal 2 3 6 3 2 2 3" xfId="4101"/>
    <cellStyle name="Normal 2 3 6 3 2 2 3 2" xfId="14175"/>
    <cellStyle name="Normal 2 3 6 3 2 2 3 2 2" xfId="44497"/>
    <cellStyle name="Normal 2 3 6 3 2 2 3 2 3" xfId="29273"/>
    <cellStyle name="Normal 2 3 6 3 2 2 3 3" xfId="9155"/>
    <cellStyle name="Normal 2 3 6 3 2 2 3 3 2" xfId="39480"/>
    <cellStyle name="Normal 2 3 6 3 2 2 3 3 3" xfId="24256"/>
    <cellStyle name="Normal 2 3 6 3 2 2 3 4" xfId="34467"/>
    <cellStyle name="Normal 2 3 6 3 2 2 3 5" xfId="19243"/>
    <cellStyle name="Normal 2 3 6 3 2 2 4" xfId="5794"/>
    <cellStyle name="Normal 2 3 6 3 2 2 4 2" xfId="15846"/>
    <cellStyle name="Normal 2 3 6 3 2 2 4 2 2" xfId="46168"/>
    <cellStyle name="Normal 2 3 6 3 2 2 4 2 3" xfId="30944"/>
    <cellStyle name="Normal 2 3 6 3 2 2 4 3" xfId="10826"/>
    <cellStyle name="Normal 2 3 6 3 2 2 4 3 2" xfId="41151"/>
    <cellStyle name="Normal 2 3 6 3 2 2 4 3 3" xfId="25927"/>
    <cellStyle name="Normal 2 3 6 3 2 2 4 4" xfId="36138"/>
    <cellStyle name="Normal 2 3 6 3 2 2 4 5" xfId="20914"/>
    <cellStyle name="Normal 2 3 6 3 2 2 5" xfId="12504"/>
    <cellStyle name="Normal 2 3 6 3 2 2 5 2" xfId="42826"/>
    <cellStyle name="Normal 2 3 6 3 2 2 5 3" xfId="27602"/>
    <cellStyle name="Normal 2 3 6 3 2 2 6" xfId="7483"/>
    <cellStyle name="Normal 2 3 6 3 2 2 6 2" xfId="37809"/>
    <cellStyle name="Normal 2 3 6 3 2 2 6 3" xfId="22585"/>
    <cellStyle name="Normal 2 3 6 3 2 2 7" xfId="32797"/>
    <cellStyle name="Normal 2 3 6 3 2 2 8" xfId="17572"/>
    <cellStyle name="Normal 2 3 6 3 2 3" xfId="2830"/>
    <cellStyle name="Normal 2 3 6 3 2 3 2" xfId="4520"/>
    <cellStyle name="Normal 2 3 6 3 2 3 2 2" xfId="14593"/>
    <cellStyle name="Normal 2 3 6 3 2 3 2 2 2" xfId="44915"/>
    <cellStyle name="Normal 2 3 6 3 2 3 2 2 3" xfId="29691"/>
    <cellStyle name="Normal 2 3 6 3 2 3 2 3" xfId="9573"/>
    <cellStyle name="Normal 2 3 6 3 2 3 2 3 2" xfId="39898"/>
    <cellStyle name="Normal 2 3 6 3 2 3 2 3 3" xfId="24674"/>
    <cellStyle name="Normal 2 3 6 3 2 3 2 4" xfId="34885"/>
    <cellStyle name="Normal 2 3 6 3 2 3 2 5" xfId="19661"/>
    <cellStyle name="Normal 2 3 6 3 2 3 3" xfId="6212"/>
    <cellStyle name="Normal 2 3 6 3 2 3 3 2" xfId="16264"/>
    <cellStyle name="Normal 2 3 6 3 2 3 3 2 2" xfId="46586"/>
    <cellStyle name="Normal 2 3 6 3 2 3 3 2 3" xfId="31362"/>
    <cellStyle name="Normal 2 3 6 3 2 3 3 3" xfId="11244"/>
    <cellStyle name="Normal 2 3 6 3 2 3 3 3 2" xfId="41569"/>
    <cellStyle name="Normal 2 3 6 3 2 3 3 3 3" xfId="26345"/>
    <cellStyle name="Normal 2 3 6 3 2 3 3 4" xfId="36556"/>
    <cellStyle name="Normal 2 3 6 3 2 3 3 5" xfId="21332"/>
    <cellStyle name="Normal 2 3 6 3 2 3 4" xfId="12922"/>
    <cellStyle name="Normal 2 3 6 3 2 3 4 2" xfId="43244"/>
    <cellStyle name="Normal 2 3 6 3 2 3 4 3" xfId="28020"/>
    <cellStyle name="Normal 2 3 6 3 2 3 5" xfId="7901"/>
    <cellStyle name="Normal 2 3 6 3 2 3 5 2" xfId="38227"/>
    <cellStyle name="Normal 2 3 6 3 2 3 5 3" xfId="23003"/>
    <cellStyle name="Normal 2 3 6 3 2 3 6" xfId="33215"/>
    <cellStyle name="Normal 2 3 6 3 2 3 7" xfId="17990"/>
    <cellStyle name="Normal 2 3 6 3 2 4" xfId="3683"/>
    <cellStyle name="Normal 2 3 6 3 2 4 2" xfId="13757"/>
    <cellStyle name="Normal 2 3 6 3 2 4 2 2" xfId="44079"/>
    <cellStyle name="Normal 2 3 6 3 2 4 2 3" xfId="28855"/>
    <cellStyle name="Normal 2 3 6 3 2 4 3" xfId="8737"/>
    <cellStyle name="Normal 2 3 6 3 2 4 3 2" xfId="39062"/>
    <cellStyle name="Normal 2 3 6 3 2 4 3 3" xfId="23838"/>
    <cellStyle name="Normal 2 3 6 3 2 4 4" xfId="34049"/>
    <cellStyle name="Normal 2 3 6 3 2 4 5" xfId="18825"/>
    <cellStyle name="Normal 2 3 6 3 2 5" xfId="5376"/>
    <cellStyle name="Normal 2 3 6 3 2 5 2" xfId="15428"/>
    <cellStyle name="Normal 2 3 6 3 2 5 2 2" xfId="45750"/>
    <cellStyle name="Normal 2 3 6 3 2 5 2 3" xfId="30526"/>
    <cellStyle name="Normal 2 3 6 3 2 5 3" xfId="10408"/>
    <cellStyle name="Normal 2 3 6 3 2 5 3 2" xfId="40733"/>
    <cellStyle name="Normal 2 3 6 3 2 5 3 3" xfId="25509"/>
    <cellStyle name="Normal 2 3 6 3 2 5 4" xfId="35720"/>
    <cellStyle name="Normal 2 3 6 3 2 5 5" xfId="20496"/>
    <cellStyle name="Normal 2 3 6 3 2 6" xfId="12086"/>
    <cellStyle name="Normal 2 3 6 3 2 6 2" xfId="42408"/>
    <cellStyle name="Normal 2 3 6 3 2 6 3" xfId="27184"/>
    <cellStyle name="Normal 2 3 6 3 2 7" xfId="7065"/>
    <cellStyle name="Normal 2 3 6 3 2 7 2" xfId="37391"/>
    <cellStyle name="Normal 2 3 6 3 2 7 3" xfId="22167"/>
    <cellStyle name="Normal 2 3 6 3 2 8" xfId="32379"/>
    <cellStyle name="Normal 2 3 6 3 2 9" xfId="17154"/>
    <cellStyle name="Normal 2 3 6 3 3" xfId="2201"/>
    <cellStyle name="Normal 2 3 6 3 3 2" xfId="3040"/>
    <cellStyle name="Normal 2 3 6 3 3 2 2" xfId="4730"/>
    <cellStyle name="Normal 2 3 6 3 3 2 2 2" xfId="14803"/>
    <cellStyle name="Normal 2 3 6 3 3 2 2 2 2" xfId="45125"/>
    <cellStyle name="Normal 2 3 6 3 3 2 2 2 3" xfId="29901"/>
    <cellStyle name="Normal 2 3 6 3 3 2 2 3" xfId="9783"/>
    <cellStyle name="Normal 2 3 6 3 3 2 2 3 2" xfId="40108"/>
    <cellStyle name="Normal 2 3 6 3 3 2 2 3 3" xfId="24884"/>
    <cellStyle name="Normal 2 3 6 3 3 2 2 4" xfId="35095"/>
    <cellStyle name="Normal 2 3 6 3 3 2 2 5" xfId="19871"/>
    <cellStyle name="Normal 2 3 6 3 3 2 3" xfId="6422"/>
    <cellStyle name="Normal 2 3 6 3 3 2 3 2" xfId="16474"/>
    <cellStyle name="Normal 2 3 6 3 3 2 3 2 2" xfId="46796"/>
    <cellStyle name="Normal 2 3 6 3 3 2 3 2 3" xfId="31572"/>
    <cellStyle name="Normal 2 3 6 3 3 2 3 3" xfId="11454"/>
    <cellStyle name="Normal 2 3 6 3 3 2 3 3 2" xfId="41779"/>
    <cellStyle name="Normal 2 3 6 3 3 2 3 3 3" xfId="26555"/>
    <cellStyle name="Normal 2 3 6 3 3 2 3 4" xfId="36766"/>
    <cellStyle name="Normal 2 3 6 3 3 2 3 5" xfId="21542"/>
    <cellStyle name="Normal 2 3 6 3 3 2 4" xfId="13132"/>
    <cellStyle name="Normal 2 3 6 3 3 2 4 2" xfId="43454"/>
    <cellStyle name="Normal 2 3 6 3 3 2 4 3" xfId="28230"/>
    <cellStyle name="Normal 2 3 6 3 3 2 5" xfId="8111"/>
    <cellStyle name="Normal 2 3 6 3 3 2 5 2" xfId="38437"/>
    <cellStyle name="Normal 2 3 6 3 3 2 5 3" xfId="23213"/>
    <cellStyle name="Normal 2 3 6 3 3 2 6" xfId="33425"/>
    <cellStyle name="Normal 2 3 6 3 3 2 7" xfId="18200"/>
    <cellStyle name="Normal 2 3 6 3 3 3" xfId="3893"/>
    <cellStyle name="Normal 2 3 6 3 3 3 2" xfId="13967"/>
    <cellStyle name="Normal 2 3 6 3 3 3 2 2" xfId="44289"/>
    <cellStyle name="Normal 2 3 6 3 3 3 2 3" xfId="29065"/>
    <cellStyle name="Normal 2 3 6 3 3 3 3" xfId="8947"/>
    <cellStyle name="Normal 2 3 6 3 3 3 3 2" xfId="39272"/>
    <cellStyle name="Normal 2 3 6 3 3 3 3 3" xfId="24048"/>
    <cellStyle name="Normal 2 3 6 3 3 3 4" xfId="34259"/>
    <cellStyle name="Normal 2 3 6 3 3 3 5" xfId="19035"/>
    <cellStyle name="Normal 2 3 6 3 3 4" xfId="5586"/>
    <cellStyle name="Normal 2 3 6 3 3 4 2" xfId="15638"/>
    <cellStyle name="Normal 2 3 6 3 3 4 2 2" xfId="45960"/>
    <cellStyle name="Normal 2 3 6 3 3 4 2 3" xfId="30736"/>
    <cellStyle name="Normal 2 3 6 3 3 4 3" xfId="10618"/>
    <cellStyle name="Normal 2 3 6 3 3 4 3 2" xfId="40943"/>
    <cellStyle name="Normal 2 3 6 3 3 4 3 3" xfId="25719"/>
    <cellStyle name="Normal 2 3 6 3 3 4 4" xfId="35930"/>
    <cellStyle name="Normal 2 3 6 3 3 4 5" xfId="20706"/>
    <cellStyle name="Normal 2 3 6 3 3 5" xfId="12296"/>
    <cellStyle name="Normal 2 3 6 3 3 5 2" xfId="42618"/>
    <cellStyle name="Normal 2 3 6 3 3 5 3" xfId="27394"/>
    <cellStyle name="Normal 2 3 6 3 3 6" xfId="7275"/>
    <cellStyle name="Normal 2 3 6 3 3 6 2" xfId="37601"/>
    <cellStyle name="Normal 2 3 6 3 3 6 3" xfId="22377"/>
    <cellStyle name="Normal 2 3 6 3 3 7" xfId="32589"/>
    <cellStyle name="Normal 2 3 6 3 3 8" xfId="17364"/>
    <cellStyle name="Normal 2 3 6 3 4" xfId="2622"/>
    <cellStyle name="Normal 2 3 6 3 4 2" xfId="4312"/>
    <cellStyle name="Normal 2 3 6 3 4 2 2" xfId="14385"/>
    <cellStyle name="Normal 2 3 6 3 4 2 2 2" xfId="44707"/>
    <cellStyle name="Normal 2 3 6 3 4 2 2 3" xfId="29483"/>
    <cellStyle name="Normal 2 3 6 3 4 2 3" xfId="9365"/>
    <cellStyle name="Normal 2 3 6 3 4 2 3 2" xfId="39690"/>
    <cellStyle name="Normal 2 3 6 3 4 2 3 3" xfId="24466"/>
    <cellStyle name="Normal 2 3 6 3 4 2 4" xfId="34677"/>
    <cellStyle name="Normal 2 3 6 3 4 2 5" xfId="19453"/>
    <cellStyle name="Normal 2 3 6 3 4 3" xfId="6004"/>
    <cellStyle name="Normal 2 3 6 3 4 3 2" xfId="16056"/>
    <cellStyle name="Normal 2 3 6 3 4 3 2 2" xfId="46378"/>
    <cellStyle name="Normal 2 3 6 3 4 3 2 3" xfId="31154"/>
    <cellStyle name="Normal 2 3 6 3 4 3 3" xfId="11036"/>
    <cellStyle name="Normal 2 3 6 3 4 3 3 2" xfId="41361"/>
    <cellStyle name="Normal 2 3 6 3 4 3 3 3" xfId="26137"/>
    <cellStyle name="Normal 2 3 6 3 4 3 4" xfId="36348"/>
    <cellStyle name="Normal 2 3 6 3 4 3 5" xfId="21124"/>
    <cellStyle name="Normal 2 3 6 3 4 4" xfId="12714"/>
    <cellStyle name="Normal 2 3 6 3 4 4 2" xfId="43036"/>
    <cellStyle name="Normal 2 3 6 3 4 4 3" xfId="27812"/>
    <cellStyle name="Normal 2 3 6 3 4 5" xfId="7693"/>
    <cellStyle name="Normal 2 3 6 3 4 5 2" xfId="38019"/>
    <cellStyle name="Normal 2 3 6 3 4 5 3" xfId="22795"/>
    <cellStyle name="Normal 2 3 6 3 4 6" xfId="33007"/>
    <cellStyle name="Normal 2 3 6 3 4 7" xfId="17782"/>
    <cellStyle name="Normal 2 3 6 3 5" xfId="3475"/>
    <cellStyle name="Normal 2 3 6 3 5 2" xfId="13549"/>
    <cellStyle name="Normal 2 3 6 3 5 2 2" xfId="43871"/>
    <cellStyle name="Normal 2 3 6 3 5 2 3" xfId="28647"/>
    <cellStyle name="Normal 2 3 6 3 5 3" xfId="8529"/>
    <cellStyle name="Normal 2 3 6 3 5 3 2" xfId="38854"/>
    <cellStyle name="Normal 2 3 6 3 5 3 3" xfId="23630"/>
    <cellStyle name="Normal 2 3 6 3 5 4" xfId="33841"/>
    <cellStyle name="Normal 2 3 6 3 5 5" xfId="18617"/>
    <cellStyle name="Normal 2 3 6 3 6" xfId="5168"/>
    <cellStyle name="Normal 2 3 6 3 6 2" xfId="15220"/>
    <cellStyle name="Normal 2 3 6 3 6 2 2" xfId="45542"/>
    <cellStyle name="Normal 2 3 6 3 6 2 3" xfId="30318"/>
    <cellStyle name="Normal 2 3 6 3 6 3" xfId="10200"/>
    <cellStyle name="Normal 2 3 6 3 6 3 2" xfId="40525"/>
    <cellStyle name="Normal 2 3 6 3 6 3 3" xfId="25301"/>
    <cellStyle name="Normal 2 3 6 3 6 4" xfId="35512"/>
    <cellStyle name="Normal 2 3 6 3 6 5" xfId="20288"/>
    <cellStyle name="Normal 2 3 6 3 7" xfId="11878"/>
    <cellStyle name="Normal 2 3 6 3 7 2" xfId="42200"/>
    <cellStyle name="Normal 2 3 6 3 7 3" xfId="26976"/>
    <cellStyle name="Normal 2 3 6 3 8" xfId="6857"/>
    <cellStyle name="Normal 2 3 6 3 8 2" xfId="37183"/>
    <cellStyle name="Normal 2 3 6 3 8 3" xfId="21959"/>
    <cellStyle name="Normal 2 3 6 3 9" xfId="32172"/>
    <cellStyle name="Normal 2 3 6 4" xfId="1882"/>
    <cellStyle name="Normal 2 3 6 4 2" xfId="2305"/>
    <cellStyle name="Normal 2 3 6 4 2 2" xfId="3144"/>
    <cellStyle name="Normal 2 3 6 4 2 2 2" xfId="4834"/>
    <cellStyle name="Normal 2 3 6 4 2 2 2 2" xfId="14907"/>
    <cellStyle name="Normal 2 3 6 4 2 2 2 2 2" xfId="45229"/>
    <cellStyle name="Normal 2 3 6 4 2 2 2 2 3" xfId="30005"/>
    <cellStyle name="Normal 2 3 6 4 2 2 2 3" xfId="9887"/>
    <cellStyle name="Normal 2 3 6 4 2 2 2 3 2" xfId="40212"/>
    <cellStyle name="Normal 2 3 6 4 2 2 2 3 3" xfId="24988"/>
    <cellStyle name="Normal 2 3 6 4 2 2 2 4" xfId="35199"/>
    <cellStyle name="Normal 2 3 6 4 2 2 2 5" xfId="19975"/>
    <cellStyle name="Normal 2 3 6 4 2 2 3" xfId="6526"/>
    <cellStyle name="Normal 2 3 6 4 2 2 3 2" xfId="16578"/>
    <cellStyle name="Normal 2 3 6 4 2 2 3 2 2" xfId="46900"/>
    <cellStyle name="Normal 2 3 6 4 2 2 3 2 3" xfId="31676"/>
    <cellStyle name="Normal 2 3 6 4 2 2 3 3" xfId="11558"/>
    <cellStyle name="Normal 2 3 6 4 2 2 3 3 2" xfId="41883"/>
    <cellStyle name="Normal 2 3 6 4 2 2 3 3 3" xfId="26659"/>
    <cellStyle name="Normal 2 3 6 4 2 2 3 4" xfId="36870"/>
    <cellStyle name="Normal 2 3 6 4 2 2 3 5" xfId="21646"/>
    <cellStyle name="Normal 2 3 6 4 2 2 4" xfId="13236"/>
    <cellStyle name="Normal 2 3 6 4 2 2 4 2" xfId="43558"/>
    <cellStyle name="Normal 2 3 6 4 2 2 4 3" xfId="28334"/>
    <cellStyle name="Normal 2 3 6 4 2 2 5" xfId="8215"/>
    <cellStyle name="Normal 2 3 6 4 2 2 5 2" xfId="38541"/>
    <cellStyle name="Normal 2 3 6 4 2 2 5 3" xfId="23317"/>
    <cellStyle name="Normal 2 3 6 4 2 2 6" xfId="33529"/>
    <cellStyle name="Normal 2 3 6 4 2 2 7" xfId="18304"/>
    <cellStyle name="Normal 2 3 6 4 2 3" xfId="3997"/>
    <cellStyle name="Normal 2 3 6 4 2 3 2" xfId="14071"/>
    <cellStyle name="Normal 2 3 6 4 2 3 2 2" xfId="44393"/>
    <cellStyle name="Normal 2 3 6 4 2 3 2 3" xfId="29169"/>
    <cellStyle name="Normal 2 3 6 4 2 3 3" xfId="9051"/>
    <cellStyle name="Normal 2 3 6 4 2 3 3 2" xfId="39376"/>
    <cellStyle name="Normal 2 3 6 4 2 3 3 3" xfId="24152"/>
    <cellStyle name="Normal 2 3 6 4 2 3 4" xfId="34363"/>
    <cellStyle name="Normal 2 3 6 4 2 3 5" xfId="19139"/>
    <cellStyle name="Normal 2 3 6 4 2 4" xfId="5690"/>
    <cellStyle name="Normal 2 3 6 4 2 4 2" xfId="15742"/>
    <cellStyle name="Normal 2 3 6 4 2 4 2 2" xfId="46064"/>
    <cellStyle name="Normal 2 3 6 4 2 4 2 3" xfId="30840"/>
    <cellStyle name="Normal 2 3 6 4 2 4 3" xfId="10722"/>
    <cellStyle name="Normal 2 3 6 4 2 4 3 2" xfId="41047"/>
    <cellStyle name="Normal 2 3 6 4 2 4 3 3" xfId="25823"/>
    <cellStyle name="Normal 2 3 6 4 2 4 4" xfId="36034"/>
    <cellStyle name="Normal 2 3 6 4 2 4 5" xfId="20810"/>
    <cellStyle name="Normal 2 3 6 4 2 5" xfId="12400"/>
    <cellStyle name="Normal 2 3 6 4 2 5 2" xfId="42722"/>
    <cellStyle name="Normal 2 3 6 4 2 5 3" xfId="27498"/>
    <cellStyle name="Normal 2 3 6 4 2 6" xfId="7379"/>
    <cellStyle name="Normal 2 3 6 4 2 6 2" xfId="37705"/>
    <cellStyle name="Normal 2 3 6 4 2 6 3" xfId="22481"/>
    <cellStyle name="Normal 2 3 6 4 2 7" xfId="32693"/>
    <cellStyle name="Normal 2 3 6 4 2 8" xfId="17468"/>
    <cellStyle name="Normal 2 3 6 4 3" xfId="2726"/>
    <cellStyle name="Normal 2 3 6 4 3 2" xfId="4416"/>
    <cellStyle name="Normal 2 3 6 4 3 2 2" xfId="14489"/>
    <cellStyle name="Normal 2 3 6 4 3 2 2 2" xfId="44811"/>
    <cellStyle name="Normal 2 3 6 4 3 2 2 3" xfId="29587"/>
    <cellStyle name="Normal 2 3 6 4 3 2 3" xfId="9469"/>
    <cellStyle name="Normal 2 3 6 4 3 2 3 2" xfId="39794"/>
    <cellStyle name="Normal 2 3 6 4 3 2 3 3" xfId="24570"/>
    <cellStyle name="Normal 2 3 6 4 3 2 4" xfId="34781"/>
    <cellStyle name="Normal 2 3 6 4 3 2 5" xfId="19557"/>
    <cellStyle name="Normal 2 3 6 4 3 3" xfId="6108"/>
    <cellStyle name="Normal 2 3 6 4 3 3 2" xfId="16160"/>
    <cellStyle name="Normal 2 3 6 4 3 3 2 2" xfId="46482"/>
    <cellStyle name="Normal 2 3 6 4 3 3 2 3" xfId="31258"/>
    <cellStyle name="Normal 2 3 6 4 3 3 3" xfId="11140"/>
    <cellStyle name="Normal 2 3 6 4 3 3 3 2" xfId="41465"/>
    <cellStyle name="Normal 2 3 6 4 3 3 3 3" xfId="26241"/>
    <cellStyle name="Normal 2 3 6 4 3 3 4" xfId="36452"/>
    <cellStyle name="Normal 2 3 6 4 3 3 5" xfId="21228"/>
    <cellStyle name="Normal 2 3 6 4 3 4" xfId="12818"/>
    <cellStyle name="Normal 2 3 6 4 3 4 2" xfId="43140"/>
    <cellStyle name="Normal 2 3 6 4 3 4 3" xfId="27916"/>
    <cellStyle name="Normal 2 3 6 4 3 5" xfId="7797"/>
    <cellStyle name="Normal 2 3 6 4 3 5 2" xfId="38123"/>
    <cellStyle name="Normal 2 3 6 4 3 5 3" xfId="22899"/>
    <cellStyle name="Normal 2 3 6 4 3 6" xfId="33111"/>
    <cellStyle name="Normal 2 3 6 4 3 7" xfId="17886"/>
    <cellStyle name="Normal 2 3 6 4 4" xfId="3579"/>
    <cellStyle name="Normal 2 3 6 4 4 2" xfId="13653"/>
    <cellStyle name="Normal 2 3 6 4 4 2 2" xfId="43975"/>
    <cellStyle name="Normal 2 3 6 4 4 2 3" xfId="28751"/>
    <cellStyle name="Normal 2 3 6 4 4 3" xfId="8633"/>
    <cellStyle name="Normal 2 3 6 4 4 3 2" xfId="38958"/>
    <cellStyle name="Normal 2 3 6 4 4 3 3" xfId="23734"/>
    <cellStyle name="Normal 2 3 6 4 4 4" xfId="33945"/>
    <cellStyle name="Normal 2 3 6 4 4 5" xfId="18721"/>
    <cellStyle name="Normal 2 3 6 4 5" xfId="5272"/>
    <cellStyle name="Normal 2 3 6 4 5 2" xfId="15324"/>
    <cellStyle name="Normal 2 3 6 4 5 2 2" xfId="45646"/>
    <cellStyle name="Normal 2 3 6 4 5 2 3" xfId="30422"/>
    <cellStyle name="Normal 2 3 6 4 5 3" xfId="10304"/>
    <cellStyle name="Normal 2 3 6 4 5 3 2" xfId="40629"/>
    <cellStyle name="Normal 2 3 6 4 5 3 3" xfId="25405"/>
    <cellStyle name="Normal 2 3 6 4 5 4" xfId="35616"/>
    <cellStyle name="Normal 2 3 6 4 5 5" xfId="20392"/>
    <cellStyle name="Normal 2 3 6 4 6" xfId="11982"/>
    <cellStyle name="Normal 2 3 6 4 6 2" xfId="42304"/>
    <cellStyle name="Normal 2 3 6 4 6 3" xfId="27080"/>
    <cellStyle name="Normal 2 3 6 4 7" xfId="6961"/>
    <cellStyle name="Normal 2 3 6 4 7 2" xfId="37287"/>
    <cellStyle name="Normal 2 3 6 4 7 3" xfId="22063"/>
    <cellStyle name="Normal 2 3 6 4 8" xfId="32275"/>
    <cellStyle name="Normal 2 3 6 4 9" xfId="17050"/>
    <cellStyle name="Normal 2 3 6 5" xfId="2095"/>
    <cellStyle name="Normal 2 3 6 5 2" xfId="2936"/>
    <cellStyle name="Normal 2 3 6 5 2 2" xfId="4626"/>
    <cellStyle name="Normal 2 3 6 5 2 2 2" xfId="14699"/>
    <cellStyle name="Normal 2 3 6 5 2 2 2 2" xfId="45021"/>
    <cellStyle name="Normal 2 3 6 5 2 2 2 3" xfId="29797"/>
    <cellStyle name="Normal 2 3 6 5 2 2 3" xfId="9679"/>
    <cellStyle name="Normal 2 3 6 5 2 2 3 2" xfId="40004"/>
    <cellStyle name="Normal 2 3 6 5 2 2 3 3" xfId="24780"/>
    <cellStyle name="Normal 2 3 6 5 2 2 4" xfId="34991"/>
    <cellStyle name="Normal 2 3 6 5 2 2 5" xfId="19767"/>
    <cellStyle name="Normal 2 3 6 5 2 3" xfId="6318"/>
    <cellStyle name="Normal 2 3 6 5 2 3 2" xfId="16370"/>
    <cellStyle name="Normal 2 3 6 5 2 3 2 2" xfId="46692"/>
    <cellStyle name="Normal 2 3 6 5 2 3 2 3" xfId="31468"/>
    <cellStyle name="Normal 2 3 6 5 2 3 3" xfId="11350"/>
    <cellStyle name="Normal 2 3 6 5 2 3 3 2" xfId="41675"/>
    <cellStyle name="Normal 2 3 6 5 2 3 3 3" xfId="26451"/>
    <cellStyle name="Normal 2 3 6 5 2 3 4" xfId="36662"/>
    <cellStyle name="Normal 2 3 6 5 2 3 5" xfId="21438"/>
    <cellStyle name="Normal 2 3 6 5 2 4" xfId="13028"/>
    <cellStyle name="Normal 2 3 6 5 2 4 2" xfId="43350"/>
    <cellStyle name="Normal 2 3 6 5 2 4 3" xfId="28126"/>
    <cellStyle name="Normal 2 3 6 5 2 5" xfId="8007"/>
    <cellStyle name="Normal 2 3 6 5 2 5 2" xfId="38333"/>
    <cellStyle name="Normal 2 3 6 5 2 5 3" xfId="23109"/>
    <cellStyle name="Normal 2 3 6 5 2 6" xfId="33321"/>
    <cellStyle name="Normal 2 3 6 5 2 7" xfId="18096"/>
    <cellStyle name="Normal 2 3 6 5 3" xfId="3789"/>
    <cellStyle name="Normal 2 3 6 5 3 2" xfId="13863"/>
    <cellStyle name="Normal 2 3 6 5 3 2 2" xfId="44185"/>
    <cellStyle name="Normal 2 3 6 5 3 2 3" xfId="28961"/>
    <cellStyle name="Normal 2 3 6 5 3 3" xfId="8843"/>
    <cellStyle name="Normal 2 3 6 5 3 3 2" xfId="39168"/>
    <cellStyle name="Normal 2 3 6 5 3 3 3" xfId="23944"/>
    <cellStyle name="Normal 2 3 6 5 3 4" xfId="34155"/>
    <cellStyle name="Normal 2 3 6 5 3 5" xfId="18931"/>
    <cellStyle name="Normal 2 3 6 5 4" xfId="5482"/>
    <cellStyle name="Normal 2 3 6 5 4 2" xfId="15534"/>
    <cellStyle name="Normal 2 3 6 5 4 2 2" xfId="45856"/>
    <cellStyle name="Normal 2 3 6 5 4 2 3" xfId="30632"/>
    <cellStyle name="Normal 2 3 6 5 4 3" xfId="10514"/>
    <cellStyle name="Normal 2 3 6 5 4 3 2" xfId="40839"/>
    <cellStyle name="Normal 2 3 6 5 4 3 3" xfId="25615"/>
    <cellStyle name="Normal 2 3 6 5 4 4" xfId="35826"/>
    <cellStyle name="Normal 2 3 6 5 4 5" xfId="20602"/>
    <cellStyle name="Normal 2 3 6 5 5" xfId="12192"/>
    <cellStyle name="Normal 2 3 6 5 5 2" xfId="42514"/>
    <cellStyle name="Normal 2 3 6 5 5 3" xfId="27290"/>
    <cellStyle name="Normal 2 3 6 5 6" xfId="7171"/>
    <cellStyle name="Normal 2 3 6 5 6 2" xfId="37497"/>
    <cellStyle name="Normal 2 3 6 5 6 3" xfId="22273"/>
    <cellStyle name="Normal 2 3 6 5 7" xfId="32485"/>
    <cellStyle name="Normal 2 3 6 5 8" xfId="17260"/>
    <cellStyle name="Normal 2 3 6 6" xfId="2516"/>
    <cellStyle name="Normal 2 3 6 6 2" xfId="4208"/>
    <cellStyle name="Normal 2 3 6 6 2 2" xfId="14281"/>
    <cellStyle name="Normal 2 3 6 6 2 2 2" xfId="44603"/>
    <cellStyle name="Normal 2 3 6 6 2 2 3" xfId="29379"/>
    <cellStyle name="Normal 2 3 6 6 2 3" xfId="9261"/>
    <cellStyle name="Normal 2 3 6 6 2 3 2" xfId="39586"/>
    <cellStyle name="Normal 2 3 6 6 2 3 3" xfId="24362"/>
    <cellStyle name="Normal 2 3 6 6 2 4" xfId="34573"/>
    <cellStyle name="Normal 2 3 6 6 2 5" xfId="19349"/>
    <cellStyle name="Normal 2 3 6 6 3" xfId="5900"/>
    <cellStyle name="Normal 2 3 6 6 3 2" xfId="15952"/>
    <cellStyle name="Normal 2 3 6 6 3 2 2" xfId="46274"/>
    <cellStyle name="Normal 2 3 6 6 3 2 3" xfId="31050"/>
    <cellStyle name="Normal 2 3 6 6 3 3" xfId="10932"/>
    <cellStyle name="Normal 2 3 6 6 3 3 2" xfId="41257"/>
    <cellStyle name="Normal 2 3 6 6 3 3 3" xfId="26033"/>
    <cellStyle name="Normal 2 3 6 6 3 4" xfId="36244"/>
    <cellStyle name="Normal 2 3 6 6 3 5" xfId="21020"/>
    <cellStyle name="Normal 2 3 6 6 4" xfId="12610"/>
    <cellStyle name="Normal 2 3 6 6 4 2" xfId="42932"/>
    <cellStyle name="Normal 2 3 6 6 4 3" xfId="27708"/>
    <cellStyle name="Normal 2 3 6 6 5" xfId="7589"/>
    <cellStyle name="Normal 2 3 6 6 5 2" xfId="37915"/>
    <cellStyle name="Normal 2 3 6 6 5 3" xfId="22691"/>
    <cellStyle name="Normal 2 3 6 6 6" xfId="32903"/>
    <cellStyle name="Normal 2 3 6 6 7" xfId="17678"/>
    <cellStyle name="Normal 2 3 6 7" xfId="3367"/>
    <cellStyle name="Normal 2 3 6 7 2" xfId="13445"/>
    <cellStyle name="Normal 2 3 6 7 2 2" xfId="43767"/>
    <cellStyle name="Normal 2 3 6 7 2 3" xfId="28543"/>
    <cellStyle name="Normal 2 3 6 7 3" xfId="8425"/>
    <cellStyle name="Normal 2 3 6 7 3 2" xfId="38750"/>
    <cellStyle name="Normal 2 3 6 7 3 3" xfId="23526"/>
    <cellStyle name="Normal 2 3 6 7 4" xfId="33737"/>
    <cellStyle name="Normal 2 3 6 7 5" xfId="18513"/>
    <cellStyle name="Normal 2 3 6 8" xfId="5061"/>
    <cellStyle name="Normal 2 3 6 8 2" xfId="15116"/>
    <cellStyle name="Normal 2 3 6 8 2 2" xfId="45438"/>
    <cellStyle name="Normal 2 3 6 8 2 3" xfId="30214"/>
    <cellStyle name="Normal 2 3 6 8 3" xfId="10096"/>
    <cellStyle name="Normal 2 3 6 8 3 2" xfId="40421"/>
    <cellStyle name="Normal 2 3 6 8 3 3" xfId="25197"/>
    <cellStyle name="Normal 2 3 6 8 4" xfId="35408"/>
    <cellStyle name="Normal 2 3 6 8 5" xfId="20184"/>
    <cellStyle name="Normal 2 3 6 9" xfId="11772"/>
    <cellStyle name="Normal 2 3 6 9 2" xfId="42096"/>
    <cellStyle name="Normal 2 3 6 9 3" xfId="26872"/>
    <cellStyle name="Normal 2 3 7" xfId="1155"/>
    <cellStyle name="Normal 2 3 8" xfId="32017"/>
    <cellStyle name="Normal 2 3 9" xfId="934"/>
    <cellStyle name="Normal 2 4" xfId="775"/>
    <cellStyle name="Normal 2 4 2" xfId="1426"/>
    <cellStyle name="Normal 2 4 2 10" xfId="6755"/>
    <cellStyle name="Normal 2 4 2 10 2" xfId="37083"/>
    <cellStyle name="Normal 2 4 2 10 3" xfId="21859"/>
    <cellStyle name="Normal 2 4 2 11" xfId="32074"/>
    <cellStyle name="Normal 2 4 2 12" xfId="16844"/>
    <cellStyle name="Normal 2 4 2 2" xfId="1719"/>
    <cellStyle name="Normal 2 4 2 2 10" xfId="32126"/>
    <cellStyle name="Normal 2 4 2 2 11" xfId="16898"/>
    <cellStyle name="Normal 2 4 2 2 2" xfId="1827"/>
    <cellStyle name="Normal 2 4 2 2 2 10" xfId="17002"/>
    <cellStyle name="Normal 2 4 2 2 2 2" xfId="2044"/>
    <cellStyle name="Normal 2 4 2 2 2 2 2" xfId="2465"/>
    <cellStyle name="Normal 2 4 2 2 2 2 2 2" xfId="3304"/>
    <cellStyle name="Normal 2 4 2 2 2 2 2 2 2" xfId="4994"/>
    <cellStyle name="Normal 2 4 2 2 2 2 2 2 2 2" xfId="15067"/>
    <cellStyle name="Normal 2 4 2 2 2 2 2 2 2 2 2" xfId="45389"/>
    <cellStyle name="Normal 2 4 2 2 2 2 2 2 2 2 3" xfId="30165"/>
    <cellStyle name="Normal 2 4 2 2 2 2 2 2 2 3" xfId="10047"/>
    <cellStyle name="Normal 2 4 2 2 2 2 2 2 2 3 2" xfId="40372"/>
    <cellStyle name="Normal 2 4 2 2 2 2 2 2 2 3 3" xfId="25148"/>
    <cellStyle name="Normal 2 4 2 2 2 2 2 2 2 4" xfId="35359"/>
    <cellStyle name="Normal 2 4 2 2 2 2 2 2 2 5" xfId="20135"/>
    <cellStyle name="Normal 2 4 2 2 2 2 2 2 3" xfId="6686"/>
    <cellStyle name="Normal 2 4 2 2 2 2 2 2 3 2" xfId="16738"/>
    <cellStyle name="Normal 2 4 2 2 2 2 2 2 3 2 2" xfId="47060"/>
    <cellStyle name="Normal 2 4 2 2 2 2 2 2 3 2 3" xfId="31836"/>
    <cellStyle name="Normal 2 4 2 2 2 2 2 2 3 3" xfId="11718"/>
    <cellStyle name="Normal 2 4 2 2 2 2 2 2 3 3 2" xfId="42043"/>
    <cellStyle name="Normal 2 4 2 2 2 2 2 2 3 3 3" xfId="26819"/>
    <cellStyle name="Normal 2 4 2 2 2 2 2 2 3 4" xfId="37030"/>
    <cellStyle name="Normal 2 4 2 2 2 2 2 2 3 5" xfId="21806"/>
    <cellStyle name="Normal 2 4 2 2 2 2 2 2 4" xfId="13396"/>
    <cellStyle name="Normal 2 4 2 2 2 2 2 2 4 2" xfId="43718"/>
    <cellStyle name="Normal 2 4 2 2 2 2 2 2 4 3" xfId="28494"/>
    <cellStyle name="Normal 2 4 2 2 2 2 2 2 5" xfId="8375"/>
    <cellStyle name="Normal 2 4 2 2 2 2 2 2 5 2" xfId="38701"/>
    <cellStyle name="Normal 2 4 2 2 2 2 2 2 5 3" xfId="23477"/>
    <cellStyle name="Normal 2 4 2 2 2 2 2 2 6" xfId="33689"/>
    <cellStyle name="Normal 2 4 2 2 2 2 2 2 7" xfId="18464"/>
    <cellStyle name="Normal 2 4 2 2 2 2 2 3" xfId="4157"/>
    <cellStyle name="Normal 2 4 2 2 2 2 2 3 2" xfId="14231"/>
    <cellStyle name="Normal 2 4 2 2 2 2 2 3 2 2" xfId="44553"/>
    <cellStyle name="Normal 2 4 2 2 2 2 2 3 2 3" xfId="29329"/>
    <cellStyle name="Normal 2 4 2 2 2 2 2 3 3" xfId="9211"/>
    <cellStyle name="Normal 2 4 2 2 2 2 2 3 3 2" xfId="39536"/>
    <cellStyle name="Normal 2 4 2 2 2 2 2 3 3 3" xfId="24312"/>
    <cellStyle name="Normal 2 4 2 2 2 2 2 3 4" xfId="34523"/>
    <cellStyle name="Normal 2 4 2 2 2 2 2 3 5" xfId="19299"/>
    <cellStyle name="Normal 2 4 2 2 2 2 2 4" xfId="5850"/>
    <cellStyle name="Normal 2 4 2 2 2 2 2 4 2" xfId="15902"/>
    <cellStyle name="Normal 2 4 2 2 2 2 2 4 2 2" xfId="46224"/>
    <cellStyle name="Normal 2 4 2 2 2 2 2 4 2 3" xfId="31000"/>
    <cellStyle name="Normal 2 4 2 2 2 2 2 4 3" xfId="10882"/>
    <cellStyle name="Normal 2 4 2 2 2 2 2 4 3 2" xfId="41207"/>
    <cellStyle name="Normal 2 4 2 2 2 2 2 4 3 3" xfId="25983"/>
    <cellStyle name="Normal 2 4 2 2 2 2 2 4 4" xfId="36194"/>
    <cellStyle name="Normal 2 4 2 2 2 2 2 4 5" xfId="20970"/>
    <cellStyle name="Normal 2 4 2 2 2 2 2 5" xfId="12560"/>
    <cellStyle name="Normal 2 4 2 2 2 2 2 5 2" xfId="42882"/>
    <cellStyle name="Normal 2 4 2 2 2 2 2 5 3" xfId="27658"/>
    <cellStyle name="Normal 2 4 2 2 2 2 2 6" xfId="7539"/>
    <cellStyle name="Normal 2 4 2 2 2 2 2 6 2" xfId="37865"/>
    <cellStyle name="Normal 2 4 2 2 2 2 2 6 3" xfId="22641"/>
    <cellStyle name="Normal 2 4 2 2 2 2 2 7" xfId="32853"/>
    <cellStyle name="Normal 2 4 2 2 2 2 2 8" xfId="17628"/>
    <cellStyle name="Normal 2 4 2 2 2 2 3" xfId="2886"/>
    <cellStyle name="Normal 2 4 2 2 2 2 3 2" xfId="4576"/>
    <cellStyle name="Normal 2 4 2 2 2 2 3 2 2" xfId="14649"/>
    <cellStyle name="Normal 2 4 2 2 2 2 3 2 2 2" xfId="44971"/>
    <cellStyle name="Normal 2 4 2 2 2 2 3 2 2 3" xfId="29747"/>
    <cellStyle name="Normal 2 4 2 2 2 2 3 2 3" xfId="9629"/>
    <cellStyle name="Normal 2 4 2 2 2 2 3 2 3 2" xfId="39954"/>
    <cellStyle name="Normal 2 4 2 2 2 2 3 2 3 3" xfId="24730"/>
    <cellStyle name="Normal 2 4 2 2 2 2 3 2 4" xfId="34941"/>
    <cellStyle name="Normal 2 4 2 2 2 2 3 2 5" xfId="19717"/>
    <cellStyle name="Normal 2 4 2 2 2 2 3 3" xfId="6268"/>
    <cellStyle name="Normal 2 4 2 2 2 2 3 3 2" xfId="16320"/>
    <cellStyle name="Normal 2 4 2 2 2 2 3 3 2 2" xfId="46642"/>
    <cellStyle name="Normal 2 4 2 2 2 2 3 3 2 3" xfId="31418"/>
    <cellStyle name="Normal 2 4 2 2 2 2 3 3 3" xfId="11300"/>
    <cellStyle name="Normal 2 4 2 2 2 2 3 3 3 2" xfId="41625"/>
    <cellStyle name="Normal 2 4 2 2 2 2 3 3 3 3" xfId="26401"/>
    <cellStyle name="Normal 2 4 2 2 2 2 3 3 4" xfId="36612"/>
    <cellStyle name="Normal 2 4 2 2 2 2 3 3 5" xfId="21388"/>
    <cellStyle name="Normal 2 4 2 2 2 2 3 4" xfId="12978"/>
    <cellStyle name="Normal 2 4 2 2 2 2 3 4 2" xfId="43300"/>
    <cellStyle name="Normal 2 4 2 2 2 2 3 4 3" xfId="28076"/>
    <cellStyle name="Normal 2 4 2 2 2 2 3 5" xfId="7957"/>
    <cellStyle name="Normal 2 4 2 2 2 2 3 5 2" xfId="38283"/>
    <cellStyle name="Normal 2 4 2 2 2 2 3 5 3" xfId="23059"/>
    <cellStyle name="Normal 2 4 2 2 2 2 3 6" xfId="33271"/>
    <cellStyle name="Normal 2 4 2 2 2 2 3 7" xfId="18046"/>
    <cellStyle name="Normal 2 4 2 2 2 2 4" xfId="3739"/>
    <cellStyle name="Normal 2 4 2 2 2 2 4 2" xfId="13813"/>
    <cellStyle name="Normal 2 4 2 2 2 2 4 2 2" xfId="44135"/>
    <cellStyle name="Normal 2 4 2 2 2 2 4 2 3" xfId="28911"/>
    <cellStyle name="Normal 2 4 2 2 2 2 4 3" xfId="8793"/>
    <cellStyle name="Normal 2 4 2 2 2 2 4 3 2" xfId="39118"/>
    <cellStyle name="Normal 2 4 2 2 2 2 4 3 3" xfId="23894"/>
    <cellStyle name="Normal 2 4 2 2 2 2 4 4" xfId="34105"/>
    <cellStyle name="Normal 2 4 2 2 2 2 4 5" xfId="18881"/>
    <cellStyle name="Normal 2 4 2 2 2 2 5" xfId="5432"/>
    <cellStyle name="Normal 2 4 2 2 2 2 5 2" xfId="15484"/>
    <cellStyle name="Normal 2 4 2 2 2 2 5 2 2" xfId="45806"/>
    <cellStyle name="Normal 2 4 2 2 2 2 5 2 3" xfId="30582"/>
    <cellStyle name="Normal 2 4 2 2 2 2 5 3" xfId="10464"/>
    <cellStyle name="Normal 2 4 2 2 2 2 5 3 2" xfId="40789"/>
    <cellStyle name="Normal 2 4 2 2 2 2 5 3 3" xfId="25565"/>
    <cellStyle name="Normal 2 4 2 2 2 2 5 4" xfId="35776"/>
    <cellStyle name="Normal 2 4 2 2 2 2 5 5" xfId="20552"/>
    <cellStyle name="Normal 2 4 2 2 2 2 6" xfId="12142"/>
    <cellStyle name="Normal 2 4 2 2 2 2 6 2" xfId="42464"/>
    <cellStyle name="Normal 2 4 2 2 2 2 6 3" xfId="27240"/>
    <cellStyle name="Normal 2 4 2 2 2 2 7" xfId="7121"/>
    <cellStyle name="Normal 2 4 2 2 2 2 7 2" xfId="37447"/>
    <cellStyle name="Normal 2 4 2 2 2 2 7 3" xfId="22223"/>
    <cellStyle name="Normal 2 4 2 2 2 2 8" xfId="32435"/>
    <cellStyle name="Normal 2 4 2 2 2 2 9" xfId="17210"/>
    <cellStyle name="Normal 2 4 2 2 2 3" xfId="2257"/>
    <cellStyle name="Normal 2 4 2 2 2 3 2" xfId="3096"/>
    <cellStyle name="Normal 2 4 2 2 2 3 2 2" xfId="4786"/>
    <cellStyle name="Normal 2 4 2 2 2 3 2 2 2" xfId="14859"/>
    <cellStyle name="Normal 2 4 2 2 2 3 2 2 2 2" xfId="45181"/>
    <cellStyle name="Normal 2 4 2 2 2 3 2 2 2 3" xfId="29957"/>
    <cellStyle name="Normal 2 4 2 2 2 3 2 2 3" xfId="9839"/>
    <cellStyle name="Normal 2 4 2 2 2 3 2 2 3 2" xfId="40164"/>
    <cellStyle name="Normal 2 4 2 2 2 3 2 2 3 3" xfId="24940"/>
    <cellStyle name="Normal 2 4 2 2 2 3 2 2 4" xfId="35151"/>
    <cellStyle name="Normal 2 4 2 2 2 3 2 2 5" xfId="19927"/>
    <cellStyle name="Normal 2 4 2 2 2 3 2 3" xfId="6478"/>
    <cellStyle name="Normal 2 4 2 2 2 3 2 3 2" xfId="16530"/>
    <cellStyle name="Normal 2 4 2 2 2 3 2 3 2 2" xfId="46852"/>
    <cellStyle name="Normal 2 4 2 2 2 3 2 3 2 3" xfId="31628"/>
    <cellStyle name="Normal 2 4 2 2 2 3 2 3 3" xfId="11510"/>
    <cellStyle name="Normal 2 4 2 2 2 3 2 3 3 2" xfId="41835"/>
    <cellStyle name="Normal 2 4 2 2 2 3 2 3 3 3" xfId="26611"/>
    <cellStyle name="Normal 2 4 2 2 2 3 2 3 4" xfId="36822"/>
    <cellStyle name="Normal 2 4 2 2 2 3 2 3 5" xfId="21598"/>
    <cellStyle name="Normal 2 4 2 2 2 3 2 4" xfId="13188"/>
    <cellStyle name="Normal 2 4 2 2 2 3 2 4 2" xfId="43510"/>
    <cellStyle name="Normal 2 4 2 2 2 3 2 4 3" xfId="28286"/>
    <cellStyle name="Normal 2 4 2 2 2 3 2 5" xfId="8167"/>
    <cellStyle name="Normal 2 4 2 2 2 3 2 5 2" xfId="38493"/>
    <cellStyle name="Normal 2 4 2 2 2 3 2 5 3" xfId="23269"/>
    <cellStyle name="Normal 2 4 2 2 2 3 2 6" xfId="33481"/>
    <cellStyle name="Normal 2 4 2 2 2 3 2 7" xfId="18256"/>
    <cellStyle name="Normal 2 4 2 2 2 3 3" xfId="3949"/>
    <cellStyle name="Normal 2 4 2 2 2 3 3 2" xfId="14023"/>
    <cellStyle name="Normal 2 4 2 2 2 3 3 2 2" xfId="44345"/>
    <cellStyle name="Normal 2 4 2 2 2 3 3 2 3" xfId="29121"/>
    <cellStyle name="Normal 2 4 2 2 2 3 3 3" xfId="9003"/>
    <cellStyle name="Normal 2 4 2 2 2 3 3 3 2" xfId="39328"/>
    <cellStyle name="Normal 2 4 2 2 2 3 3 3 3" xfId="24104"/>
    <cellStyle name="Normal 2 4 2 2 2 3 3 4" xfId="34315"/>
    <cellStyle name="Normal 2 4 2 2 2 3 3 5" xfId="19091"/>
    <cellStyle name="Normal 2 4 2 2 2 3 4" xfId="5642"/>
    <cellStyle name="Normal 2 4 2 2 2 3 4 2" xfId="15694"/>
    <cellStyle name="Normal 2 4 2 2 2 3 4 2 2" xfId="46016"/>
    <cellStyle name="Normal 2 4 2 2 2 3 4 2 3" xfId="30792"/>
    <cellStyle name="Normal 2 4 2 2 2 3 4 3" xfId="10674"/>
    <cellStyle name="Normal 2 4 2 2 2 3 4 3 2" xfId="40999"/>
    <cellStyle name="Normal 2 4 2 2 2 3 4 3 3" xfId="25775"/>
    <cellStyle name="Normal 2 4 2 2 2 3 4 4" xfId="35986"/>
    <cellStyle name="Normal 2 4 2 2 2 3 4 5" xfId="20762"/>
    <cellStyle name="Normal 2 4 2 2 2 3 5" xfId="12352"/>
    <cellStyle name="Normal 2 4 2 2 2 3 5 2" xfId="42674"/>
    <cellStyle name="Normal 2 4 2 2 2 3 5 3" xfId="27450"/>
    <cellStyle name="Normal 2 4 2 2 2 3 6" xfId="7331"/>
    <cellStyle name="Normal 2 4 2 2 2 3 6 2" xfId="37657"/>
    <cellStyle name="Normal 2 4 2 2 2 3 6 3" xfId="22433"/>
    <cellStyle name="Normal 2 4 2 2 2 3 7" xfId="32645"/>
    <cellStyle name="Normal 2 4 2 2 2 3 8" xfId="17420"/>
    <cellStyle name="Normal 2 4 2 2 2 4" xfId="2678"/>
    <cellStyle name="Normal 2 4 2 2 2 4 2" xfId="4368"/>
    <cellStyle name="Normal 2 4 2 2 2 4 2 2" xfId="14441"/>
    <cellStyle name="Normal 2 4 2 2 2 4 2 2 2" xfId="44763"/>
    <cellStyle name="Normal 2 4 2 2 2 4 2 2 3" xfId="29539"/>
    <cellStyle name="Normal 2 4 2 2 2 4 2 3" xfId="9421"/>
    <cellStyle name="Normal 2 4 2 2 2 4 2 3 2" xfId="39746"/>
    <cellStyle name="Normal 2 4 2 2 2 4 2 3 3" xfId="24522"/>
    <cellStyle name="Normal 2 4 2 2 2 4 2 4" xfId="34733"/>
    <cellStyle name="Normal 2 4 2 2 2 4 2 5" xfId="19509"/>
    <cellStyle name="Normal 2 4 2 2 2 4 3" xfId="6060"/>
    <cellStyle name="Normal 2 4 2 2 2 4 3 2" xfId="16112"/>
    <cellStyle name="Normal 2 4 2 2 2 4 3 2 2" xfId="46434"/>
    <cellStyle name="Normal 2 4 2 2 2 4 3 2 3" xfId="31210"/>
    <cellStyle name="Normal 2 4 2 2 2 4 3 3" xfId="11092"/>
    <cellStyle name="Normal 2 4 2 2 2 4 3 3 2" xfId="41417"/>
    <cellStyle name="Normal 2 4 2 2 2 4 3 3 3" xfId="26193"/>
    <cellStyle name="Normal 2 4 2 2 2 4 3 4" xfId="36404"/>
    <cellStyle name="Normal 2 4 2 2 2 4 3 5" xfId="21180"/>
    <cellStyle name="Normal 2 4 2 2 2 4 4" xfId="12770"/>
    <cellStyle name="Normal 2 4 2 2 2 4 4 2" xfId="43092"/>
    <cellStyle name="Normal 2 4 2 2 2 4 4 3" xfId="27868"/>
    <cellStyle name="Normal 2 4 2 2 2 4 5" xfId="7749"/>
    <cellStyle name="Normal 2 4 2 2 2 4 5 2" xfId="38075"/>
    <cellStyle name="Normal 2 4 2 2 2 4 5 3" xfId="22851"/>
    <cellStyle name="Normal 2 4 2 2 2 4 6" xfId="33063"/>
    <cellStyle name="Normal 2 4 2 2 2 4 7" xfId="17838"/>
    <cellStyle name="Normal 2 4 2 2 2 5" xfId="3531"/>
    <cellStyle name="Normal 2 4 2 2 2 5 2" xfId="13605"/>
    <cellStyle name="Normal 2 4 2 2 2 5 2 2" xfId="43927"/>
    <cellStyle name="Normal 2 4 2 2 2 5 2 3" xfId="28703"/>
    <cellStyle name="Normal 2 4 2 2 2 5 3" xfId="8585"/>
    <cellStyle name="Normal 2 4 2 2 2 5 3 2" xfId="38910"/>
    <cellStyle name="Normal 2 4 2 2 2 5 3 3" xfId="23686"/>
    <cellStyle name="Normal 2 4 2 2 2 5 4" xfId="33897"/>
    <cellStyle name="Normal 2 4 2 2 2 5 5" xfId="18673"/>
    <cellStyle name="Normal 2 4 2 2 2 6" xfId="5224"/>
    <cellStyle name="Normal 2 4 2 2 2 6 2" xfId="15276"/>
    <cellStyle name="Normal 2 4 2 2 2 6 2 2" xfId="45598"/>
    <cellStyle name="Normal 2 4 2 2 2 6 2 3" xfId="30374"/>
    <cellStyle name="Normal 2 4 2 2 2 6 3" xfId="10256"/>
    <cellStyle name="Normal 2 4 2 2 2 6 3 2" xfId="40581"/>
    <cellStyle name="Normal 2 4 2 2 2 6 3 3" xfId="25357"/>
    <cellStyle name="Normal 2 4 2 2 2 6 4" xfId="35568"/>
    <cellStyle name="Normal 2 4 2 2 2 6 5" xfId="20344"/>
    <cellStyle name="Normal 2 4 2 2 2 7" xfId="11934"/>
    <cellStyle name="Normal 2 4 2 2 2 7 2" xfId="42256"/>
    <cellStyle name="Normal 2 4 2 2 2 7 3" xfId="27032"/>
    <cellStyle name="Normal 2 4 2 2 2 8" xfId="6913"/>
    <cellStyle name="Normal 2 4 2 2 2 8 2" xfId="37239"/>
    <cellStyle name="Normal 2 4 2 2 2 8 3" xfId="22015"/>
    <cellStyle name="Normal 2 4 2 2 2 9" xfId="32227"/>
    <cellStyle name="Normal 2 4 2 2 3" xfId="1940"/>
    <cellStyle name="Normal 2 4 2 2 3 2" xfId="2361"/>
    <cellStyle name="Normal 2 4 2 2 3 2 2" xfId="3200"/>
    <cellStyle name="Normal 2 4 2 2 3 2 2 2" xfId="4890"/>
    <cellStyle name="Normal 2 4 2 2 3 2 2 2 2" xfId="14963"/>
    <cellStyle name="Normal 2 4 2 2 3 2 2 2 2 2" xfId="45285"/>
    <cellStyle name="Normal 2 4 2 2 3 2 2 2 2 3" xfId="30061"/>
    <cellStyle name="Normal 2 4 2 2 3 2 2 2 3" xfId="9943"/>
    <cellStyle name="Normal 2 4 2 2 3 2 2 2 3 2" xfId="40268"/>
    <cellStyle name="Normal 2 4 2 2 3 2 2 2 3 3" xfId="25044"/>
    <cellStyle name="Normal 2 4 2 2 3 2 2 2 4" xfId="35255"/>
    <cellStyle name="Normal 2 4 2 2 3 2 2 2 5" xfId="20031"/>
    <cellStyle name="Normal 2 4 2 2 3 2 2 3" xfId="6582"/>
    <cellStyle name="Normal 2 4 2 2 3 2 2 3 2" xfId="16634"/>
    <cellStyle name="Normal 2 4 2 2 3 2 2 3 2 2" xfId="46956"/>
    <cellStyle name="Normal 2 4 2 2 3 2 2 3 2 3" xfId="31732"/>
    <cellStyle name="Normal 2 4 2 2 3 2 2 3 3" xfId="11614"/>
    <cellStyle name="Normal 2 4 2 2 3 2 2 3 3 2" xfId="41939"/>
    <cellStyle name="Normal 2 4 2 2 3 2 2 3 3 3" xfId="26715"/>
    <cellStyle name="Normal 2 4 2 2 3 2 2 3 4" xfId="36926"/>
    <cellStyle name="Normal 2 4 2 2 3 2 2 3 5" xfId="21702"/>
    <cellStyle name="Normal 2 4 2 2 3 2 2 4" xfId="13292"/>
    <cellStyle name="Normal 2 4 2 2 3 2 2 4 2" xfId="43614"/>
    <cellStyle name="Normal 2 4 2 2 3 2 2 4 3" xfId="28390"/>
    <cellStyle name="Normal 2 4 2 2 3 2 2 5" xfId="8271"/>
    <cellStyle name="Normal 2 4 2 2 3 2 2 5 2" xfId="38597"/>
    <cellStyle name="Normal 2 4 2 2 3 2 2 5 3" xfId="23373"/>
    <cellStyle name="Normal 2 4 2 2 3 2 2 6" xfId="33585"/>
    <cellStyle name="Normal 2 4 2 2 3 2 2 7" xfId="18360"/>
    <cellStyle name="Normal 2 4 2 2 3 2 3" xfId="4053"/>
    <cellStyle name="Normal 2 4 2 2 3 2 3 2" xfId="14127"/>
    <cellStyle name="Normal 2 4 2 2 3 2 3 2 2" xfId="44449"/>
    <cellStyle name="Normal 2 4 2 2 3 2 3 2 3" xfId="29225"/>
    <cellStyle name="Normal 2 4 2 2 3 2 3 3" xfId="9107"/>
    <cellStyle name="Normal 2 4 2 2 3 2 3 3 2" xfId="39432"/>
    <cellStyle name="Normal 2 4 2 2 3 2 3 3 3" xfId="24208"/>
    <cellStyle name="Normal 2 4 2 2 3 2 3 4" xfId="34419"/>
    <cellStyle name="Normal 2 4 2 2 3 2 3 5" xfId="19195"/>
    <cellStyle name="Normal 2 4 2 2 3 2 4" xfId="5746"/>
    <cellStyle name="Normal 2 4 2 2 3 2 4 2" xfId="15798"/>
    <cellStyle name="Normal 2 4 2 2 3 2 4 2 2" xfId="46120"/>
    <cellStyle name="Normal 2 4 2 2 3 2 4 2 3" xfId="30896"/>
    <cellStyle name="Normal 2 4 2 2 3 2 4 3" xfId="10778"/>
    <cellStyle name="Normal 2 4 2 2 3 2 4 3 2" xfId="41103"/>
    <cellStyle name="Normal 2 4 2 2 3 2 4 3 3" xfId="25879"/>
    <cellStyle name="Normal 2 4 2 2 3 2 4 4" xfId="36090"/>
    <cellStyle name="Normal 2 4 2 2 3 2 4 5" xfId="20866"/>
    <cellStyle name="Normal 2 4 2 2 3 2 5" xfId="12456"/>
    <cellStyle name="Normal 2 4 2 2 3 2 5 2" xfId="42778"/>
    <cellStyle name="Normal 2 4 2 2 3 2 5 3" xfId="27554"/>
    <cellStyle name="Normal 2 4 2 2 3 2 6" xfId="7435"/>
    <cellStyle name="Normal 2 4 2 2 3 2 6 2" xfId="37761"/>
    <cellStyle name="Normal 2 4 2 2 3 2 6 3" xfId="22537"/>
    <cellStyle name="Normal 2 4 2 2 3 2 7" xfId="32749"/>
    <cellStyle name="Normal 2 4 2 2 3 2 8" xfId="17524"/>
    <cellStyle name="Normal 2 4 2 2 3 3" xfId="2782"/>
    <cellStyle name="Normal 2 4 2 2 3 3 2" xfId="4472"/>
    <cellStyle name="Normal 2 4 2 2 3 3 2 2" xfId="14545"/>
    <cellStyle name="Normal 2 4 2 2 3 3 2 2 2" xfId="44867"/>
    <cellStyle name="Normal 2 4 2 2 3 3 2 2 3" xfId="29643"/>
    <cellStyle name="Normal 2 4 2 2 3 3 2 3" xfId="9525"/>
    <cellStyle name="Normal 2 4 2 2 3 3 2 3 2" xfId="39850"/>
    <cellStyle name="Normal 2 4 2 2 3 3 2 3 3" xfId="24626"/>
    <cellStyle name="Normal 2 4 2 2 3 3 2 4" xfId="34837"/>
    <cellStyle name="Normal 2 4 2 2 3 3 2 5" xfId="19613"/>
    <cellStyle name="Normal 2 4 2 2 3 3 3" xfId="6164"/>
    <cellStyle name="Normal 2 4 2 2 3 3 3 2" xfId="16216"/>
    <cellStyle name="Normal 2 4 2 2 3 3 3 2 2" xfId="46538"/>
    <cellStyle name="Normal 2 4 2 2 3 3 3 2 3" xfId="31314"/>
    <cellStyle name="Normal 2 4 2 2 3 3 3 3" xfId="11196"/>
    <cellStyle name="Normal 2 4 2 2 3 3 3 3 2" xfId="41521"/>
    <cellStyle name="Normal 2 4 2 2 3 3 3 3 3" xfId="26297"/>
    <cellStyle name="Normal 2 4 2 2 3 3 3 4" xfId="36508"/>
    <cellStyle name="Normal 2 4 2 2 3 3 3 5" xfId="21284"/>
    <cellStyle name="Normal 2 4 2 2 3 3 4" xfId="12874"/>
    <cellStyle name="Normal 2 4 2 2 3 3 4 2" xfId="43196"/>
    <cellStyle name="Normal 2 4 2 2 3 3 4 3" xfId="27972"/>
    <cellStyle name="Normal 2 4 2 2 3 3 5" xfId="7853"/>
    <cellStyle name="Normal 2 4 2 2 3 3 5 2" xfId="38179"/>
    <cellStyle name="Normal 2 4 2 2 3 3 5 3" xfId="22955"/>
    <cellStyle name="Normal 2 4 2 2 3 3 6" xfId="33167"/>
    <cellStyle name="Normal 2 4 2 2 3 3 7" xfId="17942"/>
    <cellStyle name="Normal 2 4 2 2 3 4" xfId="3635"/>
    <cellStyle name="Normal 2 4 2 2 3 4 2" xfId="13709"/>
    <cellStyle name="Normal 2 4 2 2 3 4 2 2" xfId="44031"/>
    <cellStyle name="Normal 2 4 2 2 3 4 2 3" xfId="28807"/>
    <cellStyle name="Normal 2 4 2 2 3 4 3" xfId="8689"/>
    <cellStyle name="Normal 2 4 2 2 3 4 3 2" xfId="39014"/>
    <cellStyle name="Normal 2 4 2 2 3 4 3 3" xfId="23790"/>
    <cellStyle name="Normal 2 4 2 2 3 4 4" xfId="34001"/>
    <cellStyle name="Normal 2 4 2 2 3 4 5" xfId="18777"/>
    <cellStyle name="Normal 2 4 2 2 3 5" xfId="5328"/>
    <cellStyle name="Normal 2 4 2 2 3 5 2" xfId="15380"/>
    <cellStyle name="Normal 2 4 2 2 3 5 2 2" xfId="45702"/>
    <cellStyle name="Normal 2 4 2 2 3 5 2 3" xfId="30478"/>
    <cellStyle name="Normal 2 4 2 2 3 5 3" xfId="10360"/>
    <cellStyle name="Normal 2 4 2 2 3 5 3 2" xfId="40685"/>
    <cellStyle name="Normal 2 4 2 2 3 5 3 3" xfId="25461"/>
    <cellStyle name="Normal 2 4 2 2 3 5 4" xfId="35672"/>
    <cellStyle name="Normal 2 4 2 2 3 5 5" xfId="20448"/>
    <cellStyle name="Normal 2 4 2 2 3 6" xfId="12038"/>
    <cellStyle name="Normal 2 4 2 2 3 6 2" xfId="42360"/>
    <cellStyle name="Normal 2 4 2 2 3 6 3" xfId="27136"/>
    <cellStyle name="Normal 2 4 2 2 3 7" xfId="7017"/>
    <cellStyle name="Normal 2 4 2 2 3 7 2" xfId="37343"/>
    <cellStyle name="Normal 2 4 2 2 3 7 3" xfId="22119"/>
    <cellStyle name="Normal 2 4 2 2 3 8" xfId="32331"/>
    <cellStyle name="Normal 2 4 2 2 3 9" xfId="17106"/>
    <cellStyle name="Normal 2 4 2 2 4" xfId="2153"/>
    <cellStyle name="Normal 2 4 2 2 4 2" xfId="2992"/>
    <cellStyle name="Normal 2 4 2 2 4 2 2" xfId="4682"/>
    <cellStyle name="Normal 2 4 2 2 4 2 2 2" xfId="14755"/>
    <cellStyle name="Normal 2 4 2 2 4 2 2 2 2" xfId="45077"/>
    <cellStyle name="Normal 2 4 2 2 4 2 2 2 3" xfId="29853"/>
    <cellStyle name="Normal 2 4 2 2 4 2 2 3" xfId="9735"/>
    <cellStyle name="Normal 2 4 2 2 4 2 2 3 2" xfId="40060"/>
    <cellStyle name="Normal 2 4 2 2 4 2 2 3 3" xfId="24836"/>
    <cellStyle name="Normal 2 4 2 2 4 2 2 4" xfId="35047"/>
    <cellStyle name="Normal 2 4 2 2 4 2 2 5" xfId="19823"/>
    <cellStyle name="Normal 2 4 2 2 4 2 3" xfId="6374"/>
    <cellStyle name="Normal 2 4 2 2 4 2 3 2" xfId="16426"/>
    <cellStyle name="Normal 2 4 2 2 4 2 3 2 2" xfId="46748"/>
    <cellStyle name="Normal 2 4 2 2 4 2 3 2 3" xfId="31524"/>
    <cellStyle name="Normal 2 4 2 2 4 2 3 3" xfId="11406"/>
    <cellStyle name="Normal 2 4 2 2 4 2 3 3 2" xfId="41731"/>
    <cellStyle name="Normal 2 4 2 2 4 2 3 3 3" xfId="26507"/>
    <cellStyle name="Normal 2 4 2 2 4 2 3 4" xfId="36718"/>
    <cellStyle name="Normal 2 4 2 2 4 2 3 5" xfId="21494"/>
    <cellStyle name="Normal 2 4 2 2 4 2 4" xfId="13084"/>
    <cellStyle name="Normal 2 4 2 2 4 2 4 2" xfId="43406"/>
    <cellStyle name="Normal 2 4 2 2 4 2 4 3" xfId="28182"/>
    <cellStyle name="Normal 2 4 2 2 4 2 5" xfId="8063"/>
    <cellStyle name="Normal 2 4 2 2 4 2 5 2" xfId="38389"/>
    <cellStyle name="Normal 2 4 2 2 4 2 5 3" xfId="23165"/>
    <cellStyle name="Normal 2 4 2 2 4 2 6" xfId="33377"/>
    <cellStyle name="Normal 2 4 2 2 4 2 7" xfId="18152"/>
    <cellStyle name="Normal 2 4 2 2 4 3" xfId="3845"/>
    <cellStyle name="Normal 2 4 2 2 4 3 2" xfId="13919"/>
    <cellStyle name="Normal 2 4 2 2 4 3 2 2" xfId="44241"/>
    <cellStyle name="Normal 2 4 2 2 4 3 2 3" xfId="29017"/>
    <cellStyle name="Normal 2 4 2 2 4 3 3" xfId="8899"/>
    <cellStyle name="Normal 2 4 2 2 4 3 3 2" xfId="39224"/>
    <cellStyle name="Normal 2 4 2 2 4 3 3 3" xfId="24000"/>
    <cellStyle name="Normal 2 4 2 2 4 3 4" xfId="34211"/>
    <cellStyle name="Normal 2 4 2 2 4 3 5" xfId="18987"/>
    <cellStyle name="Normal 2 4 2 2 4 4" xfId="5538"/>
    <cellStyle name="Normal 2 4 2 2 4 4 2" xfId="15590"/>
    <cellStyle name="Normal 2 4 2 2 4 4 2 2" xfId="45912"/>
    <cellStyle name="Normal 2 4 2 2 4 4 2 3" xfId="30688"/>
    <cellStyle name="Normal 2 4 2 2 4 4 3" xfId="10570"/>
    <cellStyle name="Normal 2 4 2 2 4 4 3 2" xfId="40895"/>
    <cellStyle name="Normal 2 4 2 2 4 4 3 3" xfId="25671"/>
    <cellStyle name="Normal 2 4 2 2 4 4 4" xfId="35882"/>
    <cellStyle name="Normal 2 4 2 2 4 4 5" xfId="20658"/>
    <cellStyle name="Normal 2 4 2 2 4 5" xfId="12248"/>
    <cellStyle name="Normal 2 4 2 2 4 5 2" xfId="42570"/>
    <cellStyle name="Normal 2 4 2 2 4 5 3" xfId="27346"/>
    <cellStyle name="Normal 2 4 2 2 4 6" xfId="7227"/>
    <cellStyle name="Normal 2 4 2 2 4 6 2" xfId="37553"/>
    <cellStyle name="Normal 2 4 2 2 4 6 3" xfId="22329"/>
    <cellStyle name="Normal 2 4 2 2 4 7" xfId="32541"/>
    <cellStyle name="Normal 2 4 2 2 4 8" xfId="17316"/>
    <cellStyle name="Normal 2 4 2 2 5" xfId="2574"/>
    <cellStyle name="Normal 2 4 2 2 5 2" xfId="4264"/>
    <cellStyle name="Normal 2 4 2 2 5 2 2" xfId="14337"/>
    <cellStyle name="Normal 2 4 2 2 5 2 2 2" xfId="44659"/>
    <cellStyle name="Normal 2 4 2 2 5 2 2 3" xfId="29435"/>
    <cellStyle name="Normal 2 4 2 2 5 2 3" xfId="9317"/>
    <cellStyle name="Normal 2 4 2 2 5 2 3 2" xfId="39642"/>
    <cellStyle name="Normal 2 4 2 2 5 2 3 3" xfId="24418"/>
    <cellStyle name="Normal 2 4 2 2 5 2 4" xfId="34629"/>
    <cellStyle name="Normal 2 4 2 2 5 2 5" xfId="19405"/>
    <cellStyle name="Normal 2 4 2 2 5 3" xfId="5956"/>
    <cellStyle name="Normal 2 4 2 2 5 3 2" xfId="16008"/>
    <cellStyle name="Normal 2 4 2 2 5 3 2 2" xfId="46330"/>
    <cellStyle name="Normal 2 4 2 2 5 3 2 3" xfId="31106"/>
    <cellStyle name="Normal 2 4 2 2 5 3 3" xfId="10988"/>
    <cellStyle name="Normal 2 4 2 2 5 3 3 2" xfId="41313"/>
    <cellStyle name="Normal 2 4 2 2 5 3 3 3" xfId="26089"/>
    <cellStyle name="Normal 2 4 2 2 5 3 4" xfId="36300"/>
    <cellStyle name="Normal 2 4 2 2 5 3 5" xfId="21076"/>
    <cellStyle name="Normal 2 4 2 2 5 4" xfId="12666"/>
    <cellStyle name="Normal 2 4 2 2 5 4 2" xfId="42988"/>
    <cellStyle name="Normal 2 4 2 2 5 4 3" xfId="27764"/>
    <cellStyle name="Normal 2 4 2 2 5 5" xfId="7645"/>
    <cellStyle name="Normal 2 4 2 2 5 5 2" xfId="37971"/>
    <cellStyle name="Normal 2 4 2 2 5 5 3" xfId="22747"/>
    <cellStyle name="Normal 2 4 2 2 5 6" xfId="32959"/>
    <cellStyle name="Normal 2 4 2 2 5 7" xfId="17734"/>
    <cellStyle name="Normal 2 4 2 2 6" xfId="3427"/>
    <cellStyle name="Normal 2 4 2 2 6 2" xfId="13501"/>
    <cellStyle name="Normal 2 4 2 2 6 2 2" xfId="43823"/>
    <cellStyle name="Normal 2 4 2 2 6 2 3" xfId="28599"/>
    <cellStyle name="Normal 2 4 2 2 6 3" xfId="8481"/>
    <cellStyle name="Normal 2 4 2 2 6 3 2" xfId="38806"/>
    <cellStyle name="Normal 2 4 2 2 6 3 3" xfId="23582"/>
    <cellStyle name="Normal 2 4 2 2 6 4" xfId="33793"/>
    <cellStyle name="Normal 2 4 2 2 6 5" xfId="18569"/>
    <cellStyle name="Normal 2 4 2 2 7" xfId="5120"/>
    <cellStyle name="Normal 2 4 2 2 7 2" xfId="15172"/>
    <cellStyle name="Normal 2 4 2 2 7 2 2" xfId="45494"/>
    <cellStyle name="Normal 2 4 2 2 7 2 3" xfId="30270"/>
    <cellStyle name="Normal 2 4 2 2 7 3" xfId="10152"/>
    <cellStyle name="Normal 2 4 2 2 7 3 2" xfId="40477"/>
    <cellStyle name="Normal 2 4 2 2 7 3 3" xfId="25253"/>
    <cellStyle name="Normal 2 4 2 2 7 4" xfId="35464"/>
    <cellStyle name="Normal 2 4 2 2 7 5" xfId="20240"/>
    <cellStyle name="Normal 2 4 2 2 8" xfId="11830"/>
    <cellStyle name="Normal 2 4 2 2 8 2" xfId="42152"/>
    <cellStyle name="Normal 2 4 2 2 8 3" xfId="26928"/>
    <cellStyle name="Normal 2 4 2 2 9" xfId="6809"/>
    <cellStyle name="Normal 2 4 2 2 9 2" xfId="37135"/>
    <cellStyle name="Normal 2 4 2 2 9 3" xfId="21911"/>
    <cellStyle name="Normal 2 4 2 3" xfId="1773"/>
    <cellStyle name="Normal 2 4 2 3 10" xfId="16950"/>
    <cellStyle name="Normal 2 4 2 3 2" xfId="1992"/>
    <cellStyle name="Normal 2 4 2 3 2 2" xfId="2413"/>
    <cellStyle name="Normal 2 4 2 3 2 2 2" xfId="3252"/>
    <cellStyle name="Normal 2 4 2 3 2 2 2 2" xfId="4942"/>
    <cellStyle name="Normal 2 4 2 3 2 2 2 2 2" xfId="15015"/>
    <cellStyle name="Normal 2 4 2 3 2 2 2 2 2 2" xfId="45337"/>
    <cellStyle name="Normal 2 4 2 3 2 2 2 2 2 3" xfId="30113"/>
    <cellStyle name="Normal 2 4 2 3 2 2 2 2 3" xfId="9995"/>
    <cellStyle name="Normal 2 4 2 3 2 2 2 2 3 2" xfId="40320"/>
    <cellStyle name="Normal 2 4 2 3 2 2 2 2 3 3" xfId="25096"/>
    <cellStyle name="Normal 2 4 2 3 2 2 2 2 4" xfId="35307"/>
    <cellStyle name="Normal 2 4 2 3 2 2 2 2 5" xfId="20083"/>
    <cellStyle name="Normal 2 4 2 3 2 2 2 3" xfId="6634"/>
    <cellStyle name="Normal 2 4 2 3 2 2 2 3 2" xfId="16686"/>
    <cellStyle name="Normal 2 4 2 3 2 2 2 3 2 2" xfId="47008"/>
    <cellStyle name="Normal 2 4 2 3 2 2 2 3 2 3" xfId="31784"/>
    <cellStyle name="Normal 2 4 2 3 2 2 2 3 3" xfId="11666"/>
    <cellStyle name="Normal 2 4 2 3 2 2 2 3 3 2" xfId="41991"/>
    <cellStyle name="Normal 2 4 2 3 2 2 2 3 3 3" xfId="26767"/>
    <cellStyle name="Normal 2 4 2 3 2 2 2 3 4" xfId="36978"/>
    <cellStyle name="Normal 2 4 2 3 2 2 2 3 5" xfId="21754"/>
    <cellStyle name="Normal 2 4 2 3 2 2 2 4" xfId="13344"/>
    <cellStyle name="Normal 2 4 2 3 2 2 2 4 2" xfId="43666"/>
    <cellStyle name="Normal 2 4 2 3 2 2 2 4 3" xfId="28442"/>
    <cellStyle name="Normal 2 4 2 3 2 2 2 5" xfId="8323"/>
    <cellStyle name="Normal 2 4 2 3 2 2 2 5 2" xfId="38649"/>
    <cellStyle name="Normal 2 4 2 3 2 2 2 5 3" xfId="23425"/>
    <cellStyle name="Normal 2 4 2 3 2 2 2 6" xfId="33637"/>
    <cellStyle name="Normal 2 4 2 3 2 2 2 7" xfId="18412"/>
    <cellStyle name="Normal 2 4 2 3 2 2 3" xfId="4105"/>
    <cellStyle name="Normal 2 4 2 3 2 2 3 2" xfId="14179"/>
    <cellStyle name="Normal 2 4 2 3 2 2 3 2 2" xfId="44501"/>
    <cellStyle name="Normal 2 4 2 3 2 2 3 2 3" xfId="29277"/>
    <cellStyle name="Normal 2 4 2 3 2 2 3 3" xfId="9159"/>
    <cellStyle name="Normal 2 4 2 3 2 2 3 3 2" xfId="39484"/>
    <cellStyle name="Normal 2 4 2 3 2 2 3 3 3" xfId="24260"/>
    <cellStyle name="Normal 2 4 2 3 2 2 3 4" xfId="34471"/>
    <cellStyle name="Normal 2 4 2 3 2 2 3 5" xfId="19247"/>
    <cellStyle name="Normal 2 4 2 3 2 2 4" xfId="5798"/>
    <cellStyle name="Normal 2 4 2 3 2 2 4 2" xfId="15850"/>
    <cellStyle name="Normal 2 4 2 3 2 2 4 2 2" xfId="46172"/>
    <cellStyle name="Normal 2 4 2 3 2 2 4 2 3" xfId="30948"/>
    <cellStyle name="Normal 2 4 2 3 2 2 4 3" xfId="10830"/>
    <cellStyle name="Normal 2 4 2 3 2 2 4 3 2" xfId="41155"/>
    <cellStyle name="Normal 2 4 2 3 2 2 4 3 3" xfId="25931"/>
    <cellStyle name="Normal 2 4 2 3 2 2 4 4" xfId="36142"/>
    <cellStyle name="Normal 2 4 2 3 2 2 4 5" xfId="20918"/>
    <cellStyle name="Normal 2 4 2 3 2 2 5" xfId="12508"/>
    <cellStyle name="Normal 2 4 2 3 2 2 5 2" xfId="42830"/>
    <cellStyle name="Normal 2 4 2 3 2 2 5 3" xfId="27606"/>
    <cellStyle name="Normal 2 4 2 3 2 2 6" xfId="7487"/>
    <cellStyle name="Normal 2 4 2 3 2 2 6 2" xfId="37813"/>
    <cellStyle name="Normal 2 4 2 3 2 2 6 3" xfId="22589"/>
    <cellStyle name="Normal 2 4 2 3 2 2 7" xfId="32801"/>
    <cellStyle name="Normal 2 4 2 3 2 2 8" xfId="17576"/>
    <cellStyle name="Normal 2 4 2 3 2 3" xfId="2834"/>
    <cellStyle name="Normal 2 4 2 3 2 3 2" xfId="4524"/>
    <cellStyle name="Normal 2 4 2 3 2 3 2 2" xfId="14597"/>
    <cellStyle name="Normal 2 4 2 3 2 3 2 2 2" xfId="44919"/>
    <cellStyle name="Normal 2 4 2 3 2 3 2 2 3" xfId="29695"/>
    <cellStyle name="Normal 2 4 2 3 2 3 2 3" xfId="9577"/>
    <cellStyle name="Normal 2 4 2 3 2 3 2 3 2" xfId="39902"/>
    <cellStyle name="Normal 2 4 2 3 2 3 2 3 3" xfId="24678"/>
    <cellStyle name="Normal 2 4 2 3 2 3 2 4" xfId="34889"/>
    <cellStyle name="Normal 2 4 2 3 2 3 2 5" xfId="19665"/>
    <cellStyle name="Normal 2 4 2 3 2 3 3" xfId="6216"/>
    <cellStyle name="Normal 2 4 2 3 2 3 3 2" xfId="16268"/>
    <cellStyle name="Normal 2 4 2 3 2 3 3 2 2" xfId="46590"/>
    <cellStyle name="Normal 2 4 2 3 2 3 3 2 3" xfId="31366"/>
    <cellStyle name="Normal 2 4 2 3 2 3 3 3" xfId="11248"/>
    <cellStyle name="Normal 2 4 2 3 2 3 3 3 2" xfId="41573"/>
    <cellStyle name="Normal 2 4 2 3 2 3 3 3 3" xfId="26349"/>
    <cellStyle name="Normal 2 4 2 3 2 3 3 4" xfId="36560"/>
    <cellStyle name="Normal 2 4 2 3 2 3 3 5" xfId="21336"/>
    <cellStyle name="Normal 2 4 2 3 2 3 4" xfId="12926"/>
    <cellStyle name="Normal 2 4 2 3 2 3 4 2" xfId="43248"/>
    <cellStyle name="Normal 2 4 2 3 2 3 4 3" xfId="28024"/>
    <cellStyle name="Normal 2 4 2 3 2 3 5" xfId="7905"/>
    <cellStyle name="Normal 2 4 2 3 2 3 5 2" xfId="38231"/>
    <cellStyle name="Normal 2 4 2 3 2 3 5 3" xfId="23007"/>
    <cellStyle name="Normal 2 4 2 3 2 3 6" xfId="33219"/>
    <cellStyle name="Normal 2 4 2 3 2 3 7" xfId="17994"/>
    <cellStyle name="Normal 2 4 2 3 2 4" xfId="3687"/>
    <cellStyle name="Normal 2 4 2 3 2 4 2" xfId="13761"/>
    <cellStyle name="Normal 2 4 2 3 2 4 2 2" xfId="44083"/>
    <cellStyle name="Normal 2 4 2 3 2 4 2 3" xfId="28859"/>
    <cellStyle name="Normal 2 4 2 3 2 4 3" xfId="8741"/>
    <cellStyle name="Normal 2 4 2 3 2 4 3 2" xfId="39066"/>
    <cellStyle name="Normal 2 4 2 3 2 4 3 3" xfId="23842"/>
    <cellStyle name="Normal 2 4 2 3 2 4 4" xfId="34053"/>
    <cellStyle name="Normal 2 4 2 3 2 4 5" xfId="18829"/>
    <cellStyle name="Normal 2 4 2 3 2 5" xfId="5380"/>
    <cellStyle name="Normal 2 4 2 3 2 5 2" xfId="15432"/>
    <cellStyle name="Normal 2 4 2 3 2 5 2 2" xfId="45754"/>
    <cellStyle name="Normal 2 4 2 3 2 5 2 3" xfId="30530"/>
    <cellStyle name="Normal 2 4 2 3 2 5 3" xfId="10412"/>
    <cellStyle name="Normal 2 4 2 3 2 5 3 2" xfId="40737"/>
    <cellStyle name="Normal 2 4 2 3 2 5 3 3" xfId="25513"/>
    <cellStyle name="Normal 2 4 2 3 2 5 4" xfId="35724"/>
    <cellStyle name="Normal 2 4 2 3 2 5 5" xfId="20500"/>
    <cellStyle name="Normal 2 4 2 3 2 6" xfId="12090"/>
    <cellStyle name="Normal 2 4 2 3 2 6 2" xfId="42412"/>
    <cellStyle name="Normal 2 4 2 3 2 6 3" xfId="27188"/>
    <cellStyle name="Normal 2 4 2 3 2 7" xfId="7069"/>
    <cellStyle name="Normal 2 4 2 3 2 7 2" xfId="37395"/>
    <cellStyle name="Normal 2 4 2 3 2 7 3" xfId="22171"/>
    <cellStyle name="Normal 2 4 2 3 2 8" xfId="32383"/>
    <cellStyle name="Normal 2 4 2 3 2 9" xfId="17158"/>
    <cellStyle name="Normal 2 4 2 3 3" xfId="2205"/>
    <cellStyle name="Normal 2 4 2 3 3 2" xfId="3044"/>
    <cellStyle name="Normal 2 4 2 3 3 2 2" xfId="4734"/>
    <cellStyle name="Normal 2 4 2 3 3 2 2 2" xfId="14807"/>
    <cellStyle name="Normal 2 4 2 3 3 2 2 2 2" xfId="45129"/>
    <cellStyle name="Normal 2 4 2 3 3 2 2 2 3" xfId="29905"/>
    <cellStyle name="Normal 2 4 2 3 3 2 2 3" xfId="9787"/>
    <cellStyle name="Normal 2 4 2 3 3 2 2 3 2" xfId="40112"/>
    <cellStyle name="Normal 2 4 2 3 3 2 2 3 3" xfId="24888"/>
    <cellStyle name="Normal 2 4 2 3 3 2 2 4" xfId="35099"/>
    <cellStyle name="Normal 2 4 2 3 3 2 2 5" xfId="19875"/>
    <cellStyle name="Normal 2 4 2 3 3 2 3" xfId="6426"/>
    <cellStyle name="Normal 2 4 2 3 3 2 3 2" xfId="16478"/>
    <cellStyle name="Normal 2 4 2 3 3 2 3 2 2" xfId="46800"/>
    <cellStyle name="Normal 2 4 2 3 3 2 3 2 3" xfId="31576"/>
    <cellStyle name="Normal 2 4 2 3 3 2 3 3" xfId="11458"/>
    <cellStyle name="Normal 2 4 2 3 3 2 3 3 2" xfId="41783"/>
    <cellStyle name="Normal 2 4 2 3 3 2 3 3 3" xfId="26559"/>
    <cellStyle name="Normal 2 4 2 3 3 2 3 4" xfId="36770"/>
    <cellStyle name="Normal 2 4 2 3 3 2 3 5" xfId="21546"/>
    <cellStyle name="Normal 2 4 2 3 3 2 4" xfId="13136"/>
    <cellStyle name="Normal 2 4 2 3 3 2 4 2" xfId="43458"/>
    <cellStyle name="Normal 2 4 2 3 3 2 4 3" xfId="28234"/>
    <cellStyle name="Normal 2 4 2 3 3 2 5" xfId="8115"/>
    <cellStyle name="Normal 2 4 2 3 3 2 5 2" xfId="38441"/>
    <cellStyle name="Normal 2 4 2 3 3 2 5 3" xfId="23217"/>
    <cellStyle name="Normal 2 4 2 3 3 2 6" xfId="33429"/>
    <cellStyle name="Normal 2 4 2 3 3 2 7" xfId="18204"/>
    <cellStyle name="Normal 2 4 2 3 3 3" xfId="3897"/>
    <cellStyle name="Normal 2 4 2 3 3 3 2" xfId="13971"/>
    <cellStyle name="Normal 2 4 2 3 3 3 2 2" xfId="44293"/>
    <cellStyle name="Normal 2 4 2 3 3 3 2 3" xfId="29069"/>
    <cellStyle name="Normal 2 4 2 3 3 3 3" xfId="8951"/>
    <cellStyle name="Normal 2 4 2 3 3 3 3 2" xfId="39276"/>
    <cellStyle name="Normal 2 4 2 3 3 3 3 3" xfId="24052"/>
    <cellStyle name="Normal 2 4 2 3 3 3 4" xfId="34263"/>
    <cellStyle name="Normal 2 4 2 3 3 3 5" xfId="19039"/>
    <cellStyle name="Normal 2 4 2 3 3 4" xfId="5590"/>
    <cellStyle name="Normal 2 4 2 3 3 4 2" xfId="15642"/>
    <cellStyle name="Normal 2 4 2 3 3 4 2 2" xfId="45964"/>
    <cellStyle name="Normal 2 4 2 3 3 4 2 3" xfId="30740"/>
    <cellStyle name="Normal 2 4 2 3 3 4 3" xfId="10622"/>
    <cellStyle name="Normal 2 4 2 3 3 4 3 2" xfId="40947"/>
    <cellStyle name="Normal 2 4 2 3 3 4 3 3" xfId="25723"/>
    <cellStyle name="Normal 2 4 2 3 3 4 4" xfId="35934"/>
    <cellStyle name="Normal 2 4 2 3 3 4 5" xfId="20710"/>
    <cellStyle name="Normal 2 4 2 3 3 5" xfId="12300"/>
    <cellStyle name="Normal 2 4 2 3 3 5 2" xfId="42622"/>
    <cellStyle name="Normal 2 4 2 3 3 5 3" xfId="27398"/>
    <cellStyle name="Normal 2 4 2 3 3 6" xfId="7279"/>
    <cellStyle name="Normal 2 4 2 3 3 6 2" xfId="37605"/>
    <cellStyle name="Normal 2 4 2 3 3 6 3" xfId="22381"/>
    <cellStyle name="Normal 2 4 2 3 3 7" xfId="32593"/>
    <cellStyle name="Normal 2 4 2 3 3 8" xfId="17368"/>
    <cellStyle name="Normal 2 4 2 3 4" xfId="2626"/>
    <cellStyle name="Normal 2 4 2 3 4 2" xfId="4316"/>
    <cellStyle name="Normal 2 4 2 3 4 2 2" xfId="14389"/>
    <cellStyle name="Normal 2 4 2 3 4 2 2 2" xfId="44711"/>
    <cellStyle name="Normal 2 4 2 3 4 2 2 3" xfId="29487"/>
    <cellStyle name="Normal 2 4 2 3 4 2 3" xfId="9369"/>
    <cellStyle name="Normal 2 4 2 3 4 2 3 2" xfId="39694"/>
    <cellStyle name="Normal 2 4 2 3 4 2 3 3" xfId="24470"/>
    <cellStyle name="Normal 2 4 2 3 4 2 4" xfId="34681"/>
    <cellStyle name="Normal 2 4 2 3 4 2 5" xfId="19457"/>
    <cellStyle name="Normal 2 4 2 3 4 3" xfId="6008"/>
    <cellStyle name="Normal 2 4 2 3 4 3 2" xfId="16060"/>
    <cellStyle name="Normal 2 4 2 3 4 3 2 2" xfId="46382"/>
    <cellStyle name="Normal 2 4 2 3 4 3 2 3" xfId="31158"/>
    <cellStyle name="Normal 2 4 2 3 4 3 3" xfId="11040"/>
    <cellStyle name="Normal 2 4 2 3 4 3 3 2" xfId="41365"/>
    <cellStyle name="Normal 2 4 2 3 4 3 3 3" xfId="26141"/>
    <cellStyle name="Normal 2 4 2 3 4 3 4" xfId="36352"/>
    <cellStyle name="Normal 2 4 2 3 4 3 5" xfId="21128"/>
    <cellStyle name="Normal 2 4 2 3 4 4" xfId="12718"/>
    <cellStyle name="Normal 2 4 2 3 4 4 2" xfId="43040"/>
    <cellStyle name="Normal 2 4 2 3 4 4 3" xfId="27816"/>
    <cellStyle name="Normal 2 4 2 3 4 5" xfId="7697"/>
    <cellStyle name="Normal 2 4 2 3 4 5 2" xfId="38023"/>
    <cellStyle name="Normal 2 4 2 3 4 5 3" xfId="22799"/>
    <cellStyle name="Normal 2 4 2 3 4 6" xfId="33011"/>
    <cellStyle name="Normal 2 4 2 3 4 7" xfId="17786"/>
    <cellStyle name="Normal 2 4 2 3 5" xfId="3479"/>
    <cellStyle name="Normal 2 4 2 3 5 2" xfId="13553"/>
    <cellStyle name="Normal 2 4 2 3 5 2 2" xfId="43875"/>
    <cellStyle name="Normal 2 4 2 3 5 2 3" xfId="28651"/>
    <cellStyle name="Normal 2 4 2 3 5 3" xfId="8533"/>
    <cellStyle name="Normal 2 4 2 3 5 3 2" xfId="38858"/>
    <cellStyle name="Normal 2 4 2 3 5 3 3" xfId="23634"/>
    <cellStyle name="Normal 2 4 2 3 5 4" xfId="33845"/>
    <cellStyle name="Normal 2 4 2 3 5 5" xfId="18621"/>
    <cellStyle name="Normal 2 4 2 3 6" xfId="5172"/>
    <cellStyle name="Normal 2 4 2 3 6 2" xfId="15224"/>
    <cellStyle name="Normal 2 4 2 3 6 2 2" xfId="45546"/>
    <cellStyle name="Normal 2 4 2 3 6 2 3" xfId="30322"/>
    <cellStyle name="Normal 2 4 2 3 6 3" xfId="10204"/>
    <cellStyle name="Normal 2 4 2 3 6 3 2" xfId="40529"/>
    <cellStyle name="Normal 2 4 2 3 6 3 3" xfId="25305"/>
    <cellStyle name="Normal 2 4 2 3 6 4" xfId="35516"/>
    <cellStyle name="Normal 2 4 2 3 6 5" xfId="20292"/>
    <cellStyle name="Normal 2 4 2 3 7" xfId="11882"/>
    <cellStyle name="Normal 2 4 2 3 7 2" xfId="42204"/>
    <cellStyle name="Normal 2 4 2 3 7 3" xfId="26980"/>
    <cellStyle name="Normal 2 4 2 3 8" xfId="6861"/>
    <cellStyle name="Normal 2 4 2 3 8 2" xfId="37187"/>
    <cellStyle name="Normal 2 4 2 3 8 3" xfId="21963"/>
    <cellStyle name="Normal 2 4 2 3 9" xfId="32176"/>
    <cellStyle name="Normal 2 4 2 4" xfId="1886"/>
    <cellStyle name="Normal 2 4 2 4 2" xfId="2309"/>
    <cellStyle name="Normal 2 4 2 4 2 2" xfId="3148"/>
    <cellStyle name="Normal 2 4 2 4 2 2 2" xfId="4838"/>
    <cellStyle name="Normal 2 4 2 4 2 2 2 2" xfId="14911"/>
    <cellStyle name="Normal 2 4 2 4 2 2 2 2 2" xfId="45233"/>
    <cellStyle name="Normal 2 4 2 4 2 2 2 2 3" xfId="30009"/>
    <cellStyle name="Normal 2 4 2 4 2 2 2 3" xfId="9891"/>
    <cellStyle name="Normal 2 4 2 4 2 2 2 3 2" xfId="40216"/>
    <cellStyle name="Normal 2 4 2 4 2 2 2 3 3" xfId="24992"/>
    <cellStyle name="Normal 2 4 2 4 2 2 2 4" xfId="35203"/>
    <cellStyle name="Normal 2 4 2 4 2 2 2 5" xfId="19979"/>
    <cellStyle name="Normal 2 4 2 4 2 2 3" xfId="6530"/>
    <cellStyle name="Normal 2 4 2 4 2 2 3 2" xfId="16582"/>
    <cellStyle name="Normal 2 4 2 4 2 2 3 2 2" xfId="46904"/>
    <cellStyle name="Normal 2 4 2 4 2 2 3 2 3" xfId="31680"/>
    <cellStyle name="Normal 2 4 2 4 2 2 3 3" xfId="11562"/>
    <cellStyle name="Normal 2 4 2 4 2 2 3 3 2" xfId="41887"/>
    <cellStyle name="Normal 2 4 2 4 2 2 3 3 3" xfId="26663"/>
    <cellStyle name="Normal 2 4 2 4 2 2 3 4" xfId="36874"/>
    <cellStyle name="Normal 2 4 2 4 2 2 3 5" xfId="21650"/>
    <cellStyle name="Normal 2 4 2 4 2 2 4" xfId="13240"/>
    <cellStyle name="Normal 2 4 2 4 2 2 4 2" xfId="43562"/>
    <cellStyle name="Normal 2 4 2 4 2 2 4 3" xfId="28338"/>
    <cellStyle name="Normal 2 4 2 4 2 2 5" xfId="8219"/>
    <cellStyle name="Normal 2 4 2 4 2 2 5 2" xfId="38545"/>
    <cellStyle name="Normal 2 4 2 4 2 2 5 3" xfId="23321"/>
    <cellStyle name="Normal 2 4 2 4 2 2 6" xfId="33533"/>
    <cellStyle name="Normal 2 4 2 4 2 2 7" xfId="18308"/>
    <cellStyle name="Normal 2 4 2 4 2 3" xfId="4001"/>
    <cellStyle name="Normal 2 4 2 4 2 3 2" xfId="14075"/>
    <cellStyle name="Normal 2 4 2 4 2 3 2 2" xfId="44397"/>
    <cellStyle name="Normal 2 4 2 4 2 3 2 3" xfId="29173"/>
    <cellStyle name="Normal 2 4 2 4 2 3 3" xfId="9055"/>
    <cellStyle name="Normal 2 4 2 4 2 3 3 2" xfId="39380"/>
    <cellStyle name="Normal 2 4 2 4 2 3 3 3" xfId="24156"/>
    <cellStyle name="Normal 2 4 2 4 2 3 4" xfId="34367"/>
    <cellStyle name="Normal 2 4 2 4 2 3 5" xfId="19143"/>
    <cellStyle name="Normal 2 4 2 4 2 4" xfId="5694"/>
    <cellStyle name="Normal 2 4 2 4 2 4 2" xfId="15746"/>
    <cellStyle name="Normal 2 4 2 4 2 4 2 2" xfId="46068"/>
    <cellStyle name="Normal 2 4 2 4 2 4 2 3" xfId="30844"/>
    <cellStyle name="Normal 2 4 2 4 2 4 3" xfId="10726"/>
    <cellStyle name="Normal 2 4 2 4 2 4 3 2" xfId="41051"/>
    <cellStyle name="Normal 2 4 2 4 2 4 3 3" xfId="25827"/>
    <cellStyle name="Normal 2 4 2 4 2 4 4" xfId="36038"/>
    <cellStyle name="Normal 2 4 2 4 2 4 5" xfId="20814"/>
    <cellStyle name="Normal 2 4 2 4 2 5" xfId="12404"/>
    <cellStyle name="Normal 2 4 2 4 2 5 2" xfId="42726"/>
    <cellStyle name="Normal 2 4 2 4 2 5 3" xfId="27502"/>
    <cellStyle name="Normal 2 4 2 4 2 6" xfId="7383"/>
    <cellStyle name="Normal 2 4 2 4 2 6 2" xfId="37709"/>
    <cellStyle name="Normal 2 4 2 4 2 6 3" xfId="22485"/>
    <cellStyle name="Normal 2 4 2 4 2 7" xfId="32697"/>
    <cellStyle name="Normal 2 4 2 4 2 8" xfId="17472"/>
    <cellStyle name="Normal 2 4 2 4 3" xfId="2730"/>
    <cellStyle name="Normal 2 4 2 4 3 2" xfId="4420"/>
    <cellStyle name="Normal 2 4 2 4 3 2 2" xfId="14493"/>
    <cellStyle name="Normal 2 4 2 4 3 2 2 2" xfId="44815"/>
    <cellStyle name="Normal 2 4 2 4 3 2 2 3" xfId="29591"/>
    <cellStyle name="Normal 2 4 2 4 3 2 3" xfId="9473"/>
    <cellStyle name="Normal 2 4 2 4 3 2 3 2" xfId="39798"/>
    <cellStyle name="Normal 2 4 2 4 3 2 3 3" xfId="24574"/>
    <cellStyle name="Normal 2 4 2 4 3 2 4" xfId="34785"/>
    <cellStyle name="Normal 2 4 2 4 3 2 5" xfId="19561"/>
    <cellStyle name="Normal 2 4 2 4 3 3" xfId="6112"/>
    <cellStyle name="Normal 2 4 2 4 3 3 2" xfId="16164"/>
    <cellStyle name="Normal 2 4 2 4 3 3 2 2" xfId="46486"/>
    <cellStyle name="Normal 2 4 2 4 3 3 2 3" xfId="31262"/>
    <cellStyle name="Normal 2 4 2 4 3 3 3" xfId="11144"/>
    <cellStyle name="Normal 2 4 2 4 3 3 3 2" xfId="41469"/>
    <cellStyle name="Normal 2 4 2 4 3 3 3 3" xfId="26245"/>
    <cellStyle name="Normal 2 4 2 4 3 3 4" xfId="36456"/>
    <cellStyle name="Normal 2 4 2 4 3 3 5" xfId="21232"/>
    <cellStyle name="Normal 2 4 2 4 3 4" xfId="12822"/>
    <cellStyle name="Normal 2 4 2 4 3 4 2" xfId="43144"/>
    <cellStyle name="Normal 2 4 2 4 3 4 3" xfId="27920"/>
    <cellStyle name="Normal 2 4 2 4 3 5" xfId="7801"/>
    <cellStyle name="Normal 2 4 2 4 3 5 2" xfId="38127"/>
    <cellStyle name="Normal 2 4 2 4 3 5 3" xfId="22903"/>
    <cellStyle name="Normal 2 4 2 4 3 6" xfId="33115"/>
    <cellStyle name="Normal 2 4 2 4 3 7" xfId="17890"/>
    <cellStyle name="Normal 2 4 2 4 4" xfId="3583"/>
    <cellStyle name="Normal 2 4 2 4 4 2" xfId="13657"/>
    <cellStyle name="Normal 2 4 2 4 4 2 2" xfId="43979"/>
    <cellStyle name="Normal 2 4 2 4 4 2 3" xfId="28755"/>
    <cellStyle name="Normal 2 4 2 4 4 3" xfId="8637"/>
    <cellStyle name="Normal 2 4 2 4 4 3 2" xfId="38962"/>
    <cellStyle name="Normal 2 4 2 4 4 3 3" xfId="23738"/>
    <cellStyle name="Normal 2 4 2 4 4 4" xfId="33949"/>
    <cellStyle name="Normal 2 4 2 4 4 5" xfId="18725"/>
    <cellStyle name="Normal 2 4 2 4 5" xfId="5276"/>
    <cellStyle name="Normal 2 4 2 4 5 2" xfId="15328"/>
    <cellStyle name="Normal 2 4 2 4 5 2 2" xfId="45650"/>
    <cellStyle name="Normal 2 4 2 4 5 2 3" xfId="30426"/>
    <cellStyle name="Normal 2 4 2 4 5 3" xfId="10308"/>
    <cellStyle name="Normal 2 4 2 4 5 3 2" xfId="40633"/>
    <cellStyle name="Normal 2 4 2 4 5 3 3" xfId="25409"/>
    <cellStyle name="Normal 2 4 2 4 5 4" xfId="35620"/>
    <cellStyle name="Normal 2 4 2 4 5 5" xfId="20396"/>
    <cellStyle name="Normal 2 4 2 4 6" xfId="11986"/>
    <cellStyle name="Normal 2 4 2 4 6 2" xfId="42308"/>
    <cellStyle name="Normal 2 4 2 4 6 3" xfId="27084"/>
    <cellStyle name="Normal 2 4 2 4 7" xfId="6965"/>
    <cellStyle name="Normal 2 4 2 4 7 2" xfId="37291"/>
    <cellStyle name="Normal 2 4 2 4 7 3" xfId="22067"/>
    <cellStyle name="Normal 2 4 2 4 8" xfId="32279"/>
    <cellStyle name="Normal 2 4 2 4 9" xfId="17054"/>
    <cellStyle name="Normal 2 4 2 5" xfId="2099"/>
    <cellStyle name="Normal 2 4 2 5 2" xfId="2940"/>
    <cellStyle name="Normal 2 4 2 5 2 2" xfId="4630"/>
    <cellStyle name="Normal 2 4 2 5 2 2 2" xfId="14703"/>
    <cellStyle name="Normal 2 4 2 5 2 2 2 2" xfId="45025"/>
    <cellStyle name="Normal 2 4 2 5 2 2 2 3" xfId="29801"/>
    <cellStyle name="Normal 2 4 2 5 2 2 3" xfId="9683"/>
    <cellStyle name="Normal 2 4 2 5 2 2 3 2" xfId="40008"/>
    <cellStyle name="Normal 2 4 2 5 2 2 3 3" xfId="24784"/>
    <cellStyle name="Normal 2 4 2 5 2 2 4" xfId="34995"/>
    <cellStyle name="Normal 2 4 2 5 2 2 5" xfId="19771"/>
    <cellStyle name="Normal 2 4 2 5 2 3" xfId="6322"/>
    <cellStyle name="Normal 2 4 2 5 2 3 2" xfId="16374"/>
    <cellStyle name="Normal 2 4 2 5 2 3 2 2" xfId="46696"/>
    <cellStyle name="Normal 2 4 2 5 2 3 2 3" xfId="31472"/>
    <cellStyle name="Normal 2 4 2 5 2 3 3" xfId="11354"/>
    <cellStyle name="Normal 2 4 2 5 2 3 3 2" xfId="41679"/>
    <cellStyle name="Normal 2 4 2 5 2 3 3 3" xfId="26455"/>
    <cellStyle name="Normal 2 4 2 5 2 3 4" xfId="36666"/>
    <cellStyle name="Normal 2 4 2 5 2 3 5" xfId="21442"/>
    <cellStyle name="Normal 2 4 2 5 2 4" xfId="13032"/>
    <cellStyle name="Normal 2 4 2 5 2 4 2" xfId="43354"/>
    <cellStyle name="Normal 2 4 2 5 2 4 3" xfId="28130"/>
    <cellStyle name="Normal 2 4 2 5 2 5" xfId="8011"/>
    <cellStyle name="Normal 2 4 2 5 2 5 2" xfId="38337"/>
    <cellStyle name="Normal 2 4 2 5 2 5 3" xfId="23113"/>
    <cellStyle name="Normal 2 4 2 5 2 6" xfId="33325"/>
    <cellStyle name="Normal 2 4 2 5 2 7" xfId="18100"/>
    <cellStyle name="Normal 2 4 2 5 3" xfId="3793"/>
    <cellStyle name="Normal 2 4 2 5 3 2" xfId="13867"/>
    <cellStyle name="Normal 2 4 2 5 3 2 2" xfId="44189"/>
    <cellStyle name="Normal 2 4 2 5 3 2 3" xfId="28965"/>
    <cellStyle name="Normal 2 4 2 5 3 3" xfId="8847"/>
    <cellStyle name="Normal 2 4 2 5 3 3 2" xfId="39172"/>
    <cellStyle name="Normal 2 4 2 5 3 3 3" xfId="23948"/>
    <cellStyle name="Normal 2 4 2 5 3 4" xfId="34159"/>
    <cellStyle name="Normal 2 4 2 5 3 5" xfId="18935"/>
    <cellStyle name="Normal 2 4 2 5 4" xfId="5486"/>
    <cellStyle name="Normal 2 4 2 5 4 2" xfId="15538"/>
    <cellStyle name="Normal 2 4 2 5 4 2 2" xfId="45860"/>
    <cellStyle name="Normal 2 4 2 5 4 2 3" xfId="30636"/>
    <cellStyle name="Normal 2 4 2 5 4 3" xfId="10518"/>
    <cellStyle name="Normal 2 4 2 5 4 3 2" xfId="40843"/>
    <cellStyle name="Normal 2 4 2 5 4 3 3" xfId="25619"/>
    <cellStyle name="Normal 2 4 2 5 4 4" xfId="35830"/>
    <cellStyle name="Normal 2 4 2 5 4 5" xfId="20606"/>
    <cellStyle name="Normal 2 4 2 5 5" xfId="12196"/>
    <cellStyle name="Normal 2 4 2 5 5 2" xfId="42518"/>
    <cellStyle name="Normal 2 4 2 5 5 3" xfId="27294"/>
    <cellStyle name="Normal 2 4 2 5 6" xfId="7175"/>
    <cellStyle name="Normal 2 4 2 5 6 2" xfId="37501"/>
    <cellStyle name="Normal 2 4 2 5 6 3" xfId="22277"/>
    <cellStyle name="Normal 2 4 2 5 7" xfId="32489"/>
    <cellStyle name="Normal 2 4 2 5 8" xfId="17264"/>
    <cellStyle name="Normal 2 4 2 6" xfId="2520"/>
    <cellStyle name="Normal 2 4 2 6 2" xfId="4212"/>
    <cellStyle name="Normal 2 4 2 6 2 2" xfId="14285"/>
    <cellStyle name="Normal 2 4 2 6 2 2 2" xfId="44607"/>
    <cellStyle name="Normal 2 4 2 6 2 2 3" xfId="29383"/>
    <cellStyle name="Normal 2 4 2 6 2 3" xfId="9265"/>
    <cellStyle name="Normal 2 4 2 6 2 3 2" xfId="39590"/>
    <cellStyle name="Normal 2 4 2 6 2 3 3" xfId="24366"/>
    <cellStyle name="Normal 2 4 2 6 2 4" xfId="34577"/>
    <cellStyle name="Normal 2 4 2 6 2 5" xfId="19353"/>
    <cellStyle name="Normal 2 4 2 6 3" xfId="5904"/>
    <cellStyle name="Normal 2 4 2 6 3 2" xfId="15956"/>
    <cellStyle name="Normal 2 4 2 6 3 2 2" xfId="46278"/>
    <cellStyle name="Normal 2 4 2 6 3 2 3" xfId="31054"/>
    <cellStyle name="Normal 2 4 2 6 3 3" xfId="10936"/>
    <cellStyle name="Normal 2 4 2 6 3 3 2" xfId="41261"/>
    <cellStyle name="Normal 2 4 2 6 3 3 3" xfId="26037"/>
    <cellStyle name="Normal 2 4 2 6 3 4" xfId="36248"/>
    <cellStyle name="Normal 2 4 2 6 3 5" xfId="21024"/>
    <cellStyle name="Normal 2 4 2 6 4" xfId="12614"/>
    <cellStyle name="Normal 2 4 2 6 4 2" xfId="42936"/>
    <cellStyle name="Normal 2 4 2 6 4 3" xfId="27712"/>
    <cellStyle name="Normal 2 4 2 6 5" xfId="7593"/>
    <cellStyle name="Normal 2 4 2 6 5 2" xfId="37919"/>
    <cellStyle name="Normal 2 4 2 6 5 3" xfId="22695"/>
    <cellStyle name="Normal 2 4 2 6 6" xfId="32907"/>
    <cellStyle name="Normal 2 4 2 6 7" xfId="17682"/>
    <cellStyle name="Normal 2 4 2 7" xfId="3371"/>
    <cellStyle name="Normal 2 4 2 7 2" xfId="13449"/>
    <cellStyle name="Normal 2 4 2 7 2 2" xfId="43771"/>
    <cellStyle name="Normal 2 4 2 7 2 3" xfId="28547"/>
    <cellStyle name="Normal 2 4 2 7 3" xfId="8429"/>
    <cellStyle name="Normal 2 4 2 7 3 2" xfId="38754"/>
    <cellStyle name="Normal 2 4 2 7 3 3" xfId="23530"/>
    <cellStyle name="Normal 2 4 2 7 4" xfId="33741"/>
    <cellStyle name="Normal 2 4 2 7 5" xfId="18517"/>
    <cellStyle name="Normal 2 4 2 8" xfId="5065"/>
    <cellStyle name="Normal 2 4 2 8 2" xfId="15120"/>
    <cellStyle name="Normal 2 4 2 8 2 2" xfId="45442"/>
    <cellStyle name="Normal 2 4 2 8 2 3" xfId="30218"/>
    <cellStyle name="Normal 2 4 2 8 3" xfId="10100"/>
    <cellStyle name="Normal 2 4 2 8 3 2" xfId="40425"/>
    <cellStyle name="Normal 2 4 2 8 3 3" xfId="25201"/>
    <cellStyle name="Normal 2 4 2 8 4" xfId="35412"/>
    <cellStyle name="Normal 2 4 2 8 5" xfId="20188"/>
    <cellStyle name="Normal 2 4 2 9" xfId="11776"/>
    <cellStyle name="Normal 2 4 2 9 2" xfId="42100"/>
    <cellStyle name="Normal 2 4 2 9 3" xfId="26876"/>
    <cellStyle name="Normal 2 4 3" xfId="935"/>
    <cellStyle name="Normal 2 4 4" xfId="47283"/>
    <cellStyle name="Normal 2 5" xfId="1427"/>
    <cellStyle name="Normal 2 5 10" xfId="6756"/>
    <cellStyle name="Normal 2 5 10 2" xfId="37084"/>
    <cellStyle name="Normal 2 5 10 3" xfId="21860"/>
    <cellStyle name="Normal 2 5 11" xfId="32075"/>
    <cellStyle name="Normal 2 5 12" xfId="16845"/>
    <cellStyle name="Normal 2 5 13" xfId="47171"/>
    <cellStyle name="Normal 2 5 14" xfId="47284"/>
    <cellStyle name="Normal 2 5 2" xfId="1720"/>
    <cellStyle name="Normal 2 5 2 10" xfId="32127"/>
    <cellStyle name="Normal 2 5 2 11" xfId="16899"/>
    <cellStyle name="Normal 2 5 2 2" xfId="1828"/>
    <cellStyle name="Normal 2 5 2 2 10" xfId="17003"/>
    <cellStyle name="Normal 2 5 2 2 2" xfId="2045"/>
    <cellStyle name="Normal 2 5 2 2 2 2" xfId="2466"/>
    <cellStyle name="Normal 2 5 2 2 2 2 2" xfId="3305"/>
    <cellStyle name="Normal 2 5 2 2 2 2 2 2" xfId="4995"/>
    <cellStyle name="Normal 2 5 2 2 2 2 2 2 2" xfId="15068"/>
    <cellStyle name="Normal 2 5 2 2 2 2 2 2 2 2" xfId="45390"/>
    <cellStyle name="Normal 2 5 2 2 2 2 2 2 2 3" xfId="30166"/>
    <cellStyle name="Normal 2 5 2 2 2 2 2 2 3" xfId="10048"/>
    <cellStyle name="Normal 2 5 2 2 2 2 2 2 3 2" xfId="40373"/>
    <cellStyle name="Normal 2 5 2 2 2 2 2 2 3 3" xfId="25149"/>
    <cellStyle name="Normal 2 5 2 2 2 2 2 2 4" xfId="35360"/>
    <cellStyle name="Normal 2 5 2 2 2 2 2 2 5" xfId="20136"/>
    <cellStyle name="Normal 2 5 2 2 2 2 2 3" xfId="6687"/>
    <cellStyle name="Normal 2 5 2 2 2 2 2 3 2" xfId="16739"/>
    <cellStyle name="Normal 2 5 2 2 2 2 2 3 2 2" xfId="47061"/>
    <cellStyle name="Normal 2 5 2 2 2 2 2 3 2 3" xfId="31837"/>
    <cellStyle name="Normal 2 5 2 2 2 2 2 3 3" xfId="11719"/>
    <cellStyle name="Normal 2 5 2 2 2 2 2 3 3 2" xfId="42044"/>
    <cellStyle name="Normal 2 5 2 2 2 2 2 3 3 3" xfId="26820"/>
    <cellStyle name="Normal 2 5 2 2 2 2 2 3 4" xfId="37031"/>
    <cellStyle name="Normal 2 5 2 2 2 2 2 3 5" xfId="21807"/>
    <cellStyle name="Normal 2 5 2 2 2 2 2 4" xfId="13397"/>
    <cellStyle name="Normal 2 5 2 2 2 2 2 4 2" xfId="43719"/>
    <cellStyle name="Normal 2 5 2 2 2 2 2 4 3" xfId="28495"/>
    <cellStyle name="Normal 2 5 2 2 2 2 2 5" xfId="8376"/>
    <cellStyle name="Normal 2 5 2 2 2 2 2 5 2" xfId="38702"/>
    <cellStyle name="Normal 2 5 2 2 2 2 2 5 3" xfId="23478"/>
    <cellStyle name="Normal 2 5 2 2 2 2 2 6" xfId="33690"/>
    <cellStyle name="Normal 2 5 2 2 2 2 2 7" xfId="18465"/>
    <cellStyle name="Normal 2 5 2 2 2 2 3" xfId="4158"/>
    <cellStyle name="Normal 2 5 2 2 2 2 3 2" xfId="14232"/>
    <cellStyle name="Normal 2 5 2 2 2 2 3 2 2" xfId="44554"/>
    <cellStyle name="Normal 2 5 2 2 2 2 3 2 3" xfId="29330"/>
    <cellStyle name="Normal 2 5 2 2 2 2 3 3" xfId="9212"/>
    <cellStyle name="Normal 2 5 2 2 2 2 3 3 2" xfId="39537"/>
    <cellStyle name="Normal 2 5 2 2 2 2 3 3 3" xfId="24313"/>
    <cellStyle name="Normal 2 5 2 2 2 2 3 4" xfId="34524"/>
    <cellStyle name="Normal 2 5 2 2 2 2 3 5" xfId="19300"/>
    <cellStyle name="Normal 2 5 2 2 2 2 4" xfId="5851"/>
    <cellStyle name="Normal 2 5 2 2 2 2 4 2" xfId="15903"/>
    <cellStyle name="Normal 2 5 2 2 2 2 4 2 2" xfId="46225"/>
    <cellStyle name="Normal 2 5 2 2 2 2 4 2 3" xfId="31001"/>
    <cellStyle name="Normal 2 5 2 2 2 2 4 3" xfId="10883"/>
    <cellStyle name="Normal 2 5 2 2 2 2 4 3 2" xfId="41208"/>
    <cellStyle name="Normal 2 5 2 2 2 2 4 3 3" xfId="25984"/>
    <cellStyle name="Normal 2 5 2 2 2 2 4 4" xfId="36195"/>
    <cellStyle name="Normal 2 5 2 2 2 2 4 5" xfId="20971"/>
    <cellStyle name="Normal 2 5 2 2 2 2 5" xfId="12561"/>
    <cellStyle name="Normal 2 5 2 2 2 2 5 2" xfId="42883"/>
    <cellStyle name="Normal 2 5 2 2 2 2 5 3" xfId="27659"/>
    <cellStyle name="Normal 2 5 2 2 2 2 6" xfId="7540"/>
    <cellStyle name="Normal 2 5 2 2 2 2 6 2" xfId="37866"/>
    <cellStyle name="Normal 2 5 2 2 2 2 6 3" xfId="22642"/>
    <cellStyle name="Normal 2 5 2 2 2 2 7" xfId="32854"/>
    <cellStyle name="Normal 2 5 2 2 2 2 8" xfId="17629"/>
    <cellStyle name="Normal 2 5 2 2 2 3" xfId="2887"/>
    <cellStyle name="Normal 2 5 2 2 2 3 2" xfId="4577"/>
    <cellStyle name="Normal 2 5 2 2 2 3 2 2" xfId="14650"/>
    <cellStyle name="Normal 2 5 2 2 2 3 2 2 2" xfId="44972"/>
    <cellStyle name="Normal 2 5 2 2 2 3 2 2 3" xfId="29748"/>
    <cellStyle name="Normal 2 5 2 2 2 3 2 3" xfId="9630"/>
    <cellStyle name="Normal 2 5 2 2 2 3 2 3 2" xfId="39955"/>
    <cellStyle name="Normal 2 5 2 2 2 3 2 3 3" xfId="24731"/>
    <cellStyle name="Normal 2 5 2 2 2 3 2 4" xfId="34942"/>
    <cellStyle name="Normal 2 5 2 2 2 3 2 5" xfId="19718"/>
    <cellStyle name="Normal 2 5 2 2 2 3 3" xfId="6269"/>
    <cellStyle name="Normal 2 5 2 2 2 3 3 2" xfId="16321"/>
    <cellStyle name="Normal 2 5 2 2 2 3 3 2 2" xfId="46643"/>
    <cellStyle name="Normal 2 5 2 2 2 3 3 2 3" xfId="31419"/>
    <cellStyle name="Normal 2 5 2 2 2 3 3 3" xfId="11301"/>
    <cellStyle name="Normal 2 5 2 2 2 3 3 3 2" xfId="41626"/>
    <cellStyle name="Normal 2 5 2 2 2 3 3 3 3" xfId="26402"/>
    <cellStyle name="Normal 2 5 2 2 2 3 3 4" xfId="36613"/>
    <cellStyle name="Normal 2 5 2 2 2 3 3 5" xfId="21389"/>
    <cellStyle name="Normal 2 5 2 2 2 3 4" xfId="12979"/>
    <cellStyle name="Normal 2 5 2 2 2 3 4 2" xfId="43301"/>
    <cellStyle name="Normal 2 5 2 2 2 3 4 3" xfId="28077"/>
    <cellStyle name="Normal 2 5 2 2 2 3 5" xfId="7958"/>
    <cellStyle name="Normal 2 5 2 2 2 3 5 2" xfId="38284"/>
    <cellStyle name="Normal 2 5 2 2 2 3 5 3" xfId="23060"/>
    <cellStyle name="Normal 2 5 2 2 2 3 6" xfId="33272"/>
    <cellStyle name="Normal 2 5 2 2 2 3 7" xfId="18047"/>
    <cellStyle name="Normal 2 5 2 2 2 4" xfId="3740"/>
    <cellStyle name="Normal 2 5 2 2 2 4 2" xfId="13814"/>
    <cellStyle name="Normal 2 5 2 2 2 4 2 2" xfId="44136"/>
    <cellStyle name="Normal 2 5 2 2 2 4 2 3" xfId="28912"/>
    <cellStyle name="Normal 2 5 2 2 2 4 3" xfId="8794"/>
    <cellStyle name="Normal 2 5 2 2 2 4 3 2" xfId="39119"/>
    <cellStyle name="Normal 2 5 2 2 2 4 3 3" xfId="23895"/>
    <cellStyle name="Normal 2 5 2 2 2 4 4" xfId="34106"/>
    <cellStyle name="Normal 2 5 2 2 2 4 5" xfId="18882"/>
    <cellStyle name="Normal 2 5 2 2 2 5" xfId="5433"/>
    <cellStyle name="Normal 2 5 2 2 2 5 2" xfId="15485"/>
    <cellStyle name="Normal 2 5 2 2 2 5 2 2" xfId="45807"/>
    <cellStyle name="Normal 2 5 2 2 2 5 2 3" xfId="30583"/>
    <cellStyle name="Normal 2 5 2 2 2 5 3" xfId="10465"/>
    <cellStyle name="Normal 2 5 2 2 2 5 3 2" xfId="40790"/>
    <cellStyle name="Normal 2 5 2 2 2 5 3 3" xfId="25566"/>
    <cellStyle name="Normal 2 5 2 2 2 5 4" xfId="35777"/>
    <cellStyle name="Normal 2 5 2 2 2 5 5" xfId="20553"/>
    <cellStyle name="Normal 2 5 2 2 2 6" xfId="12143"/>
    <cellStyle name="Normal 2 5 2 2 2 6 2" xfId="42465"/>
    <cellStyle name="Normal 2 5 2 2 2 6 3" xfId="27241"/>
    <cellStyle name="Normal 2 5 2 2 2 7" xfId="7122"/>
    <cellStyle name="Normal 2 5 2 2 2 7 2" xfId="37448"/>
    <cellStyle name="Normal 2 5 2 2 2 7 3" xfId="22224"/>
    <cellStyle name="Normal 2 5 2 2 2 8" xfId="32436"/>
    <cellStyle name="Normal 2 5 2 2 2 9" xfId="17211"/>
    <cellStyle name="Normal 2 5 2 2 3" xfId="2258"/>
    <cellStyle name="Normal 2 5 2 2 3 2" xfId="3097"/>
    <cellStyle name="Normal 2 5 2 2 3 2 2" xfId="4787"/>
    <cellStyle name="Normal 2 5 2 2 3 2 2 2" xfId="14860"/>
    <cellStyle name="Normal 2 5 2 2 3 2 2 2 2" xfId="45182"/>
    <cellStyle name="Normal 2 5 2 2 3 2 2 2 3" xfId="29958"/>
    <cellStyle name="Normal 2 5 2 2 3 2 2 3" xfId="9840"/>
    <cellStyle name="Normal 2 5 2 2 3 2 2 3 2" xfId="40165"/>
    <cellStyle name="Normal 2 5 2 2 3 2 2 3 3" xfId="24941"/>
    <cellStyle name="Normal 2 5 2 2 3 2 2 4" xfId="35152"/>
    <cellStyle name="Normal 2 5 2 2 3 2 2 5" xfId="19928"/>
    <cellStyle name="Normal 2 5 2 2 3 2 3" xfId="6479"/>
    <cellStyle name="Normal 2 5 2 2 3 2 3 2" xfId="16531"/>
    <cellStyle name="Normal 2 5 2 2 3 2 3 2 2" xfId="46853"/>
    <cellStyle name="Normal 2 5 2 2 3 2 3 2 3" xfId="31629"/>
    <cellStyle name="Normal 2 5 2 2 3 2 3 3" xfId="11511"/>
    <cellStyle name="Normal 2 5 2 2 3 2 3 3 2" xfId="41836"/>
    <cellStyle name="Normal 2 5 2 2 3 2 3 3 3" xfId="26612"/>
    <cellStyle name="Normal 2 5 2 2 3 2 3 4" xfId="36823"/>
    <cellStyle name="Normal 2 5 2 2 3 2 3 5" xfId="21599"/>
    <cellStyle name="Normal 2 5 2 2 3 2 4" xfId="13189"/>
    <cellStyle name="Normal 2 5 2 2 3 2 4 2" xfId="43511"/>
    <cellStyle name="Normal 2 5 2 2 3 2 4 3" xfId="28287"/>
    <cellStyle name="Normal 2 5 2 2 3 2 5" xfId="8168"/>
    <cellStyle name="Normal 2 5 2 2 3 2 5 2" xfId="38494"/>
    <cellStyle name="Normal 2 5 2 2 3 2 5 3" xfId="23270"/>
    <cellStyle name="Normal 2 5 2 2 3 2 6" xfId="33482"/>
    <cellStyle name="Normal 2 5 2 2 3 2 7" xfId="18257"/>
    <cellStyle name="Normal 2 5 2 2 3 3" xfId="3950"/>
    <cellStyle name="Normal 2 5 2 2 3 3 2" xfId="14024"/>
    <cellStyle name="Normal 2 5 2 2 3 3 2 2" xfId="44346"/>
    <cellStyle name="Normal 2 5 2 2 3 3 2 3" xfId="29122"/>
    <cellStyle name="Normal 2 5 2 2 3 3 3" xfId="9004"/>
    <cellStyle name="Normal 2 5 2 2 3 3 3 2" xfId="39329"/>
    <cellStyle name="Normal 2 5 2 2 3 3 3 3" xfId="24105"/>
    <cellStyle name="Normal 2 5 2 2 3 3 4" xfId="34316"/>
    <cellStyle name="Normal 2 5 2 2 3 3 5" xfId="19092"/>
    <cellStyle name="Normal 2 5 2 2 3 4" xfId="5643"/>
    <cellStyle name="Normal 2 5 2 2 3 4 2" xfId="15695"/>
    <cellStyle name="Normal 2 5 2 2 3 4 2 2" xfId="46017"/>
    <cellStyle name="Normal 2 5 2 2 3 4 2 3" xfId="30793"/>
    <cellStyle name="Normal 2 5 2 2 3 4 3" xfId="10675"/>
    <cellStyle name="Normal 2 5 2 2 3 4 3 2" xfId="41000"/>
    <cellStyle name="Normal 2 5 2 2 3 4 3 3" xfId="25776"/>
    <cellStyle name="Normal 2 5 2 2 3 4 4" xfId="35987"/>
    <cellStyle name="Normal 2 5 2 2 3 4 5" xfId="20763"/>
    <cellStyle name="Normal 2 5 2 2 3 5" xfId="12353"/>
    <cellStyle name="Normal 2 5 2 2 3 5 2" xfId="42675"/>
    <cellStyle name="Normal 2 5 2 2 3 5 3" xfId="27451"/>
    <cellStyle name="Normal 2 5 2 2 3 6" xfId="7332"/>
    <cellStyle name="Normal 2 5 2 2 3 6 2" xfId="37658"/>
    <cellStyle name="Normal 2 5 2 2 3 6 3" xfId="22434"/>
    <cellStyle name="Normal 2 5 2 2 3 7" xfId="32646"/>
    <cellStyle name="Normal 2 5 2 2 3 8" xfId="17421"/>
    <cellStyle name="Normal 2 5 2 2 4" xfId="2679"/>
    <cellStyle name="Normal 2 5 2 2 4 2" xfId="4369"/>
    <cellStyle name="Normal 2 5 2 2 4 2 2" xfId="14442"/>
    <cellStyle name="Normal 2 5 2 2 4 2 2 2" xfId="44764"/>
    <cellStyle name="Normal 2 5 2 2 4 2 2 3" xfId="29540"/>
    <cellStyle name="Normal 2 5 2 2 4 2 3" xfId="9422"/>
    <cellStyle name="Normal 2 5 2 2 4 2 3 2" xfId="39747"/>
    <cellStyle name="Normal 2 5 2 2 4 2 3 3" xfId="24523"/>
    <cellStyle name="Normal 2 5 2 2 4 2 4" xfId="34734"/>
    <cellStyle name="Normal 2 5 2 2 4 2 5" xfId="19510"/>
    <cellStyle name="Normal 2 5 2 2 4 3" xfId="6061"/>
    <cellStyle name="Normal 2 5 2 2 4 3 2" xfId="16113"/>
    <cellStyle name="Normal 2 5 2 2 4 3 2 2" xfId="46435"/>
    <cellStyle name="Normal 2 5 2 2 4 3 2 3" xfId="31211"/>
    <cellStyle name="Normal 2 5 2 2 4 3 3" xfId="11093"/>
    <cellStyle name="Normal 2 5 2 2 4 3 3 2" xfId="41418"/>
    <cellStyle name="Normal 2 5 2 2 4 3 3 3" xfId="26194"/>
    <cellStyle name="Normal 2 5 2 2 4 3 4" xfId="36405"/>
    <cellStyle name="Normal 2 5 2 2 4 3 5" xfId="21181"/>
    <cellStyle name="Normal 2 5 2 2 4 4" xfId="12771"/>
    <cellStyle name="Normal 2 5 2 2 4 4 2" xfId="43093"/>
    <cellStyle name="Normal 2 5 2 2 4 4 3" xfId="27869"/>
    <cellStyle name="Normal 2 5 2 2 4 5" xfId="7750"/>
    <cellStyle name="Normal 2 5 2 2 4 5 2" xfId="38076"/>
    <cellStyle name="Normal 2 5 2 2 4 5 3" xfId="22852"/>
    <cellStyle name="Normal 2 5 2 2 4 6" xfId="33064"/>
    <cellStyle name="Normal 2 5 2 2 4 7" xfId="17839"/>
    <cellStyle name="Normal 2 5 2 2 5" xfId="3532"/>
    <cellStyle name="Normal 2 5 2 2 5 2" xfId="13606"/>
    <cellStyle name="Normal 2 5 2 2 5 2 2" xfId="43928"/>
    <cellStyle name="Normal 2 5 2 2 5 2 3" xfId="28704"/>
    <cellStyle name="Normal 2 5 2 2 5 3" xfId="8586"/>
    <cellStyle name="Normal 2 5 2 2 5 3 2" xfId="38911"/>
    <cellStyle name="Normal 2 5 2 2 5 3 3" xfId="23687"/>
    <cellStyle name="Normal 2 5 2 2 5 4" xfId="33898"/>
    <cellStyle name="Normal 2 5 2 2 5 5" xfId="18674"/>
    <cellStyle name="Normal 2 5 2 2 6" xfId="5225"/>
    <cellStyle name="Normal 2 5 2 2 6 2" xfId="15277"/>
    <cellStyle name="Normal 2 5 2 2 6 2 2" xfId="45599"/>
    <cellStyle name="Normal 2 5 2 2 6 2 3" xfId="30375"/>
    <cellStyle name="Normal 2 5 2 2 6 3" xfId="10257"/>
    <cellStyle name="Normal 2 5 2 2 6 3 2" xfId="40582"/>
    <cellStyle name="Normal 2 5 2 2 6 3 3" xfId="25358"/>
    <cellStyle name="Normal 2 5 2 2 6 4" xfId="35569"/>
    <cellStyle name="Normal 2 5 2 2 6 5" xfId="20345"/>
    <cellStyle name="Normal 2 5 2 2 7" xfId="11935"/>
    <cellStyle name="Normal 2 5 2 2 7 2" xfId="42257"/>
    <cellStyle name="Normal 2 5 2 2 7 3" xfId="27033"/>
    <cellStyle name="Normal 2 5 2 2 8" xfId="6914"/>
    <cellStyle name="Normal 2 5 2 2 8 2" xfId="37240"/>
    <cellStyle name="Normal 2 5 2 2 8 3" xfId="22016"/>
    <cellStyle name="Normal 2 5 2 2 9" xfId="32228"/>
    <cellStyle name="Normal 2 5 2 3" xfId="1941"/>
    <cellStyle name="Normal 2 5 2 3 2" xfId="2362"/>
    <cellStyle name="Normal 2 5 2 3 2 2" xfId="3201"/>
    <cellStyle name="Normal 2 5 2 3 2 2 2" xfId="4891"/>
    <cellStyle name="Normal 2 5 2 3 2 2 2 2" xfId="14964"/>
    <cellStyle name="Normal 2 5 2 3 2 2 2 2 2" xfId="45286"/>
    <cellStyle name="Normal 2 5 2 3 2 2 2 2 3" xfId="30062"/>
    <cellStyle name="Normal 2 5 2 3 2 2 2 3" xfId="9944"/>
    <cellStyle name="Normal 2 5 2 3 2 2 2 3 2" xfId="40269"/>
    <cellStyle name="Normal 2 5 2 3 2 2 2 3 3" xfId="25045"/>
    <cellStyle name="Normal 2 5 2 3 2 2 2 4" xfId="35256"/>
    <cellStyle name="Normal 2 5 2 3 2 2 2 5" xfId="20032"/>
    <cellStyle name="Normal 2 5 2 3 2 2 3" xfId="6583"/>
    <cellStyle name="Normal 2 5 2 3 2 2 3 2" xfId="16635"/>
    <cellStyle name="Normal 2 5 2 3 2 2 3 2 2" xfId="46957"/>
    <cellStyle name="Normal 2 5 2 3 2 2 3 2 3" xfId="31733"/>
    <cellStyle name="Normal 2 5 2 3 2 2 3 3" xfId="11615"/>
    <cellStyle name="Normal 2 5 2 3 2 2 3 3 2" xfId="41940"/>
    <cellStyle name="Normal 2 5 2 3 2 2 3 3 3" xfId="26716"/>
    <cellStyle name="Normal 2 5 2 3 2 2 3 4" xfId="36927"/>
    <cellStyle name="Normal 2 5 2 3 2 2 3 5" xfId="21703"/>
    <cellStyle name="Normal 2 5 2 3 2 2 4" xfId="13293"/>
    <cellStyle name="Normal 2 5 2 3 2 2 4 2" xfId="43615"/>
    <cellStyle name="Normal 2 5 2 3 2 2 4 3" xfId="28391"/>
    <cellStyle name="Normal 2 5 2 3 2 2 5" xfId="8272"/>
    <cellStyle name="Normal 2 5 2 3 2 2 5 2" xfId="38598"/>
    <cellStyle name="Normal 2 5 2 3 2 2 5 3" xfId="23374"/>
    <cellStyle name="Normal 2 5 2 3 2 2 6" xfId="33586"/>
    <cellStyle name="Normal 2 5 2 3 2 2 7" xfId="18361"/>
    <cellStyle name="Normal 2 5 2 3 2 3" xfId="4054"/>
    <cellStyle name="Normal 2 5 2 3 2 3 2" xfId="14128"/>
    <cellStyle name="Normal 2 5 2 3 2 3 2 2" xfId="44450"/>
    <cellStyle name="Normal 2 5 2 3 2 3 2 3" xfId="29226"/>
    <cellStyle name="Normal 2 5 2 3 2 3 3" xfId="9108"/>
    <cellStyle name="Normal 2 5 2 3 2 3 3 2" xfId="39433"/>
    <cellStyle name="Normal 2 5 2 3 2 3 3 3" xfId="24209"/>
    <cellStyle name="Normal 2 5 2 3 2 3 4" xfId="34420"/>
    <cellStyle name="Normal 2 5 2 3 2 3 5" xfId="19196"/>
    <cellStyle name="Normal 2 5 2 3 2 4" xfId="5747"/>
    <cellStyle name="Normal 2 5 2 3 2 4 2" xfId="15799"/>
    <cellStyle name="Normal 2 5 2 3 2 4 2 2" xfId="46121"/>
    <cellStyle name="Normal 2 5 2 3 2 4 2 3" xfId="30897"/>
    <cellStyle name="Normal 2 5 2 3 2 4 3" xfId="10779"/>
    <cellStyle name="Normal 2 5 2 3 2 4 3 2" xfId="41104"/>
    <cellStyle name="Normal 2 5 2 3 2 4 3 3" xfId="25880"/>
    <cellStyle name="Normal 2 5 2 3 2 4 4" xfId="36091"/>
    <cellStyle name="Normal 2 5 2 3 2 4 5" xfId="20867"/>
    <cellStyle name="Normal 2 5 2 3 2 5" xfId="12457"/>
    <cellStyle name="Normal 2 5 2 3 2 5 2" xfId="42779"/>
    <cellStyle name="Normal 2 5 2 3 2 5 3" xfId="27555"/>
    <cellStyle name="Normal 2 5 2 3 2 6" xfId="7436"/>
    <cellStyle name="Normal 2 5 2 3 2 6 2" xfId="37762"/>
    <cellStyle name="Normal 2 5 2 3 2 6 3" xfId="22538"/>
    <cellStyle name="Normal 2 5 2 3 2 7" xfId="32750"/>
    <cellStyle name="Normal 2 5 2 3 2 8" xfId="17525"/>
    <cellStyle name="Normal 2 5 2 3 3" xfId="2783"/>
    <cellStyle name="Normal 2 5 2 3 3 2" xfId="4473"/>
    <cellStyle name="Normal 2 5 2 3 3 2 2" xfId="14546"/>
    <cellStyle name="Normal 2 5 2 3 3 2 2 2" xfId="44868"/>
    <cellStyle name="Normal 2 5 2 3 3 2 2 3" xfId="29644"/>
    <cellStyle name="Normal 2 5 2 3 3 2 3" xfId="9526"/>
    <cellStyle name="Normal 2 5 2 3 3 2 3 2" xfId="39851"/>
    <cellStyle name="Normal 2 5 2 3 3 2 3 3" xfId="24627"/>
    <cellStyle name="Normal 2 5 2 3 3 2 4" xfId="34838"/>
    <cellStyle name="Normal 2 5 2 3 3 2 5" xfId="19614"/>
    <cellStyle name="Normal 2 5 2 3 3 3" xfId="6165"/>
    <cellStyle name="Normal 2 5 2 3 3 3 2" xfId="16217"/>
    <cellStyle name="Normal 2 5 2 3 3 3 2 2" xfId="46539"/>
    <cellStyle name="Normal 2 5 2 3 3 3 2 3" xfId="31315"/>
    <cellStyle name="Normal 2 5 2 3 3 3 3" xfId="11197"/>
    <cellStyle name="Normal 2 5 2 3 3 3 3 2" xfId="41522"/>
    <cellStyle name="Normal 2 5 2 3 3 3 3 3" xfId="26298"/>
    <cellStyle name="Normal 2 5 2 3 3 3 4" xfId="36509"/>
    <cellStyle name="Normal 2 5 2 3 3 3 5" xfId="21285"/>
    <cellStyle name="Normal 2 5 2 3 3 4" xfId="12875"/>
    <cellStyle name="Normal 2 5 2 3 3 4 2" xfId="43197"/>
    <cellStyle name="Normal 2 5 2 3 3 4 3" xfId="27973"/>
    <cellStyle name="Normal 2 5 2 3 3 5" xfId="7854"/>
    <cellStyle name="Normal 2 5 2 3 3 5 2" xfId="38180"/>
    <cellStyle name="Normal 2 5 2 3 3 5 3" xfId="22956"/>
    <cellStyle name="Normal 2 5 2 3 3 6" xfId="33168"/>
    <cellStyle name="Normal 2 5 2 3 3 7" xfId="17943"/>
    <cellStyle name="Normal 2 5 2 3 4" xfId="3636"/>
    <cellStyle name="Normal 2 5 2 3 4 2" xfId="13710"/>
    <cellStyle name="Normal 2 5 2 3 4 2 2" xfId="44032"/>
    <cellStyle name="Normal 2 5 2 3 4 2 3" xfId="28808"/>
    <cellStyle name="Normal 2 5 2 3 4 3" xfId="8690"/>
    <cellStyle name="Normal 2 5 2 3 4 3 2" xfId="39015"/>
    <cellStyle name="Normal 2 5 2 3 4 3 3" xfId="23791"/>
    <cellStyle name="Normal 2 5 2 3 4 4" xfId="34002"/>
    <cellStyle name="Normal 2 5 2 3 4 5" xfId="18778"/>
    <cellStyle name="Normal 2 5 2 3 5" xfId="5329"/>
    <cellStyle name="Normal 2 5 2 3 5 2" xfId="15381"/>
    <cellStyle name="Normal 2 5 2 3 5 2 2" xfId="45703"/>
    <cellStyle name="Normal 2 5 2 3 5 2 3" xfId="30479"/>
    <cellStyle name="Normal 2 5 2 3 5 3" xfId="10361"/>
    <cellStyle name="Normal 2 5 2 3 5 3 2" xfId="40686"/>
    <cellStyle name="Normal 2 5 2 3 5 3 3" xfId="25462"/>
    <cellStyle name="Normal 2 5 2 3 5 4" xfId="35673"/>
    <cellStyle name="Normal 2 5 2 3 5 5" xfId="20449"/>
    <cellStyle name="Normal 2 5 2 3 6" xfId="12039"/>
    <cellStyle name="Normal 2 5 2 3 6 2" xfId="42361"/>
    <cellStyle name="Normal 2 5 2 3 6 3" xfId="27137"/>
    <cellStyle name="Normal 2 5 2 3 7" xfId="7018"/>
    <cellStyle name="Normal 2 5 2 3 7 2" xfId="37344"/>
    <cellStyle name="Normal 2 5 2 3 7 3" xfId="22120"/>
    <cellStyle name="Normal 2 5 2 3 8" xfId="32332"/>
    <cellStyle name="Normal 2 5 2 3 9" xfId="17107"/>
    <cellStyle name="Normal 2 5 2 4" xfId="2154"/>
    <cellStyle name="Normal 2 5 2 4 2" xfId="2993"/>
    <cellStyle name="Normal 2 5 2 4 2 2" xfId="4683"/>
    <cellStyle name="Normal 2 5 2 4 2 2 2" xfId="14756"/>
    <cellStyle name="Normal 2 5 2 4 2 2 2 2" xfId="45078"/>
    <cellStyle name="Normal 2 5 2 4 2 2 2 3" xfId="29854"/>
    <cellStyle name="Normal 2 5 2 4 2 2 3" xfId="9736"/>
    <cellStyle name="Normal 2 5 2 4 2 2 3 2" xfId="40061"/>
    <cellStyle name="Normal 2 5 2 4 2 2 3 3" xfId="24837"/>
    <cellStyle name="Normal 2 5 2 4 2 2 4" xfId="35048"/>
    <cellStyle name="Normal 2 5 2 4 2 2 5" xfId="19824"/>
    <cellStyle name="Normal 2 5 2 4 2 3" xfId="6375"/>
    <cellStyle name="Normal 2 5 2 4 2 3 2" xfId="16427"/>
    <cellStyle name="Normal 2 5 2 4 2 3 2 2" xfId="46749"/>
    <cellStyle name="Normal 2 5 2 4 2 3 2 3" xfId="31525"/>
    <cellStyle name="Normal 2 5 2 4 2 3 3" xfId="11407"/>
    <cellStyle name="Normal 2 5 2 4 2 3 3 2" xfId="41732"/>
    <cellStyle name="Normal 2 5 2 4 2 3 3 3" xfId="26508"/>
    <cellStyle name="Normal 2 5 2 4 2 3 4" xfId="36719"/>
    <cellStyle name="Normal 2 5 2 4 2 3 5" xfId="21495"/>
    <cellStyle name="Normal 2 5 2 4 2 4" xfId="13085"/>
    <cellStyle name="Normal 2 5 2 4 2 4 2" xfId="43407"/>
    <cellStyle name="Normal 2 5 2 4 2 4 3" xfId="28183"/>
    <cellStyle name="Normal 2 5 2 4 2 5" xfId="8064"/>
    <cellStyle name="Normal 2 5 2 4 2 5 2" xfId="38390"/>
    <cellStyle name="Normal 2 5 2 4 2 5 3" xfId="23166"/>
    <cellStyle name="Normal 2 5 2 4 2 6" xfId="33378"/>
    <cellStyle name="Normal 2 5 2 4 2 7" xfId="18153"/>
    <cellStyle name="Normal 2 5 2 4 3" xfId="3846"/>
    <cellStyle name="Normal 2 5 2 4 3 2" xfId="13920"/>
    <cellStyle name="Normal 2 5 2 4 3 2 2" xfId="44242"/>
    <cellStyle name="Normal 2 5 2 4 3 2 3" xfId="29018"/>
    <cellStyle name="Normal 2 5 2 4 3 3" xfId="8900"/>
    <cellStyle name="Normal 2 5 2 4 3 3 2" xfId="39225"/>
    <cellStyle name="Normal 2 5 2 4 3 3 3" xfId="24001"/>
    <cellStyle name="Normal 2 5 2 4 3 4" xfId="34212"/>
    <cellStyle name="Normal 2 5 2 4 3 5" xfId="18988"/>
    <cellStyle name="Normal 2 5 2 4 4" xfId="5539"/>
    <cellStyle name="Normal 2 5 2 4 4 2" xfId="15591"/>
    <cellStyle name="Normal 2 5 2 4 4 2 2" xfId="45913"/>
    <cellStyle name="Normal 2 5 2 4 4 2 3" xfId="30689"/>
    <cellStyle name="Normal 2 5 2 4 4 3" xfId="10571"/>
    <cellStyle name="Normal 2 5 2 4 4 3 2" xfId="40896"/>
    <cellStyle name="Normal 2 5 2 4 4 3 3" xfId="25672"/>
    <cellStyle name="Normal 2 5 2 4 4 4" xfId="35883"/>
    <cellStyle name="Normal 2 5 2 4 4 5" xfId="20659"/>
    <cellStyle name="Normal 2 5 2 4 5" xfId="12249"/>
    <cellStyle name="Normal 2 5 2 4 5 2" xfId="42571"/>
    <cellStyle name="Normal 2 5 2 4 5 3" xfId="27347"/>
    <cellStyle name="Normal 2 5 2 4 6" xfId="7228"/>
    <cellStyle name="Normal 2 5 2 4 6 2" xfId="37554"/>
    <cellStyle name="Normal 2 5 2 4 6 3" xfId="22330"/>
    <cellStyle name="Normal 2 5 2 4 7" xfId="32542"/>
    <cellStyle name="Normal 2 5 2 4 8" xfId="17317"/>
    <cellStyle name="Normal 2 5 2 5" xfId="2575"/>
    <cellStyle name="Normal 2 5 2 5 2" xfId="4265"/>
    <cellStyle name="Normal 2 5 2 5 2 2" xfId="14338"/>
    <cellStyle name="Normal 2 5 2 5 2 2 2" xfId="44660"/>
    <cellStyle name="Normal 2 5 2 5 2 2 3" xfId="29436"/>
    <cellStyle name="Normal 2 5 2 5 2 3" xfId="9318"/>
    <cellStyle name="Normal 2 5 2 5 2 3 2" xfId="39643"/>
    <cellStyle name="Normal 2 5 2 5 2 3 3" xfId="24419"/>
    <cellStyle name="Normal 2 5 2 5 2 4" xfId="34630"/>
    <cellStyle name="Normal 2 5 2 5 2 5" xfId="19406"/>
    <cellStyle name="Normal 2 5 2 5 3" xfId="5957"/>
    <cellStyle name="Normal 2 5 2 5 3 2" xfId="16009"/>
    <cellStyle name="Normal 2 5 2 5 3 2 2" xfId="46331"/>
    <cellStyle name="Normal 2 5 2 5 3 2 3" xfId="31107"/>
    <cellStyle name="Normal 2 5 2 5 3 3" xfId="10989"/>
    <cellStyle name="Normal 2 5 2 5 3 3 2" xfId="41314"/>
    <cellStyle name="Normal 2 5 2 5 3 3 3" xfId="26090"/>
    <cellStyle name="Normal 2 5 2 5 3 4" xfId="36301"/>
    <cellStyle name="Normal 2 5 2 5 3 5" xfId="21077"/>
    <cellStyle name="Normal 2 5 2 5 4" xfId="12667"/>
    <cellStyle name="Normal 2 5 2 5 4 2" xfId="42989"/>
    <cellStyle name="Normal 2 5 2 5 4 3" xfId="27765"/>
    <cellStyle name="Normal 2 5 2 5 5" xfId="7646"/>
    <cellStyle name="Normal 2 5 2 5 5 2" xfId="37972"/>
    <cellStyle name="Normal 2 5 2 5 5 3" xfId="22748"/>
    <cellStyle name="Normal 2 5 2 5 6" xfId="32960"/>
    <cellStyle name="Normal 2 5 2 5 7" xfId="17735"/>
    <cellStyle name="Normal 2 5 2 6" xfId="3428"/>
    <cellStyle name="Normal 2 5 2 6 2" xfId="13502"/>
    <cellStyle name="Normal 2 5 2 6 2 2" xfId="43824"/>
    <cellStyle name="Normal 2 5 2 6 2 3" xfId="28600"/>
    <cellStyle name="Normal 2 5 2 6 3" xfId="8482"/>
    <cellStyle name="Normal 2 5 2 6 3 2" xfId="38807"/>
    <cellStyle name="Normal 2 5 2 6 3 3" xfId="23583"/>
    <cellStyle name="Normal 2 5 2 6 4" xfId="33794"/>
    <cellStyle name="Normal 2 5 2 6 5" xfId="18570"/>
    <cellStyle name="Normal 2 5 2 7" xfId="5121"/>
    <cellStyle name="Normal 2 5 2 7 2" xfId="15173"/>
    <cellStyle name="Normal 2 5 2 7 2 2" xfId="45495"/>
    <cellStyle name="Normal 2 5 2 7 2 3" xfId="30271"/>
    <cellStyle name="Normal 2 5 2 7 3" xfId="10153"/>
    <cellStyle name="Normal 2 5 2 7 3 2" xfId="40478"/>
    <cellStyle name="Normal 2 5 2 7 3 3" xfId="25254"/>
    <cellStyle name="Normal 2 5 2 7 4" xfId="35465"/>
    <cellStyle name="Normal 2 5 2 7 5" xfId="20241"/>
    <cellStyle name="Normal 2 5 2 8" xfId="11831"/>
    <cellStyle name="Normal 2 5 2 8 2" xfId="42153"/>
    <cellStyle name="Normal 2 5 2 8 3" xfId="26929"/>
    <cellStyle name="Normal 2 5 2 9" xfId="6810"/>
    <cellStyle name="Normal 2 5 2 9 2" xfId="37136"/>
    <cellStyle name="Normal 2 5 2 9 3" xfId="21912"/>
    <cellStyle name="Normal 2 5 3" xfId="1774"/>
    <cellStyle name="Normal 2 5 3 10" xfId="16951"/>
    <cellStyle name="Normal 2 5 3 2" xfId="1993"/>
    <cellStyle name="Normal 2 5 3 2 2" xfId="2414"/>
    <cellStyle name="Normal 2 5 3 2 2 2" xfId="3253"/>
    <cellStyle name="Normal 2 5 3 2 2 2 2" xfId="4943"/>
    <cellStyle name="Normal 2 5 3 2 2 2 2 2" xfId="15016"/>
    <cellStyle name="Normal 2 5 3 2 2 2 2 2 2" xfId="45338"/>
    <cellStyle name="Normal 2 5 3 2 2 2 2 2 3" xfId="30114"/>
    <cellStyle name="Normal 2 5 3 2 2 2 2 3" xfId="9996"/>
    <cellStyle name="Normal 2 5 3 2 2 2 2 3 2" xfId="40321"/>
    <cellStyle name="Normal 2 5 3 2 2 2 2 3 3" xfId="25097"/>
    <cellStyle name="Normal 2 5 3 2 2 2 2 4" xfId="35308"/>
    <cellStyle name="Normal 2 5 3 2 2 2 2 5" xfId="20084"/>
    <cellStyle name="Normal 2 5 3 2 2 2 3" xfId="6635"/>
    <cellStyle name="Normal 2 5 3 2 2 2 3 2" xfId="16687"/>
    <cellStyle name="Normal 2 5 3 2 2 2 3 2 2" xfId="47009"/>
    <cellStyle name="Normal 2 5 3 2 2 2 3 2 3" xfId="31785"/>
    <cellStyle name="Normal 2 5 3 2 2 2 3 3" xfId="11667"/>
    <cellStyle name="Normal 2 5 3 2 2 2 3 3 2" xfId="41992"/>
    <cellStyle name="Normal 2 5 3 2 2 2 3 3 3" xfId="26768"/>
    <cellStyle name="Normal 2 5 3 2 2 2 3 4" xfId="36979"/>
    <cellStyle name="Normal 2 5 3 2 2 2 3 5" xfId="21755"/>
    <cellStyle name="Normal 2 5 3 2 2 2 4" xfId="13345"/>
    <cellStyle name="Normal 2 5 3 2 2 2 4 2" xfId="43667"/>
    <cellStyle name="Normal 2 5 3 2 2 2 4 3" xfId="28443"/>
    <cellStyle name="Normal 2 5 3 2 2 2 5" xfId="8324"/>
    <cellStyle name="Normal 2 5 3 2 2 2 5 2" xfId="38650"/>
    <cellStyle name="Normal 2 5 3 2 2 2 5 3" xfId="23426"/>
    <cellStyle name="Normal 2 5 3 2 2 2 6" xfId="33638"/>
    <cellStyle name="Normal 2 5 3 2 2 2 7" xfId="18413"/>
    <cellStyle name="Normal 2 5 3 2 2 3" xfId="4106"/>
    <cellStyle name="Normal 2 5 3 2 2 3 2" xfId="14180"/>
    <cellStyle name="Normal 2 5 3 2 2 3 2 2" xfId="44502"/>
    <cellStyle name="Normal 2 5 3 2 2 3 2 3" xfId="29278"/>
    <cellStyle name="Normal 2 5 3 2 2 3 3" xfId="9160"/>
    <cellStyle name="Normal 2 5 3 2 2 3 3 2" xfId="39485"/>
    <cellStyle name="Normal 2 5 3 2 2 3 3 3" xfId="24261"/>
    <cellStyle name="Normal 2 5 3 2 2 3 4" xfId="34472"/>
    <cellStyle name="Normal 2 5 3 2 2 3 5" xfId="19248"/>
    <cellStyle name="Normal 2 5 3 2 2 4" xfId="5799"/>
    <cellStyle name="Normal 2 5 3 2 2 4 2" xfId="15851"/>
    <cellStyle name="Normal 2 5 3 2 2 4 2 2" xfId="46173"/>
    <cellStyle name="Normal 2 5 3 2 2 4 2 3" xfId="30949"/>
    <cellStyle name="Normal 2 5 3 2 2 4 3" xfId="10831"/>
    <cellStyle name="Normal 2 5 3 2 2 4 3 2" xfId="41156"/>
    <cellStyle name="Normal 2 5 3 2 2 4 3 3" xfId="25932"/>
    <cellStyle name="Normal 2 5 3 2 2 4 4" xfId="36143"/>
    <cellStyle name="Normal 2 5 3 2 2 4 5" xfId="20919"/>
    <cellStyle name="Normal 2 5 3 2 2 5" xfId="12509"/>
    <cellStyle name="Normal 2 5 3 2 2 5 2" xfId="42831"/>
    <cellStyle name="Normal 2 5 3 2 2 5 3" xfId="27607"/>
    <cellStyle name="Normal 2 5 3 2 2 6" xfId="7488"/>
    <cellStyle name="Normal 2 5 3 2 2 6 2" xfId="37814"/>
    <cellStyle name="Normal 2 5 3 2 2 6 3" xfId="22590"/>
    <cellStyle name="Normal 2 5 3 2 2 7" xfId="32802"/>
    <cellStyle name="Normal 2 5 3 2 2 8" xfId="17577"/>
    <cellStyle name="Normal 2 5 3 2 3" xfId="2835"/>
    <cellStyle name="Normal 2 5 3 2 3 2" xfId="4525"/>
    <cellStyle name="Normal 2 5 3 2 3 2 2" xfId="14598"/>
    <cellStyle name="Normal 2 5 3 2 3 2 2 2" xfId="44920"/>
    <cellStyle name="Normal 2 5 3 2 3 2 2 3" xfId="29696"/>
    <cellStyle name="Normal 2 5 3 2 3 2 3" xfId="9578"/>
    <cellStyle name="Normal 2 5 3 2 3 2 3 2" xfId="39903"/>
    <cellStyle name="Normal 2 5 3 2 3 2 3 3" xfId="24679"/>
    <cellStyle name="Normal 2 5 3 2 3 2 4" xfId="34890"/>
    <cellStyle name="Normal 2 5 3 2 3 2 5" xfId="19666"/>
    <cellStyle name="Normal 2 5 3 2 3 3" xfId="6217"/>
    <cellStyle name="Normal 2 5 3 2 3 3 2" xfId="16269"/>
    <cellStyle name="Normal 2 5 3 2 3 3 2 2" xfId="46591"/>
    <cellStyle name="Normal 2 5 3 2 3 3 2 3" xfId="31367"/>
    <cellStyle name="Normal 2 5 3 2 3 3 3" xfId="11249"/>
    <cellStyle name="Normal 2 5 3 2 3 3 3 2" xfId="41574"/>
    <cellStyle name="Normal 2 5 3 2 3 3 3 3" xfId="26350"/>
    <cellStyle name="Normal 2 5 3 2 3 3 4" xfId="36561"/>
    <cellStyle name="Normal 2 5 3 2 3 3 5" xfId="21337"/>
    <cellStyle name="Normal 2 5 3 2 3 4" xfId="12927"/>
    <cellStyle name="Normal 2 5 3 2 3 4 2" xfId="43249"/>
    <cellStyle name="Normal 2 5 3 2 3 4 3" xfId="28025"/>
    <cellStyle name="Normal 2 5 3 2 3 5" xfId="7906"/>
    <cellStyle name="Normal 2 5 3 2 3 5 2" xfId="38232"/>
    <cellStyle name="Normal 2 5 3 2 3 5 3" xfId="23008"/>
    <cellStyle name="Normal 2 5 3 2 3 6" xfId="33220"/>
    <cellStyle name="Normal 2 5 3 2 3 7" xfId="17995"/>
    <cellStyle name="Normal 2 5 3 2 4" xfId="3688"/>
    <cellStyle name="Normal 2 5 3 2 4 2" xfId="13762"/>
    <cellStyle name="Normal 2 5 3 2 4 2 2" xfId="44084"/>
    <cellStyle name="Normal 2 5 3 2 4 2 3" xfId="28860"/>
    <cellStyle name="Normal 2 5 3 2 4 3" xfId="8742"/>
    <cellStyle name="Normal 2 5 3 2 4 3 2" xfId="39067"/>
    <cellStyle name="Normal 2 5 3 2 4 3 3" xfId="23843"/>
    <cellStyle name="Normal 2 5 3 2 4 4" xfId="34054"/>
    <cellStyle name="Normal 2 5 3 2 4 5" xfId="18830"/>
    <cellStyle name="Normal 2 5 3 2 5" xfId="5381"/>
    <cellStyle name="Normal 2 5 3 2 5 2" xfId="15433"/>
    <cellStyle name="Normal 2 5 3 2 5 2 2" xfId="45755"/>
    <cellStyle name="Normal 2 5 3 2 5 2 3" xfId="30531"/>
    <cellStyle name="Normal 2 5 3 2 5 3" xfId="10413"/>
    <cellStyle name="Normal 2 5 3 2 5 3 2" xfId="40738"/>
    <cellStyle name="Normal 2 5 3 2 5 3 3" xfId="25514"/>
    <cellStyle name="Normal 2 5 3 2 5 4" xfId="35725"/>
    <cellStyle name="Normal 2 5 3 2 5 5" xfId="20501"/>
    <cellStyle name="Normal 2 5 3 2 6" xfId="12091"/>
    <cellStyle name="Normal 2 5 3 2 6 2" xfId="42413"/>
    <cellStyle name="Normal 2 5 3 2 6 3" xfId="27189"/>
    <cellStyle name="Normal 2 5 3 2 7" xfId="7070"/>
    <cellStyle name="Normal 2 5 3 2 7 2" xfId="37396"/>
    <cellStyle name="Normal 2 5 3 2 7 3" xfId="22172"/>
    <cellStyle name="Normal 2 5 3 2 8" xfId="32384"/>
    <cellStyle name="Normal 2 5 3 2 9" xfId="17159"/>
    <cellStyle name="Normal 2 5 3 3" xfId="2206"/>
    <cellStyle name="Normal 2 5 3 3 2" xfId="3045"/>
    <cellStyle name="Normal 2 5 3 3 2 2" xfId="4735"/>
    <cellStyle name="Normal 2 5 3 3 2 2 2" xfId="14808"/>
    <cellStyle name="Normal 2 5 3 3 2 2 2 2" xfId="45130"/>
    <cellStyle name="Normal 2 5 3 3 2 2 2 3" xfId="29906"/>
    <cellStyle name="Normal 2 5 3 3 2 2 3" xfId="9788"/>
    <cellStyle name="Normal 2 5 3 3 2 2 3 2" xfId="40113"/>
    <cellStyle name="Normal 2 5 3 3 2 2 3 3" xfId="24889"/>
    <cellStyle name="Normal 2 5 3 3 2 2 4" xfId="35100"/>
    <cellStyle name="Normal 2 5 3 3 2 2 5" xfId="19876"/>
    <cellStyle name="Normal 2 5 3 3 2 3" xfId="6427"/>
    <cellStyle name="Normal 2 5 3 3 2 3 2" xfId="16479"/>
    <cellStyle name="Normal 2 5 3 3 2 3 2 2" xfId="46801"/>
    <cellStyle name="Normal 2 5 3 3 2 3 2 3" xfId="31577"/>
    <cellStyle name="Normal 2 5 3 3 2 3 3" xfId="11459"/>
    <cellStyle name="Normal 2 5 3 3 2 3 3 2" xfId="41784"/>
    <cellStyle name="Normal 2 5 3 3 2 3 3 3" xfId="26560"/>
    <cellStyle name="Normal 2 5 3 3 2 3 4" xfId="36771"/>
    <cellStyle name="Normal 2 5 3 3 2 3 5" xfId="21547"/>
    <cellStyle name="Normal 2 5 3 3 2 4" xfId="13137"/>
    <cellStyle name="Normal 2 5 3 3 2 4 2" xfId="43459"/>
    <cellStyle name="Normal 2 5 3 3 2 4 3" xfId="28235"/>
    <cellStyle name="Normal 2 5 3 3 2 5" xfId="8116"/>
    <cellStyle name="Normal 2 5 3 3 2 5 2" xfId="38442"/>
    <cellStyle name="Normal 2 5 3 3 2 5 3" xfId="23218"/>
    <cellStyle name="Normal 2 5 3 3 2 6" xfId="33430"/>
    <cellStyle name="Normal 2 5 3 3 2 7" xfId="18205"/>
    <cellStyle name="Normal 2 5 3 3 3" xfId="3898"/>
    <cellStyle name="Normal 2 5 3 3 3 2" xfId="13972"/>
    <cellStyle name="Normal 2 5 3 3 3 2 2" xfId="44294"/>
    <cellStyle name="Normal 2 5 3 3 3 2 3" xfId="29070"/>
    <cellStyle name="Normal 2 5 3 3 3 3" xfId="8952"/>
    <cellStyle name="Normal 2 5 3 3 3 3 2" xfId="39277"/>
    <cellStyle name="Normal 2 5 3 3 3 3 3" xfId="24053"/>
    <cellStyle name="Normal 2 5 3 3 3 4" xfId="34264"/>
    <cellStyle name="Normal 2 5 3 3 3 5" xfId="19040"/>
    <cellStyle name="Normal 2 5 3 3 4" xfId="5591"/>
    <cellStyle name="Normal 2 5 3 3 4 2" xfId="15643"/>
    <cellStyle name="Normal 2 5 3 3 4 2 2" xfId="45965"/>
    <cellStyle name="Normal 2 5 3 3 4 2 3" xfId="30741"/>
    <cellStyle name="Normal 2 5 3 3 4 3" xfId="10623"/>
    <cellStyle name="Normal 2 5 3 3 4 3 2" xfId="40948"/>
    <cellStyle name="Normal 2 5 3 3 4 3 3" xfId="25724"/>
    <cellStyle name="Normal 2 5 3 3 4 4" xfId="35935"/>
    <cellStyle name="Normal 2 5 3 3 4 5" xfId="20711"/>
    <cellStyle name="Normal 2 5 3 3 5" xfId="12301"/>
    <cellStyle name="Normal 2 5 3 3 5 2" xfId="42623"/>
    <cellStyle name="Normal 2 5 3 3 5 3" xfId="27399"/>
    <cellStyle name="Normal 2 5 3 3 6" xfId="7280"/>
    <cellStyle name="Normal 2 5 3 3 6 2" xfId="37606"/>
    <cellStyle name="Normal 2 5 3 3 6 3" xfId="22382"/>
    <cellStyle name="Normal 2 5 3 3 7" xfId="32594"/>
    <cellStyle name="Normal 2 5 3 3 8" xfId="17369"/>
    <cellStyle name="Normal 2 5 3 4" xfId="2627"/>
    <cellStyle name="Normal 2 5 3 4 2" xfId="4317"/>
    <cellStyle name="Normal 2 5 3 4 2 2" xfId="14390"/>
    <cellStyle name="Normal 2 5 3 4 2 2 2" xfId="44712"/>
    <cellStyle name="Normal 2 5 3 4 2 2 3" xfId="29488"/>
    <cellStyle name="Normal 2 5 3 4 2 3" xfId="9370"/>
    <cellStyle name="Normal 2 5 3 4 2 3 2" xfId="39695"/>
    <cellStyle name="Normal 2 5 3 4 2 3 3" xfId="24471"/>
    <cellStyle name="Normal 2 5 3 4 2 4" xfId="34682"/>
    <cellStyle name="Normal 2 5 3 4 2 5" xfId="19458"/>
    <cellStyle name="Normal 2 5 3 4 3" xfId="6009"/>
    <cellStyle name="Normal 2 5 3 4 3 2" xfId="16061"/>
    <cellStyle name="Normal 2 5 3 4 3 2 2" xfId="46383"/>
    <cellStyle name="Normal 2 5 3 4 3 2 3" xfId="31159"/>
    <cellStyle name="Normal 2 5 3 4 3 3" xfId="11041"/>
    <cellStyle name="Normal 2 5 3 4 3 3 2" xfId="41366"/>
    <cellStyle name="Normal 2 5 3 4 3 3 3" xfId="26142"/>
    <cellStyle name="Normal 2 5 3 4 3 4" xfId="36353"/>
    <cellStyle name="Normal 2 5 3 4 3 5" xfId="21129"/>
    <cellStyle name="Normal 2 5 3 4 4" xfId="12719"/>
    <cellStyle name="Normal 2 5 3 4 4 2" xfId="43041"/>
    <cellStyle name="Normal 2 5 3 4 4 3" xfId="27817"/>
    <cellStyle name="Normal 2 5 3 4 5" xfId="7698"/>
    <cellStyle name="Normal 2 5 3 4 5 2" xfId="38024"/>
    <cellStyle name="Normal 2 5 3 4 5 3" xfId="22800"/>
    <cellStyle name="Normal 2 5 3 4 6" xfId="33012"/>
    <cellStyle name="Normal 2 5 3 4 7" xfId="17787"/>
    <cellStyle name="Normal 2 5 3 5" xfId="3480"/>
    <cellStyle name="Normal 2 5 3 5 2" xfId="13554"/>
    <cellStyle name="Normal 2 5 3 5 2 2" xfId="43876"/>
    <cellStyle name="Normal 2 5 3 5 2 3" xfId="28652"/>
    <cellStyle name="Normal 2 5 3 5 3" xfId="8534"/>
    <cellStyle name="Normal 2 5 3 5 3 2" xfId="38859"/>
    <cellStyle name="Normal 2 5 3 5 3 3" xfId="23635"/>
    <cellStyle name="Normal 2 5 3 5 4" xfId="33846"/>
    <cellStyle name="Normal 2 5 3 5 5" xfId="18622"/>
    <cellStyle name="Normal 2 5 3 6" xfId="5173"/>
    <cellStyle name="Normal 2 5 3 6 2" xfId="15225"/>
    <cellStyle name="Normal 2 5 3 6 2 2" xfId="45547"/>
    <cellStyle name="Normal 2 5 3 6 2 3" xfId="30323"/>
    <cellStyle name="Normal 2 5 3 6 3" xfId="10205"/>
    <cellStyle name="Normal 2 5 3 6 3 2" xfId="40530"/>
    <cellStyle name="Normal 2 5 3 6 3 3" xfId="25306"/>
    <cellStyle name="Normal 2 5 3 6 4" xfId="35517"/>
    <cellStyle name="Normal 2 5 3 6 5" xfId="20293"/>
    <cellStyle name="Normal 2 5 3 7" xfId="11883"/>
    <cellStyle name="Normal 2 5 3 7 2" xfId="42205"/>
    <cellStyle name="Normal 2 5 3 7 3" xfId="26981"/>
    <cellStyle name="Normal 2 5 3 8" xfId="6862"/>
    <cellStyle name="Normal 2 5 3 8 2" xfId="37188"/>
    <cellStyle name="Normal 2 5 3 8 3" xfId="21964"/>
    <cellStyle name="Normal 2 5 3 9" xfId="32177"/>
    <cellStyle name="Normal 2 5 4" xfId="1887"/>
    <cellStyle name="Normal 2 5 4 2" xfId="2310"/>
    <cellStyle name="Normal 2 5 4 2 2" xfId="3149"/>
    <cellStyle name="Normal 2 5 4 2 2 2" xfId="4839"/>
    <cellStyle name="Normal 2 5 4 2 2 2 2" xfId="14912"/>
    <cellStyle name="Normal 2 5 4 2 2 2 2 2" xfId="45234"/>
    <cellStyle name="Normal 2 5 4 2 2 2 2 3" xfId="30010"/>
    <cellStyle name="Normal 2 5 4 2 2 2 3" xfId="9892"/>
    <cellStyle name="Normal 2 5 4 2 2 2 3 2" xfId="40217"/>
    <cellStyle name="Normal 2 5 4 2 2 2 3 3" xfId="24993"/>
    <cellStyle name="Normal 2 5 4 2 2 2 4" xfId="35204"/>
    <cellStyle name="Normal 2 5 4 2 2 2 5" xfId="19980"/>
    <cellStyle name="Normal 2 5 4 2 2 3" xfId="6531"/>
    <cellStyle name="Normal 2 5 4 2 2 3 2" xfId="16583"/>
    <cellStyle name="Normal 2 5 4 2 2 3 2 2" xfId="46905"/>
    <cellStyle name="Normal 2 5 4 2 2 3 2 3" xfId="31681"/>
    <cellStyle name="Normal 2 5 4 2 2 3 3" xfId="11563"/>
    <cellStyle name="Normal 2 5 4 2 2 3 3 2" xfId="41888"/>
    <cellStyle name="Normal 2 5 4 2 2 3 3 3" xfId="26664"/>
    <cellStyle name="Normal 2 5 4 2 2 3 4" xfId="36875"/>
    <cellStyle name="Normal 2 5 4 2 2 3 5" xfId="21651"/>
    <cellStyle name="Normal 2 5 4 2 2 4" xfId="13241"/>
    <cellStyle name="Normal 2 5 4 2 2 4 2" xfId="43563"/>
    <cellStyle name="Normal 2 5 4 2 2 4 3" xfId="28339"/>
    <cellStyle name="Normal 2 5 4 2 2 5" xfId="8220"/>
    <cellStyle name="Normal 2 5 4 2 2 5 2" xfId="38546"/>
    <cellStyle name="Normal 2 5 4 2 2 5 3" xfId="23322"/>
    <cellStyle name="Normal 2 5 4 2 2 6" xfId="33534"/>
    <cellStyle name="Normal 2 5 4 2 2 7" xfId="18309"/>
    <cellStyle name="Normal 2 5 4 2 3" xfId="4002"/>
    <cellStyle name="Normal 2 5 4 2 3 2" xfId="14076"/>
    <cellStyle name="Normal 2 5 4 2 3 2 2" xfId="44398"/>
    <cellStyle name="Normal 2 5 4 2 3 2 3" xfId="29174"/>
    <cellStyle name="Normal 2 5 4 2 3 3" xfId="9056"/>
    <cellStyle name="Normal 2 5 4 2 3 3 2" xfId="39381"/>
    <cellStyle name="Normal 2 5 4 2 3 3 3" xfId="24157"/>
    <cellStyle name="Normal 2 5 4 2 3 4" xfId="34368"/>
    <cellStyle name="Normal 2 5 4 2 3 5" xfId="19144"/>
    <cellStyle name="Normal 2 5 4 2 4" xfId="5695"/>
    <cellStyle name="Normal 2 5 4 2 4 2" xfId="15747"/>
    <cellStyle name="Normal 2 5 4 2 4 2 2" xfId="46069"/>
    <cellStyle name="Normal 2 5 4 2 4 2 3" xfId="30845"/>
    <cellStyle name="Normal 2 5 4 2 4 3" xfId="10727"/>
    <cellStyle name="Normal 2 5 4 2 4 3 2" xfId="41052"/>
    <cellStyle name="Normal 2 5 4 2 4 3 3" xfId="25828"/>
    <cellStyle name="Normal 2 5 4 2 4 4" xfId="36039"/>
    <cellStyle name="Normal 2 5 4 2 4 5" xfId="20815"/>
    <cellStyle name="Normal 2 5 4 2 5" xfId="12405"/>
    <cellStyle name="Normal 2 5 4 2 5 2" xfId="42727"/>
    <cellStyle name="Normal 2 5 4 2 5 3" xfId="27503"/>
    <cellStyle name="Normal 2 5 4 2 6" xfId="7384"/>
    <cellStyle name="Normal 2 5 4 2 6 2" xfId="37710"/>
    <cellStyle name="Normal 2 5 4 2 6 3" xfId="22486"/>
    <cellStyle name="Normal 2 5 4 2 7" xfId="32698"/>
    <cellStyle name="Normal 2 5 4 2 8" xfId="17473"/>
    <cellStyle name="Normal 2 5 4 3" xfId="2731"/>
    <cellStyle name="Normal 2 5 4 3 2" xfId="4421"/>
    <cellStyle name="Normal 2 5 4 3 2 2" xfId="14494"/>
    <cellStyle name="Normal 2 5 4 3 2 2 2" xfId="44816"/>
    <cellStyle name="Normal 2 5 4 3 2 2 3" xfId="29592"/>
    <cellStyle name="Normal 2 5 4 3 2 3" xfId="9474"/>
    <cellStyle name="Normal 2 5 4 3 2 3 2" xfId="39799"/>
    <cellStyle name="Normal 2 5 4 3 2 3 3" xfId="24575"/>
    <cellStyle name="Normal 2 5 4 3 2 4" xfId="34786"/>
    <cellStyle name="Normal 2 5 4 3 2 5" xfId="19562"/>
    <cellStyle name="Normal 2 5 4 3 3" xfId="6113"/>
    <cellStyle name="Normal 2 5 4 3 3 2" xfId="16165"/>
    <cellStyle name="Normal 2 5 4 3 3 2 2" xfId="46487"/>
    <cellStyle name="Normal 2 5 4 3 3 2 3" xfId="31263"/>
    <cellStyle name="Normal 2 5 4 3 3 3" xfId="11145"/>
    <cellStyle name="Normal 2 5 4 3 3 3 2" xfId="41470"/>
    <cellStyle name="Normal 2 5 4 3 3 3 3" xfId="26246"/>
    <cellStyle name="Normal 2 5 4 3 3 4" xfId="36457"/>
    <cellStyle name="Normal 2 5 4 3 3 5" xfId="21233"/>
    <cellStyle name="Normal 2 5 4 3 4" xfId="12823"/>
    <cellStyle name="Normal 2 5 4 3 4 2" xfId="43145"/>
    <cellStyle name="Normal 2 5 4 3 4 3" xfId="27921"/>
    <cellStyle name="Normal 2 5 4 3 5" xfId="7802"/>
    <cellStyle name="Normal 2 5 4 3 5 2" xfId="38128"/>
    <cellStyle name="Normal 2 5 4 3 5 3" xfId="22904"/>
    <cellStyle name="Normal 2 5 4 3 6" xfId="33116"/>
    <cellStyle name="Normal 2 5 4 3 7" xfId="17891"/>
    <cellStyle name="Normal 2 5 4 4" xfId="3584"/>
    <cellStyle name="Normal 2 5 4 4 2" xfId="13658"/>
    <cellStyle name="Normal 2 5 4 4 2 2" xfId="43980"/>
    <cellStyle name="Normal 2 5 4 4 2 3" xfId="28756"/>
    <cellStyle name="Normal 2 5 4 4 3" xfId="8638"/>
    <cellStyle name="Normal 2 5 4 4 3 2" xfId="38963"/>
    <cellStyle name="Normal 2 5 4 4 3 3" xfId="23739"/>
    <cellStyle name="Normal 2 5 4 4 4" xfId="33950"/>
    <cellStyle name="Normal 2 5 4 4 5" xfId="18726"/>
    <cellStyle name="Normal 2 5 4 5" xfId="5277"/>
    <cellStyle name="Normal 2 5 4 5 2" xfId="15329"/>
    <cellStyle name="Normal 2 5 4 5 2 2" xfId="45651"/>
    <cellStyle name="Normal 2 5 4 5 2 3" xfId="30427"/>
    <cellStyle name="Normal 2 5 4 5 3" xfId="10309"/>
    <cellStyle name="Normal 2 5 4 5 3 2" xfId="40634"/>
    <cellStyle name="Normal 2 5 4 5 3 3" xfId="25410"/>
    <cellStyle name="Normal 2 5 4 5 4" xfId="35621"/>
    <cellStyle name="Normal 2 5 4 5 5" xfId="20397"/>
    <cellStyle name="Normal 2 5 4 6" xfId="11987"/>
    <cellStyle name="Normal 2 5 4 6 2" xfId="42309"/>
    <cellStyle name="Normal 2 5 4 6 3" xfId="27085"/>
    <cellStyle name="Normal 2 5 4 7" xfId="6966"/>
    <cellStyle name="Normal 2 5 4 7 2" xfId="37292"/>
    <cellStyle name="Normal 2 5 4 7 3" xfId="22068"/>
    <cellStyle name="Normal 2 5 4 8" xfId="32280"/>
    <cellStyle name="Normal 2 5 4 9" xfId="17055"/>
    <cellStyle name="Normal 2 5 5" xfId="2100"/>
    <cellStyle name="Normal 2 5 5 2" xfId="2941"/>
    <cellStyle name="Normal 2 5 5 2 2" xfId="4631"/>
    <cellStyle name="Normal 2 5 5 2 2 2" xfId="14704"/>
    <cellStyle name="Normal 2 5 5 2 2 2 2" xfId="45026"/>
    <cellStyle name="Normal 2 5 5 2 2 2 3" xfId="29802"/>
    <cellStyle name="Normal 2 5 5 2 2 3" xfId="9684"/>
    <cellStyle name="Normal 2 5 5 2 2 3 2" xfId="40009"/>
    <cellStyle name="Normal 2 5 5 2 2 3 3" xfId="24785"/>
    <cellStyle name="Normal 2 5 5 2 2 4" xfId="34996"/>
    <cellStyle name="Normal 2 5 5 2 2 5" xfId="19772"/>
    <cellStyle name="Normal 2 5 5 2 3" xfId="6323"/>
    <cellStyle name="Normal 2 5 5 2 3 2" xfId="16375"/>
    <cellStyle name="Normal 2 5 5 2 3 2 2" xfId="46697"/>
    <cellStyle name="Normal 2 5 5 2 3 2 3" xfId="31473"/>
    <cellStyle name="Normal 2 5 5 2 3 3" xfId="11355"/>
    <cellStyle name="Normal 2 5 5 2 3 3 2" xfId="41680"/>
    <cellStyle name="Normal 2 5 5 2 3 3 3" xfId="26456"/>
    <cellStyle name="Normal 2 5 5 2 3 4" xfId="36667"/>
    <cellStyle name="Normal 2 5 5 2 3 5" xfId="21443"/>
    <cellStyle name="Normal 2 5 5 2 4" xfId="13033"/>
    <cellStyle name="Normal 2 5 5 2 4 2" xfId="43355"/>
    <cellStyle name="Normal 2 5 5 2 4 3" xfId="28131"/>
    <cellStyle name="Normal 2 5 5 2 5" xfId="8012"/>
    <cellStyle name="Normal 2 5 5 2 5 2" xfId="38338"/>
    <cellStyle name="Normal 2 5 5 2 5 3" xfId="23114"/>
    <cellStyle name="Normal 2 5 5 2 6" xfId="33326"/>
    <cellStyle name="Normal 2 5 5 2 7" xfId="18101"/>
    <cellStyle name="Normal 2 5 5 3" xfId="3794"/>
    <cellStyle name="Normal 2 5 5 3 2" xfId="13868"/>
    <cellStyle name="Normal 2 5 5 3 2 2" xfId="44190"/>
    <cellStyle name="Normal 2 5 5 3 2 3" xfId="28966"/>
    <cellStyle name="Normal 2 5 5 3 3" xfId="8848"/>
    <cellStyle name="Normal 2 5 5 3 3 2" xfId="39173"/>
    <cellStyle name="Normal 2 5 5 3 3 3" xfId="23949"/>
    <cellStyle name="Normal 2 5 5 3 4" xfId="34160"/>
    <cellStyle name="Normal 2 5 5 3 5" xfId="18936"/>
    <cellStyle name="Normal 2 5 5 4" xfId="5487"/>
    <cellStyle name="Normal 2 5 5 4 2" xfId="15539"/>
    <cellStyle name="Normal 2 5 5 4 2 2" xfId="45861"/>
    <cellStyle name="Normal 2 5 5 4 2 3" xfId="30637"/>
    <cellStyle name="Normal 2 5 5 4 3" xfId="10519"/>
    <cellStyle name="Normal 2 5 5 4 3 2" xfId="40844"/>
    <cellStyle name="Normal 2 5 5 4 3 3" xfId="25620"/>
    <cellStyle name="Normal 2 5 5 4 4" xfId="35831"/>
    <cellStyle name="Normal 2 5 5 4 5" xfId="20607"/>
    <cellStyle name="Normal 2 5 5 5" xfId="12197"/>
    <cellStyle name="Normal 2 5 5 5 2" xfId="42519"/>
    <cellStyle name="Normal 2 5 5 5 3" xfId="27295"/>
    <cellStyle name="Normal 2 5 5 6" xfId="7176"/>
    <cellStyle name="Normal 2 5 5 6 2" xfId="37502"/>
    <cellStyle name="Normal 2 5 5 6 3" xfId="22278"/>
    <cellStyle name="Normal 2 5 5 7" xfId="32490"/>
    <cellStyle name="Normal 2 5 5 8" xfId="17265"/>
    <cellStyle name="Normal 2 5 6" xfId="2521"/>
    <cellStyle name="Normal 2 5 6 2" xfId="4213"/>
    <cellStyle name="Normal 2 5 6 2 2" xfId="14286"/>
    <cellStyle name="Normal 2 5 6 2 2 2" xfId="44608"/>
    <cellStyle name="Normal 2 5 6 2 2 3" xfId="29384"/>
    <cellStyle name="Normal 2 5 6 2 3" xfId="9266"/>
    <cellStyle name="Normal 2 5 6 2 3 2" xfId="39591"/>
    <cellStyle name="Normal 2 5 6 2 3 3" xfId="24367"/>
    <cellStyle name="Normal 2 5 6 2 4" xfId="34578"/>
    <cellStyle name="Normal 2 5 6 2 5" xfId="19354"/>
    <cellStyle name="Normal 2 5 6 3" xfId="5905"/>
    <cellStyle name="Normal 2 5 6 3 2" xfId="15957"/>
    <cellStyle name="Normal 2 5 6 3 2 2" xfId="46279"/>
    <cellStyle name="Normal 2 5 6 3 2 3" xfId="31055"/>
    <cellStyle name="Normal 2 5 6 3 3" xfId="10937"/>
    <cellStyle name="Normal 2 5 6 3 3 2" xfId="41262"/>
    <cellStyle name="Normal 2 5 6 3 3 3" xfId="26038"/>
    <cellStyle name="Normal 2 5 6 3 4" xfId="36249"/>
    <cellStyle name="Normal 2 5 6 3 5" xfId="21025"/>
    <cellStyle name="Normal 2 5 6 4" xfId="12615"/>
    <cellStyle name="Normal 2 5 6 4 2" xfId="42937"/>
    <cellStyle name="Normal 2 5 6 4 3" xfId="27713"/>
    <cellStyle name="Normal 2 5 6 5" xfId="7594"/>
    <cellStyle name="Normal 2 5 6 5 2" xfId="37920"/>
    <cellStyle name="Normal 2 5 6 5 3" xfId="22696"/>
    <cellStyle name="Normal 2 5 6 6" xfId="32908"/>
    <cellStyle name="Normal 2 5 6 7" xfId="17683"/>
    <cellStyle name="Normal 2 5 7" xfId="3372"/>
    <cellStyle name="Normal 2 5 7 2" xfId="13450"/>
    <cellStyle name="Normal 2 5 7 2 2" xfId="43772"/>
    <cellStyle name="Normal 2 5 7 2 3" xfId="28548"/>
    <cellStyle name="Normal 2 5 7 3" xfId="8430"/>
    <cellStyle name="Normal 2 5 7 3 2" xfId="38755"/>
    <cellStyle name="Normal 2 5 7 3 3" xfId="23531"/>
    <cellStyle name="Normal 2 5 7 4" xfId="33742"/>
    <cellStyle name="Normal 2 5 7 5" xfId="18518"/>
    <cellStyle name="Normal 2 5 8" xfId="5066"/>
    <cellStyle name="Normal 2 5 8 2" xfId="15121"/>
    <cellStyle name="Normal 2 5 8 2 2" xfId="45443"/>
    <cellStyle name="Normal 2 5 8 2 3" xfId="30219"/>
    <cellStyle name="Normal 2 5 8 3" xfId="10101"/>
    <cellStyle name="Normal 2 5 8 3 2" xfId="40426"/>
    <cellStyle name="Normal 2 5 8 3 3" xfId="25202"/>
    <cellStyle name="Normal 2 5 8 4" xfId="35413"/>
    <cellStyle name="Normal 2 5 8 5" xfId="20189"/>
    <cellStyle name="Normal 2 5 9" xfId="11777"/>
    <cellStyle name="Normal 2 5 9 2" xfId="42101"/>
    <cellStyle name="Normal 2 5 9 3" xfId="26877"/>
    <cellStyle name="Normal 2 6" xfId="31972"/>
    <cellStyle name="Normal 2 7" xfId="932"/>
    <cellStyle name="Normal 2 8" xfId="407"/>
    <cellStyle name="Normal 2 9" xfId="47339"/>
    <cellStyle name="Normal 20" xfId="936"/>
    <cellStyle name="Normal 21" xfId="937"/>
    <cellStyle name="Normal 22" xfId="938"/>
    <cellStyle name="Normal 23" xfId="939"/>
    <cellStyle name="Normal 24" xfId="940"/>
    <cellStyle name="Normal 25" xfId="941"/>
    <cellStyle name="Normal 26" xfId="942"/>
    <cellStyle name="Normal 26 2" xfId="943"/>
    <cellStyle name="Normal 26_Sheet2" xfId="1048"/>
    <cellStyle name="Normal 27" xfId="944"/>
    <cellStyle name="Normal 27 2" xfId="945"/>
    <cellStyle name="Normal 27_Sheet2" xfId="1047"/>
    <cellStyle name="Normal 28" xfId="946"/>
    <cellStyle name="Normal 28 2" xfId="947"/>
    <cellStyle name="Normal 28 3" xfId="1428"/>
    <cellStyle name="Normal 28 3 10" xfId="6757"/>
    <cellStyle name="Normal 28 3 10 2" xfId="37085"/>
    <cellStyle name="Normal 28 3 10 3" xfId="21861"/>
    <cellStyle name="Normal 28 3 11" xfId="32076"/>
    <cellStyle name="Normal 28 3 12" xfId="16846"/>
    <cellStyle name="Normal 28 3 2" xfId="1721"/>
    <cellStyle name="Normal 28 3 2 10" xfId="32128"/>
    <cellStyle name="Normal 28 3 2 11" xfId="16900"/>
    <cellStyle name="Normal 28 3 2 2" xfId="1829"/>
    <cellStyle name="Normal 28 3 2 2 10" xfId="17004"/>
    <cellStyle name="Normal 28 3 2 2 2" xfId="2046"/>
    <cellStyle name="Normal 28 3 2 2 2 2" xfId="2467"/>
    <cellStyle name="Normal 28 3 2 2 2 2 2" xfId="3306"/>
    <cellStyle name="Normal 28 3 2 2 2 2 2 2" xfId="4996"/>
    <cellStyle name="Normal 28 3 2 2 2 2 2 2 2" xfId="15069"/>
    <cellStyle name="Normal 28 3 2 2 2 2 2 2 2 2" xfId="45391"/>
    <cellStyle name="Normal 28 3 2 2 2 2 2 2 2 3" xfId="30167"/>
    <cellStyle name="Normal 28 3 2 2 2 2 2 2 3" xfId="10049"/>
    <cellStyle name="Normal 28 3 2 2 2 2 2 2 3 2" xfId="40374"/>
    <cellStyle name="Normal 28 3 2 2 2 2 2 2 3 3" xfId="25150"/>
    <cellStyle name="Normal 28 3 2 2 2 2 2 2 4" xfId="35361"/>
    <cellStyle name="Normal 28 3 2 2 2 2 2 2 5" xfId="20137"/>
    <cellStyle name="Normal 28 3 2 2 2 2 2 3" xfId="6688"/>
    <cellStyle name="Normal 28 3 2 2 2 2 2 3 2" xfId="16740"/>
    <cellStyle name="Normal 28 3 2 2 2 2 2 3 2 2" xfId="47062"/>
    <cellStyle name="Normal 28 3 2 2 2 2 2 3 2 3" xfId="31838"/>
    <cellStyle name="Normal 28 3 2 2 2 2 2 3 3" xfId="11720"/>
    <cellStyle name="Normal 28 3 2 2 2 2 2 3 3 2" xfId="42045"/>
    <cellStyle name="Normal 28 3 2 2 2 2 2 3 3 3" xfId="26821"/>
    <cellStyle name="Normal 28 3 2 2 2 2 2 3 4" xfId="37032"/>
    <cellStyle name="Normal 28 3 2 2 2 2 2 3 5" xfId="21808"/>
    <cellStyle name="Normal 28 3 2 2 2 2 2 4" xfId="13398"/>
    <cellStyle name="Normal 28 3 2 2 2 2 2 4 2" xfId="43720"/>
    <cellStyle name="Normal 28 3 2 2 2 2 2 4 3" xfId="28496"/>
    <cellStyle name="Normal 28 3 2 2 2 2 2 5" xfId="8377"/>
    <cellStyle name="Normal 28 3 2 2 2 2 2 5 2" xfId="38703"/>
    <cellStyle name="Normal 28 3 2 2 2 2 2 5 3" xfId="23479"/>
    <cellStyle name="Normal 28 3 2 2 2 2 2 6" xfId="33691"/>
    <cellStyle name="Normal 28 3 2 2 2 2 2 7" xfId="18466"/>
    <cellStyle name="Normal 28 3 2 2 2 2 3" xfId="4159"/>
    <cellStyle name="Normal 28 3 2 2 2 2 3 2" xfId="14233"/>
    <cellStyle name="Normal 28 3 2 2 2 2 3 2 2" xfId="44555"/>
    <cellStyle name="Normal 28 3 2 2 2 2 3 2 3" xfId="29331"/>
    <cellStyle name="Normal 28 3 2 2 2 2 3 3" xfId="9213"/>
    <cellStyle name="Normal 28 3 2 2 2 2 3 3 2" xfId="39538"/>
    <cellStyle name="Normal 28 3 2 2 2 2 3 3 3" xfId="24314"/>
    <cellStyle name="Normal 28 3 2 2 2 2 3 4" xfId="34525"/>
    <cellStyle name="Normal 28 3 2 2 2 2 3 5" xfId="19301"/>
    <cellStyle name="Normal 28 3 2 2 2 2 4" xfId="5852"/>
    <cellStyle name="Normal 28 3 2 2 2 2 4 2" xfId="15904"/>
    <cellStyle name="Normal 28 3 2 2 2 2 4 2 2" xfId="46226"/>
    <cellStyle name="Normal 28 3 2 2 2 2 4 2 3" xfId="31002"/>
    <cellStyle name="Normal 28 3 2 2 2 2 4 3" xfId="10884"/>
    <cellStyle name="Normal 28 3 2 2 2 2 4 3 2" xfId="41209"/>
    <cellStyle name="Normal 28 3 2 2 2 2 4 3 3" xfId="25985"/>
    <cellStyle name="Normal 28 3 2 2 2 2 4 4" xfId="36196"/>
    <cellStyle name="Normal 28 3 2 2 2 2 4 5" xfId="20972"/>
    <cellStyle name="Normal 28 3 2 2 2 2 5" xfId="12562"/>
    <cellStyle name="Normal 28 3 2 2 2 2 5 2" xfId="42884"/>
    <cellStyle name="Normal 28 3 2 2 2 2 5 3" xfId="27660"/>
    <cellStyle name="Normal 28 3 2 2 2 2 6" xfId="7541"/>
    <cellStyle name="Normal 28 3 2 2 2 2 6 2" xfId="37867"/>
    <cellStyle name="Normal 28 3 2 2 2 2 6 3" xfId="22643"/>
    <cellStyle name="Normal 28 3 2 2 2 2 7" xfId="32855"/>
    <cellStyle name="Normal 28 3 2 2 2 2 8" xfId="17630"/>
    <cellStyle name="Normal 28 3 2 2 2 3" xfId="2888"/>
    <cellStyle name="Normal 28 3 2 2 2 3 2" xfId="4578"/>
    <cellStyle name="Normal 28 3 2 2 2 3 2 2" xfId="14651"/>
    <cellStyle name="Normal 28 3 2 2 2 3 2 2 2" xfId="44973"/>
    <cellStyle name="Normal 28 3 2 2 2 3 2 2 3" xfId="29749"/>
    <cellStyle name="Normal 28 3 2 2 2 3 2 3" xfId="9631"/>
    <cellStyle name="Normal 28 3 2 2 2 3 2 3 2" xfId="39956"/>
    <cellStyle name="Normal 28 3 2 2 2 3 2 3 3" xfId="24732"/>
    <cellStyle name="Normal 28 3 2 2 2 3 2 4" xfId="34943"/>
    <cellStyle name="Normal 28 3 2 2 2 3 2 5" xfId="19719"/>
    <cellStyle name="Normal 28 3 2 2 2 3 3" xfId="6270"/>
    <cellStyle name="Normal 28 3 2 2 2 3 3 2" xfId="16322"/>
    <cellStyle name="Normal 28 3 2 2 2 3 3 2 2" xfId="46644"/>
    <cellStyle name="Normal 28 3 2 2 2 3 3 2 3" xfId="31420"/>
    <cellStyle name="Normal 28 3 2 2 2 3 3 3" xfId="11302"/>
    <cellStyle name="Normal 28 3 2 2 2 3 3 3 2" xfId="41627"/>
    <cellStyle name="Normal 28 3 2 2 2 3 3 3 3" xfId="26403"/>
    <cellStyle name="Normal 28 3 2 2 2 3 3 4" xfId="36614"/>
    <cellStyle name="Normal 28 3 2 2 2 3 3 5" xfId="21390"/>
    <cellStyle name="Normal 28 3 2 2 2 3 4" xfId="12980"/>
    <cellStyle name="Normal 28 3 2 2 2 3 4 2" xfId="43302"/>
    <cellStyle name="Normal 28 3 2 2 2 3 4 3" xfId="28078"/>
    <cellStyle name="Normal 28 3 2 2 2 3 5" xfId="7959"/>
    <cellStyle name="Normal 28 3 2 2 2 3 5 2" xfId="38285"/>
    <cellStyle name="Normal 28 3 2 2 2 3 5 3" xfId="23061"/>
    <cellStyle name="Normal 28 3 2 2 2 3 6" xfId="33273"/>
    <cellStyle name="Normal 28 3 2 2 2 3 7" xfId="18048"/>
    <cellStyle name="Normal 28 3 2 2 2 4" xfId="3741"/>
    <cellStyle name="Normal 28 3 2 2 2 4 2" xfId="13815"/>
    <cellStyle name="Normal 28 3 2 2 2 4 2 2" xfId="44137"/>
    <cellStyle name="Normal 28 3 2 2 2 4 2 3" xfId="28913"/>
    <cellStyle name="Normal 28 3 2 2 2 4 3" xfId="8795"/>
    <cellStyle name="Normal 28 3 2 2 2 4 3 2" xfId="39120"/>
    <cellStyle name="Normal 28 3 2 2 2 4 3 3" xfId="23896"/>
    <cellStyle name="Normal 28 3 2 2 2 4 4" xfId="34107"/>
    <cellStyle name="Normal 28 3 2 2 2 4 5" xfId="18883"/>
    <cellStyle name="Normal 28 3 2 2 2 5" xfId="5434"/>
    <cellStyle name="Normal 28 3 2 2 2 5 2" xfId="15486"/>
    <cellStyle name="Normal 28 3 2 2 2 5 2 2" xfId="45808"/>
    <cellStyle name="Normal 28 3 2 2 2 5 2 3" xfId="30584"/>
    <cellStyle name="Normal 28 3 2 2 2 5 3" xfId="10466"/>
    <cellStyle name="Normal 28 3 2 2 2 5 3 2" xfId="40791"/>
    <cellStyle name="Normal 28 3 2 2 2 5 3 3" xfId="25567"/>
    <cellStyle name="Normal 28 3 2 2 2 5 4" xfId="35778"/>
    <cellStyle name="Normal 28 3 2 2 2 5 5" xfId="20554"/>
    <cellStyle name="Normal 28 3 2 2 2 6" xfId="12144"/>
    <cellStyle name="Normal 28 3 2 2 2 6 2" xfId="42466"/>
    <cellStyle name="Normal 28 3 2 2 2 6 3" xfId="27242"/>
    <cellStyle name="Normal 28 3 2 2 2 7" xfId="7123"/>
    <cellStyle name="Normal 28 3 2 2 2 7 2" xfId="37449"/>
    <cellStyle name="Normal 28 3 2 2 2 7 3" xfId="22225"/>
    <cellStyle name="Normal 28 3 2 2 2 8" xfId="32437"/>
    <cellStyle name="Normal 28 3 2 2 2 9" xfId="17212"/>
    <cellStyle name="Normal 28 3 2 2 3" xfId="2259"/>
    <cellStyle name="Normal 28 3 2 2 3 2" xfId="3098"/>
    <cellStyle name="Normal 28 3 2 2 3 2 2" xfId="4788"/>
    <cellStyle name="Normal 28 3 2 2 3 2 2 2" xfId="14861"/>
    <cellStyle name="Normal 28 3 2 2 3 2 2 2 2" xfId="45183"/>
    <cellStyle name="Normal 28 3 2 2 3 2 2 2 3" xfId="29959"/>
    <cellStyle name="Normal 28 3 2 2 3 2 2 3" xfId="9841"/>
    <cellStyle name="Normal 28 3 2 2 3 2 2 3 2" xfId="40166"/>
    <cellStyle name="Normal 28 3 2 2 3 2 2 3 3" xfId="24942"/>
    <cellStyle name="Normal 28 3 2 2 3 2 2 4" xfId="35153"/>
    <cellStyle name="Normal 28 3 2 2 3 2 2 5" xfId="19929"/>
    <cellStyle name="Normal 28 3 2 2 3 2 3" xfId="6480"/>
    <cellStyle name="Normal 28 3 2 2 3 2 3 2" xfId="16532"/>
    <cellStyle name="Normal 28 3 2 2 3 2 3 2 2" xfId="46854"/>
    <cellStyle name="Normal 28 3 2 2 3 2 3 2 3" xfId="31630"/>
    <cellStyle name="Normal 28 3 2 2 3 2 3 3" xfId="11512"/>
    <cellStyle name="Normal 28 3 2 2 3 2 3 3 2" xfId="41837"/>
    <cellStyle name="Normal 28 3 2 2 3 2 3 3 3" xfId="26613"/>
    <cellStyle name="Normal 28 3 2 2 3 2 3 4" xfId="36824"/>
    <cellStyle name="Normal 28 3 2 2 3 2 3 5" xfId="21600"/>
    <cellStyle name="Normal 28 3 2 2 3 2 4" xfId="13190"/>
    <cellStyle name="Normal 28 3 2 2 3 2 4 2" xfId="43512"/>
    <cellStyle name="Normal 28 3 2 2 3 2 4 3" xfId="28288"/>
    <cellStyle name="Normal 28 3 2 2 3 2 5" xfId="8169"/>
    <cellStyle name="Normal 28 3 2 2 3 2 5 2" xfId="38495"/>
    <cellStyle name="Normal 28 3 2 2 3 2 5 3" xfId="23271"/>
    <cellStyle name="Normal 28 3 2 2 3 2 6" xfId="33483"/>
    <cellStyle name="Normal 28 3 2 2 3 2 7" xfId="18258"/>
    <cellStyle name="Normal 28 3 2 2 3 3" xfId="3951"/>
    <cellStyle name="Normal 28 3 2 2 3 3 2" xfId="14025"/>
    <cellStyle name="Normal 28 3 2 2 3 3 2 2" xfId="44347"/>
    <cellStyle name="Normal 28 3 2 2 3 3 2 3" xfId="29123"/>
    <cellStyle name="Normal 28 3 2 2 3 3 3" xfId="9005"/>
    <cellStyle name="Normal 28 3 2 2 3 3 3 2" xfId="39330"/>
    <cellStyle name="Normal 28 3 2 2 3 3 3 3" xfId="24106"/>
    <cellStyle name="Normal 28 3 2 2 3 3 4" xfId="34317"/>
    <cellStyle name="Normal 28 3 2 2 3 3 5" xfId="19093"/>
    <cellStyle name="Normal 28 3 2 2 3 4" xfId="5644"/>
    <cellStyle name="Normal 28 3 2 2 3 4 2" xfId="15696"/>
    <cellStyle name="Normal 28 3 2 2 3 4 2 2" xfId="46018"/>
    <cellStyle name="Normal 28 3 2 2 3 4 2 3" xfId="30794"/>
    <cellStyle name="Normal 28 3 2 2 3 4 3" xfId="10676"/>
    <cellStyle name="Normal 28 3 2 2 3 4 3 2" xfId="41001"/>
    <cellStyle name="Normal 28 3 2 2 3 4 3 3" xfId="25777"/>
    <cellStyle name="Normal 28 3 2 2 3 4 4" xfId="35988"/>
    <cellStyle name="Normal 28 3 2 2 3 4 5" xfId="20764"/>
    <cellStyle name="Normal 28 3 2 2 3 5" xfId="12354"/>
    <cellStyle name="Normal 28 3 2 2 3 5 2" xfId="42676"/>
    <cellStyle name="Normal 28 3 2 2 3 5 3" xfId="27452"/>
    <cellStyle name="Normal 28 3 2 2 3 6" xfId="7333"/>
    <cellStyle name="Normal 28 3 2 2 3 6 2" xfId="37659"/>
    <cellStyle name="Normal 28 3 2 2 3 6 3" xfId="22435"/>
    <cellStyle name="Normal 28 3 2 2 3 7" xfId="32647"/>
    <cellStyle name="Normal 28 3 2 2 3 8" xfId="17422"/>
    <cellStyle name="Normal 28 3 2 2 4" xfId="2680"/>
    <cellStyle name="Normal 28 3 2 2 4 2" xfId="4370"/>
    <cellStyle name="Normal 28 3 2 2 4 2 2" xfId="14443"/>
    <cellStyle name="Normal 28 3 2 2 4 2 2 2" xfId="44765"/>
    <cellStyle name="Normal 28 3 2 2 4 2 2 3" xfId="29541"/>
    <cellStyle name="Normal 28 3 2 2 4 2 3" xfId="9423"/>
    <cellStyle name="Normal 28 3 2 2 4 2 3 2" xfId="39748"/>
    <cellStyle name="Normal 28 3 2 2 4 2 3 3" xfId="24524"/>
    <cellStyle name="Normal 28 3 2 2 4 2 4" xfId="34735"/>
    <cellStyle name="Normal 28 3 2 2 4 2 5" xfId="19511"/>
    <cellStyle name="Normal 28 3 2 2 4 3" xfId="6062"/>
    <cellStyle name="Normal 28 3 2 2 4 3 2" xfId="16114"/>
    <cellStyle name="Normal 28 3 2 2 4 3 2 2" xfId="46436"/>
    <cellStyle name="Normal 28 3 2 2 4 3 2 3" xfId="31212"/>
    <cellStyle name="Normal 28 3 2 2 4 3 3" xfId="11094"/>
    <cellStyle name="Normal 28 3 2 2 4 3 3 2" xfId="41419"/>
    <cellStyle name="Normal 28 3 2 2 4 3 3 3" xfId="26195"/>
    <cellStyle name="Normal 28 3 2 2 4 3 4" xfId="36406"/>
    <cellStyle name="Normal 28 3 2 2 4 3 5" xfId="21182"/>
    <cellStyle name="Normal 28 3 2 2 4 4" xfId="12772"/>
    <cellStyle name="Normal 28 3 2 2 4 4 2" xfId="43094"/>
    <cellStyle name="Normal 28 3 2 2 4 4 3" xfId="27870"/>
    <cellStyle name="Normal 28 3 2 2 4 5" xfId="7751"/>
    <cellStyle name="Normal 28 3 2 2 4 5 2" xfId="38077"/>
    <cellStyle name="Normal 28 3 2 2 4 5 3" xfId="22853"/>
    <cellStyle name="Normal 28 3 2 2 4 6" xfId="33065"/>
    <cellStyle name="Normal 28 3 2 2 4 7" xfId="17840"/>
    <cellStyle name="Normal 28 3 2 2 5" xfId="3533"/>
    <cellStyle name="Normal 28 3 2 2 5 2" xfId="13607"/>
    <cellStyle name="Normal 28 3 2 2 5 2 2" xfId="43929"/>
    <cellStyle name="Normal 28 3 2 2 5 2 3" xfId="28705"/>
    <cellStyle name="Normal 28 3 2 2 5 3" xfId="8587"/>
    <cellStyle name="Normal 28 3 2 2 5 3 2" xfId="38912"/>
    <cellStyle name="Normal 28 3 2 2 5 3 3" xfId="23688"/>
    <cellStyle name="Normal 28 3 2 2 5 4" xfId="33899"/>
    <cellStyle name="Normal 28 3 2 2 5 5" xfId="18675"/>
    <cellStyle name="Normal 28 3 2 2 6" xfId="5226"/>
    <cellStyle name="Normal 28 3 2 2 6 2" xfId="15278"/>
    <cellStyle name="Normal 28 3 2 2 6 2 2" xfId="45600"/>
    <cellStyle name="Normal 28 3 2 2 6 2 3" xfId="30376"/>
    <cellStyle name="Normal 28 3 2 2 6 3" xfId="10258"/>
    <cellStyle name="Normal 28 3 2 2 6 3 2" xfId="40583"/>
    <cellStyle name="Normal 28 3 2 2 6 3 3" xfId="25359"/>
    <cellStyle name="Normal 28 3 2 2 6 4" xfId="35570"/>
    <cellStyle name="Normal 28 3 2 2 6 5" xfId="20346"/>
    <cellStyle name="Normal 28 3 2 2 7" xfId="11936"/>
    <cellStyle name="Normal 28 3 2 2 7 2" xfId="42258"/>
    <cellStyle name="Normal 28 3 2 2 7 3" xfId="27034"/>
    <cellStyle name="Normal 28 3 2 2 8" xfId="6915"/>
    <cellStyle name="Normal 28 3 2 2 8 2" xfId="37241"/>
    <cellStyle name="Normal 28 3 2 2 8 3" xfId="22017"/>
    <cellStyle name="Normal 28 3 2 2 9" xfId="32229"/>
    <cellStyle name="Normal 28 3 2 3" xfId="1942"/>
    <cellStyle name="Normal 28 3 2 3 2" xfId="2363"/>
    <cellStyle name="Normal 28 3 2 3 2 2" xfId="3202"/>
    <cellStyle name="Normal 28 3 2 3 2 2 2" xfId="4892"/>
    <cellStyle name="Normal 28 3 2 3 2 2 2 2" xfId="14965"/>
    <cellStyle name="Normal 28 3 2 3 2 2 2 2 2" xfId="45287"/>
    <cellStyle name="Normal 28 3 2 3 2 2 2 2 3" xfId="30063"/>
    <cellStyle name="Normal 28 3 2 3 2 2 2 3" xfId="9945"/>
    <cellStyle name="Normal 28 3 2 3 2 2 2 3 2" xfId="40270"/>
    <cellStyle name="Normal 28 3 2 3 2 2 2 3 3" xfId="25046"/>
    <cellStyle name="Normal 28 3 2 3 2 2 2 4" xfId="35257"/>
    <cellStyle name="Normal 28 3 2 3 2 2 2 5" xfId="20033"/>
    <cellStyle name="Normal 28 3 2 3 2 2 3" xfId="6584"/>
    <cellStyle name="Normal 28 3 2 3 2 2 3 2" xfId="16636"/>
    <cellStyle name="Normal 28 3 2 3 2 2 3 2 2" xfId="46958"/>
    <cellStyle name="Normal 28 3 2 3 2 2 3 2 3" xfId="31734"/>
    <cellStyle name="Normal 28 3 2 3 2 2 3 3" xfId="11616"/>
    <cellStyle name="Normal 28 3 2 3 2 2 3 3 2" xfId="41941"/>
    <cellStyle name="Normal 28 3 2 3 2 2 3 3 3" xfId="26717"/>
    <cellStyle name="Normal 28 3 2 3 2 2 3 4" xfId="36928"/>
    <cellStyle name="Normal 28 3 2 3 2 2 3 5" xfId="21704"/>
    <cellStyle name="Normal 28 3 2 3 2 2 4" xfId="13294"/>
    <cellStyle name="Normal 28 3 2 3 2 2 4 2" xfId="43616"/>
    <cellStyle name="Normal 28 3 2 3 2 2 4 3" xfId="28392"/>
    <cellStyle name="Normal 28 3 2 3 2 2 5" xfId="8273"/>
    <cellStyle name="Normal 28 3 2 3 2 2 5 2" xfId="38599"/>
    <cellStyle name="Normal 28 3 2 3 2 2 5 3" xfId="23375"/>
    <cellStyle name="Normal 28 3 2 3 2 2 6" xfId="33587"/>
    <cellStyle name="Normal 28 3 2 3 2 2 7" xfId="18362"/>
    <cellStyle name="Normal 28 3 2 3 2 3" xfId="4055"/>
    <cellStyle name="Normal 28 3 2 3 2 3 2" xfId="14129"/>
    <cellStyle name="Normal 28 3 2 3 2 3 2 2" xfId="44451"/>
    <cellStyle name="Normal 28 3 2 3 2 3 2 3" xfId="29227"/>
    <cellStyle name="Normal 28 3 2 3 2 3 3" xfId="9109"/>
    <cellStyle name="Normal 28 3 2 3 2 3 3 2" xfId="39434"/>
    <cellStyle name="Normal 28 3 2 3 2 3 3 3" xfId="24210"/>
    <cellStyle name="Normal 28 3 2 3 2 3 4" xfId="34421"/>
    <cellStyle name="Normal 28 3 2 3 2 3 5" xfId="19197"/>
    <cellStyle name="Normal 28 3 2 3 2 4" xfId="5748"/>
    <cellStyle name="Normal 28 3 2 3 2 4 2" xfId="15800"/>
    <cellStyle name="Normal 28 3 2 3 2 4 2 2" xfId="46122"/>
    <cellStyle name="Normal 28 3 2 3 2 4 2 3" xfId="30898"/>
    <cellStyle name="Normal 28 3 2 3 2 4 3" xfId="10780"/>
    <cellStyle name="Normal 28 3 2 3 2 4 3 2" xfId="41105"/>
    <cellStyle name="Normal 28 3 2 3 2 4 3 3" xfId="25881"/>
    <cellStyle name="Normal 28 3 2 3 2 4 4" xfId="36092"/>
    <cellStyle name="Normal 28 3 2 3 2 4 5" xfId="20868"/>
    <cellStyle name="Normal 28 3 2 3 2 5" xfId="12458"/>
    <cellStyle name="Normal 28 3 2 3 2 5 2" xfId="42780"/>
    <cellStyle name="Normal 28 3 2 3 2 5 3" xfId="27556"/>
    <cellStyle name="Normal 28 3 2 3 2 6" xfId="7437"/>
    <cellStyle name="Normal 28 3 2 3 2 6 2" xfId="37763"/>
    <cellStyle name="Normal 28 3 2 3 2 6 3" xfId="22539"/>
    <cellStyle name="Normal 28 3 2 3 2 7" xfId="32751"/>
    <cellStyle name="Normal 28 3 2 3 2 8" xfId="17526"/>
    <cellStyle name="Normal 28 3 2 3 3" xfId="2784"/>
    <cellStyle name="Normal 28 3 2 3 3 2" xfId="4474"/>
    <cellStyle name="Normal 28 3 2 3 3 2 2" xfId="14547"/>
    <cellStyle name="Normal 28 3 2 3 3 2 2 2" xfId="44869"/>
    <cellStyle name="Normal 28 3 2 3 3 2 2 3" xfId="29645"/>
    <cellStyle name="Normal 28 3 2 3 3 2 3" xfId="9527"/>
    <cellStyle name="Normal 28 3 2 3 3 2 3 2" xfId="39852"/>
    <cellStyle name="Normal 28 3 2 3 3 2 3 3" xfId="24628"/>
    <cellStyle name="Normal 28 3 2 3 3 2 4" xfId="34839"/>
    <cellStyle name="Normal 28 3 2 3 3 2 5" xfId="19615"/>
    <cellStyle name="Normal 28 3 2 3 3 3" xfId="6166"/>
    <cellStyle name="Normal 28 3 2 3 3 3 2" xfId="16218"/>
    <cellStyle name="Normal 28 3 2 3 3 3 2 2" xfId="46540"/>
    <cellStyle name="Normal 28 3 2 3 3 3 2 3" xfId="31316"/>
    <cellStyle name="Normal 28 3 2 3 3 3 3" xfId="11198"/>
    <cellStyle name="Normal 28 3 2 3 3 3 3 2" xfId="41523"/>
    <cellStyle name="Normal 28 3 2 3 3 3 3 3" xfId="26299"/>
    <cellStyle name="Normal 28 3 2 3 3 3 4" xfId="36510"/>
    <cellStyle name="Normal 28 3 2 3 3 3 5" xfId="21286"/>
    <cellStyle name="Normal 28 3 2 3 3 4" xfId="12876"/>
    <cellStyle name="Normal 28 3 2 3 3 4 2" xfId="43198"/>
    <cellStyle name="Normal 28 3 2 3 3 4 3" xfId="27974"/>
    <cellStyle name="Normal 28 3 2 3 3 5" xfId="7855"/>
    <cellStyle name="Normal 28 3 2 3 3 5 2" xfId="38181"/>
    <cellStyle name="Normal 28 3 2 3 3 5 3" xfId="22957"/>
    <cellStyle name="Normal 28 3 2 3 3 6" xfId="33169"/>
    <cellStyle name="Normal 28 3 2 3 3 7" xfId="17944"/>
    <cellStyle name="Normal 28 3 2 3 4" xfId="3637"/>
    <cellStyle name="Normal 28 3 2 3 4 2" xfId="13711"/>
    <cellStyle name="Normal 28 3 2 3 4 2 2" xfId="44033"/>
    <cellStyle name="Normal 28 3 2 3 4 2 3" xfId="28809"/>
    <cellStyle name="Normal 28 3 2 3 4 3" xfId="8691"/>
    <cellStyle name="Normal 28 3 2 3 4 3 2" xfId="39016"/>
    <cellStyle name="Normal 28 3 2 3 4 3 3" xfId="23792"/>
    <cellStyle name="Normal 28 3 2 3 4 4" xfId="34003"/>
    <cellStyle name="Normal 28 3 2 3 4 5" xfId="18779"/>
    <cellStyle name="Normal 28 3 2 3 5" xfId="5330"/>
    <cellStyle name="Normal 28 3 2 3 5 2" xfId="15382"/>
    <cellStyle name="Normal 28 3 2 3 5 2 2" xfId="45704"/>
    <cellStyle name="Normal 28 3 2 3 5 2 3" xfId="30480"/>
    <cellStyle name="Normal 28 3 2 3 5 3" xfId="10362"/>
    <cellStyle name="Normal 28 3 2 3 5 3 2" xfId="40687"/>
    <cellStyle name="Normal 28 3 2 3 5 3 3" xfId="25463"/>
    <cellStyle name="Normal 28 3 2 3 5 4" xfId="35674"/>
    <cellStyle name="Normal 28 3 2 3 5 5" xfId="20450"/>
    <cellStyle name="Normal 28 3 2 3 6" xfId="12040"/>
    <cellStyle name="Normal 28 3 2 3 6 2" xfId="42362"/>
    <cellStyle name="Normal 28 3 2 3 6 3" xfId="27138"/>
    <cellStyle name="Normal 28 3 2 3 7" xfId="7019"/>
    <cellStyle name="Normal 28 3 2 3 7 2" xfId="37345"/>
    <cellStyle name="Normal 28 3 2 3 7 3" xfId="22121"/>
    <cellStyle name="Normal 28 3 2 3 8" xfId="32333"/>
    <cellStyle name="Normal 28 3 2 3 9" xfId="17108"/>
    <cellStyle name="Normal 28 3 2 4" xfId="2155"/>
    <cellStyle name="Normal 28 3 2 4 2" xfId="2994"/>
    <cellStyle name="Normal 28 3 2 4 2 2" xfId="4684"/>
    <cellStyle name="Normal 28 3 2 4 2 2 2" xfId="14757"/>
    <cellStyle name="Normal 28 3 2 4 2 2 2 2" xfId="45079"/>
    <cellStyle name="Normal 28 3 2 4 2 2 2 3" xfId="29855"/>
    <cellStyle name="Normal 28 3 2 4 2 2 3" xfId="9737"/>
    <cellStyle name="Normal 28 3 2 4 2 2 3 2" xfId="40062"/>
    <cellStyle name="Normal 28 3 2 4 2 2 3 3" xfId="24838"/>
    <cellStyle name="Normal 28 3 2 4 2 2 4" xfId="35049"/>
    <cellStyle name="Normal 28 3 2 4 2 2 5" xfId="19825"/>
    <cellStyle name="Normal 28 3 2 4 2 3" xfId="6376"/>
    <cellStyle name="Normal 28 3 2 4 2 3 2" xfId="16428"/>
    <cellStyle name="Normal 28 3 2 4 2 3 2 2" xfId="46750"/>
    <cellStyle name="Normal 28 3 2 4 2 3 2 3" xfId="31526"/>
    <cellStyle name="Normal 28 3 2 4 2 3 3" xfId="11408"/>
    <cellStyle name="Normal 28 3 2 4 2 3 3 2" xfId="41733"/>
    <cellStyle name="Normal 28 3 2 4 2 3 3 3" xfId="26509"/>
    <cellStyle name="Normal 28 3 2 4 2 3 4" xfId="36720"/>
    <cellStyle name="Normal 28 3 2 4 2 3 5" xfId="21496"/>
    <cellStyle name="Normal 28 3 2 4 2 4" xfId="13086"/>
    <cellStyle name="Normal 28 3 2 4 2 4 2" xfId="43408"/>
    <cellStyle name="Normal 28 3 2 4 2 4 3" xfId="28184"/>
    <cellStyle name="Normal 28 3 2 4 2 5" xfId="8065"/>
    <cellStyle name="Normal 28 3 2 4 2 5 2" xfId="38391"/>
    <cellStyle name="Normal 28 3 2 4 2 5 3" xfId="23167"/>
    <cellStyle name="Normal 28 3 2 4 2 6" xfId="33379"/>
    <cellStyle name="Normal 28 3 2 4 2 7" xfId="18154"/>
    <cellStyle name="Normal 28 3 2 4 3" xfId="3847"/>
    <cellStyle name="Normal 28 3 2 4 3 2" xfId="13921"/>
    <cellStyle name="Normal 28 3 2 4 3 2 2" xfId="44243"/>
    <cellStyle name="Normal 28 3 2 4 3 2 3" xfId="29019"/>
    <cellStyle name="Normal 28 3 2 4 3 3" xfId="8901"/>
    <cellStyle name="Normal 28 3 2 4 3 3 2" xfId="39226"/>
    <cellStyle name="Normal 28 3 2 4 3 3 3" xfId="24002"/>
    <cellStyle name="Normal 28 3 2 4 3 4" xfId="34213"/>
    <cellStyle name="Normal 28 3 2 4 3 5" xfId="18989"/>
    <cellStyle name="Normal 28 3 2 4 4" xfId="5540"/>
    <cellStyle name="Normal 28 3 2 4 4 2" xfId="15592"/>
    <cellStyle name="Normal 28 3 2 4 4 2 2" xfId="45914"/>
    <cellStyle name="Normal 28 3 2 4 4 2 3" xfId="30690"/>
    <cellStyle name="Normal 28 3 2 4 4 3" xfId="10572"/>
    <cellStyle name="Normal 28 3 2 4 4 3 2" xfId="40897"/>
    <cellStyle name="Normal 28 3 2 4 4 3 3" xfId="25673"/>
    <cellStyle name="Normal 28 3 2 4 4 4" xfId="35884"/>
    <cellStyle name="Normal 28 3 2 4 4 5" xfId="20660"/>
    <cellStyle name="Normal 28 3 2 4 5" xfId="12250"/>
    <cellStyle name="Normal 28 3 2 4 5 2" xfId="42572"/>
    <cellStyle name="Normal 28 3 2 4 5 3" xfId="27348"/>
    <cellStyle name="Normal 28 3 2 4 6" xfId="7229"/>
    <cellStyle name="Normal 28 3 2 4 6 2" xfId="37555"/>
    <cellStyle name="Normal 28 3 2 4 6 3" xfId="22331"/>
    <cellStyle name="Normal 28 3 2 4 7" xfId="32543"/>
    <cellStyle name="Normal 28 3 2 4 8" xfId="17318"/>
    <cellStyle name="Normal 28 3 2 5" xfId="2576"/>
    <cellStyle name="Normal 28 3 2 5 2" xfId="4266"/>
    <cellStyle name="Normal 28 3 2 5 2 2" xfId="14339"/>
    <cellStyle name="Normal 28 3 2 5 2 2 2" xfId="44661"/>
    <cellStyle name="Normal 28 3 2 5 2 2 3" xfId="29437"/>
    <cellStyle name="Normal 28 3 2 5 2 3" xfId="9319"/>
    <cellStyle name="Normal 28 3 2 5 2 3 2" xfId="39644"/>
    <cellStyle name="Normal 28 3 2 5 2 3 3" xfId="24420"/>
    <cellStyle name="Normal 28 3 2 5 2 4" xfId="34631"/>
    <cellStyle name="Normal 28 3 2 5 2 5" xfId="19407"/>
    <cellStyle name="Normal 28 3 2 5 3" xfId="5958"/>
    <cellStyle name="Normal 28 3 2 5 3 2" xfId="16010"/>
    <cellStyle name="Normal 28 3 2 5 3 2 2" xfId="46332"/>
    <cellStyle name="Normal 28 3 2 5 3 2 3" xfId="31108"/>
    <cellStyle name="Normal 28 3 2 5 3 3" xfId="10990"/>
    <cellStyle name="Normal 28 3 2 5 3 3 2" xfId="41315"/>
    <cellStyle name="Normal 28 3 2 5 3 3 3" xfId="26091"/>
    <cellStyle name="Normal 28 3 2 5 3 4" xfId="36302"/>
    <cellStyle name="Normal 28 3 2 5 3 5" xfId="21078"/>
    <cellStyle name="Normal 28 3 2 5 4" xfId="12668"/>
    <cellStyle name="Normal 28 3 2 5 4 2" xfId="42990"/>
    <cellStyle name="Normal 28 3 2 5 4 3" xfId="27766"/>
    <cellStyle name="Normal 28 3 2 5 5" xfId="7647"/>
    <cellStyle name="Normal 28 3 2 5 5 2" xfId="37973"/>
    <cellStyle name="Normal 28 3 2 5 5 3" xfId="22749"/>
    <cellStyle name="Normal 28 3 2 5 6" xfId="32961"/>
    <cellStyle name="Normal 28 3 2 5 7" xfId="17736"/>
    <cellStyle name="Normal 28 3 2 6" xfId="3429"/>
    <cellStyle name="Normal 28 3 2 6 2" xfId="13503"/>
    <cellStyle name="Normal 28 3 2 6 2 2" xfId="43825"/>
    <cellStyle name="Normal 28 3 2 6 2 3" xfId="28601"/>
    <cellStyle name="Normal 28 3 2 6 3" xfId="8483"/>
    <cellStyle name="Normal 28 3 2 6 3 2" xfId="38808"/>
    <cellStyle name="Normal 28 3 2 6 3 3" xfId="23584"/>
    <cellStyle name="Normal 28 3 2 6 4" xfId="33795"/>
    <cellStyle name="Normal 28 3 2 6 5" xfId="18571"/>
    <cellStyle name="Normal 28 3 2 7" xfId="5122"/>
    <cellStyle name="Normal 28 3 2 7 2" xfId="15174"/>
    <cellStyle name="Normal 28 3 2 7 2 2" xfId="45496"/>
    <cellStyle name="Normal 28 3 2 7 2 3" xfId="30272"/>
    <cellStyle name="Normal 28 3 2 7 3" xfId="10154"/>
    <cellStyle name="Normal 28 3 2 7 3 2" xfId="40479"/>
    <cellStyle name="Normal 28 3 2 7 3 3" xfId="25255"/>
    <cellStyle name="Normal 28 3 2 7 4" xfId="35466"/>
    <cellStyle name="Normal 28 3 2 7 5" xfId="20242"/>
    <cellStyle name="Normal 28 3 2 8" xfId="11832"/>
    <cellStyle name="Normal 28 3 2 8 2" xfId="42154"/>
    <cellStyle name="Normal 28 3 2 8 3" xfId="26930"/>
    <cellStyle name="Normal 28 3 2 9" xfId="6811"/>
    <cellStyle name="Normal 28 3 2 9 2" xfId="37137"/>
    <cellStyle name="Normal 28 3 2 9 3" xfId="21913"/>
    <cellStyle name="Normal 28 3 3" xfId="1775"/>
    <cellStyle name="Normal 28 3 3 10" xfId="16952"/>
    <cellStyle name="Normal 28 3 3 2" xfId="1994"/>
    <cellStyle name="Normal 28 3 3 2 2" xfId="2415"/>
    <cellStyle name="Normal 28 3 3 2 2 2" xfId="3254"/>
    <cellStyle name="Normal 28 3 3 2 2 2 2" xfId="4944"/>
    <cellStyle name="Normal 28 3 3 2 2 2 2 2" xfId="15017"/>
    <cellStyle name="Normal 28 3 3 2 2 2 2 2 2" xfId="45339"/>
    <cellStyle name="Normal 28 3 3 2 2 2 2 2 3" xfId="30115"/>
    <cellStyle name="Normal 28 3 3 2 2 2 2 3" xfId="9997"/>
    <cellStyle name="Normal 28 3 3 2 2 2 2 3 2" xfId="40322"/>
    <cellStyle name="Normal 28 3 3 2 2 2 2 3 3" xfId="25098"/>
    <cellStyle name="Normal 28 3 3 2 2 2 2 4" xfId="35309"/>
    <cellStyle name="Normal 28 3 3 2 2 2 2 5" xfId="20085"/>
    <cellStyle name="Normal 28 3 3 2 2 2 3" xfId="6636"/>
    <cellStyle name="Normal 28 3 3 2 2 2 3 2" xfId="16688"/>
    <cellStyle name="Normal 28 3 3 2 2 2 3 2 2" xfId="47010"/>
    <cellStyle name="Normal 28 3 3 2 2 2 3 2 3" xfId="31786"/>
    <cellStyle name="Normal 28 3 3 2 2 2 3 3" xfId="11668"/>
    <cellStyle name="Normal 28 3 3 2 2 2 3 3 2" xfId="41993"/>
    <cellStyle name="Normal 28 3 3 2 2 2 3 3 3" xfId="26769"/>
    <cellStyle name="Normal 28 3 3 2 2 2 3 4" xfId="36980"/>
    <cellStyle name="Normal 28 3 3 2 2 2 3 5" xfId="21756"/>
    <cellStyle name="Normal 28 3 3 2 2 2 4" xfId="13346"/>
    <cellStyle name="Normal 28 3 3 2 2 2 4 2" xfId="43668"/>
    <cellStyle name="Normal 28 3 3 2 2 2 4 3" xfId="28444"/>
    <cellStyle name="Normal 28 3 3 2 2 2 5" xfId="8325"/>
    <cellStyle name="Normal 28 3 3 2 2 2 5 2" xfId="38651"/>
    <cellStyle name="Normal 28 3 3 2 2 2 5 3" xfId="23427"/>
    <cellStyle name="Normal 28 3 3 2 2 2 6" xfId="33639"/>
    <cellStyle name="Normal 28 3 3 2 2 2 7" xfId="18414"/>
    <cellStyle name="Normal 28 3 3 2 2 3" xfId="4107"/>
    <cellStyle name="Normal 28 3 3 2 2 3 2" xfId="14181"/>
    <cellStyle name="Normal 28 3 3 2 2 3 2 2" xfId="44503"/>
    <cellStyle name="Normal 28 3 3 2 2 3 2 3" xfId="29279"/>
    <cellStyle name="Normal 28 3 3 2 2 3 3" xfId="9161"/>
    <cellStyle name="Normal 28 3 3 2 2 3 3 2" xfId="39486"/>
    <cellStyle name="Normal 28 3 3 2 2 3 3 3" xfId="24262"/>
    <cellStyle name="Normal 28 3 3 2 2 3 4" xfId="34473"/>
    <cellStyle name="Normal 28 3 3 2 2 3 5" xfId="19249"/>
    <cellStyle name="Normal 28 3 3 2 2 4" xfId="5800"/>
    <cellStyle name="Normal 28 3 3 2 2 4 2" xfId="15852"/>
    <cellStyle name="Normal 28 3 3 2 2 4 2 2" xfId="46174"/>
    <cellStyle name="Normal 28 3 3 2 2 4 2 3" xfId="30950"/>
    <cellStyle name="Normal 28 3 3 2 2 4 3" xfId="10832"/>
    <cellStyle name="Normal 28 3 3 2 2 4 3 2" xfId="41157"/>
    <cellStyle name="Normal 28 3 3 2 2 4 3 3" xfId="25933"/>
    <cellStyle name="Normal 28 3 3 2 2 4 4" xfId="36144"/>
    <cellStyle name="Normal 28 3 3 2 2 4 5" xfId="20920"/>
    <cellStyle name="Normal 28 3 3 2 2 5" xfId="12510"/>
    <cellStyle name="Normal 28 3 3 2 2 5 2" xfId="42832"/>
    <cellStyle name="Normal 28 3 3 2 2 5 3" xfId="27608"/>
    <cellStyle name="Normal 28 3 3 2 2 6" xfId="7489"/>
    <cellStyle name="Normal 28 3 3 2 2 6 2" xfId="37815"/>
    <cellStyle name="Normal 28 3 3 2 2 6 3" xfId="22591"/>
    <cellStyle name="Normal 28 3 3 2 2 7" xfId="32803"/>
    <cellStyle name="Normal 28 3 3 2 2 8" xfId="17578"/>
    <cellStyle name="Normal 28 3 3 2 3" xfId="2836"/>
    <cellStyle name="Normal 28 3 3 2 3 2" xfId="4526"/>
    <cellStyle name="Normal 28 3 3 2 3 2 2" xfId="14599"/>
    <cellStyle name="Normal 28 3 3 2 3 2 2 2" xfId="44921"/>
    <cellStyle name="Normal 28 3 3 2 3 2 2 3" xfId="29697"/>
    <cellStyle name="Normal 28 3 3 2 3 2 3" xfId="9579"/>
    <cellStyle name="Normal 28 3 3 2 3 2 3 2" xfId="39904"/>
    <cellStyle name="Normal 28 3 3 2 3 2 3 3" xfId="24680"/>
    <cellStyle name="Normal 28 3 3 2 3 2 4" xfId="34891"/>
    <cellStyle name="Normal 28 3 3 2 3 2 5" xfId="19667"/>
    <cellStyle name="Normal 28 3 3 2 3 3" xfId="6218"/>
    <cellStyle name="Normal 28 3 3 2 3 3 2" xfId="16270"/>
    <cellStyle name="Normal 28 3 3 2 3 3 2 2" xfId="46592"/>
    <cellStyle name="Normal 28 3 3 2 3 3 2 3" xfId="31368"/>
    <cellStyle name="Normal 28 3 3 2 3 3 3" xfId="11250"/>
    <cellStyle name="Normal 28 3 3 2 3 3 3 2" xfId="41575"/>
    <cellStyle name="Normal 28 3 3 2 3 3 3 3" xfId="26351"/>
    <cellStyle name="Normal 28 3 3 2 3 3 4" xfId="36562"/>
    <cellStyle name="Normal 28 3 3 2 3 3 5" xfId="21338"/>
    <cellStyle name="Normal 28 3 3 2 3 4" xfId="12928"/>
    <cellStyle name="Normal 28 3 3 2 3 4 2" xfId="43250"/>
    <cellStyle name="Normal 28 3 3 2 3 4 3" xfId="28026"/>
    <cellStyle name="Normal 28 3 3 2 3 5" xfId="7907"/>
    <cellStyle name="Normal 28 3 3 2 3 5 2" xfId="38233"/>
    <cellStyle name="Normal 28 3 3 2 3 5 3" xfId="23009"/>
    <cellStyle name="Normal 28 3 3 2 3 6" xfId="33221"/>
    <cellStyle name="Normal 28 3 3 2 3 7" xfId="17996"/>
    <cellStyle name="Normal 28 3 3 2 4" xfId="3689"/>
    <cellStyle name="Normal 28 3 3 2 4 2" xfId="13763"/>
    <cellStyle name="Normal 28 3 3 2 4 2 2" xfId="44085"/>
    <cellStyle name="Normal 28 3 3 2 4 2 3" xfId="28861"/>
    <cellStyle name="Normal 28 3 3 2 4 3" xfId="8743"/>
    <cellStyle name="Normal 28 3 3 2 4 3 2" xfId="39068"/>
    <cellStyle name="Normal 28 3 3 2 4 3 3" xfId="23844"/>
    <cellStyle name="Normal 28 3 3 2 4 4" xfId="34055"/>
    <cellStyle name="Normal 28 3 3 2 4 5" xfId="18831"/>
    <cellStyle name="Normal 28 3 3 2 5" xfId="5382"/>
    <cellStyle name="Normal 28 3 3 2 5 2" xfId="15434"/>
    <cellStyle name="Normal 28 3 3 2 5 2 2" xfId="45756"/>
    <cellStyle name="Normal 28 3 3 2 5 2 3" xfId="30532"/>
    <cellStyle name="Normal 28 3 3 2 5 3" xfId="10414"/>
    <cellStyle name="Normal 28 3 3 2 5 3 2" xfId="40739"/>
    <cellStyle name="Normal 28 3 3 2 5 3 3" xfId="25515"/>
    <cellStyle name="Normal 28 3 3 2 5 4" xfId="35726"/>
    <cellStyle name="Normal 28 3 3 2 5 5" xfId="20502"/>
    <cellStyle name="Normal 28 3 3 2 6" xfId="12092"/>
    <cellStyle name="Normal 28 3 3 2 6 2" xfId="42414"/>
    <cellStyle name="Normal 28 3 3 2 6 3" xfId="27190"/>
    <cellStyle name="Normal 28 3 3 2 7" xfId="7071"/>
    <cellStyle name="Normal 28 3 3 2 7 2" xfId="37397"/>
    <cellStyle name="Normal 28 3 3 2 7 3" xfId="22173"/>
    <cellStyle name="Normal 28 3 3 2 8" xfId="32385"/>
    <cellStyle name="Normal 28 3 3 2 9" xfId="17160"/>
    <cellStyle name="Normal 28 3 3 3" xfId="2207"/>
    <cellStyle name="Normal 28 3 3 3 2" xfId="3046"/>
    <cellStyle name="Normal 28 3 3 3 2 2" xfId="4736"/>
    <cellStyle name="Normal 28 3 3 3 2 2 2" xfId="14809"/>
    <cellStyle name="Normal 28 3 3 3 2 2 2 2" xfId="45131"/>
    <cellStyle name="Normal 28 3 3 3 2 2 2 3" xfId="29907"/>
    <cellStyle name="Normal 28 3 3 3 2 2 3" xfId="9789"/>
    <cellStyle name="Normal 28 3 3 3 2 2 3 2" xfId="40114"/>
    <cellStyle name="Normal 28 3 3 3 2 2 3 3" xfId="24890"/>
    <cellStyle name="Normal 28 3 3 3 2 2 4" xfId="35101"/>
    <cellStyle name="Normal 28 3 3 3 2 2 5" xfId="19877"/>
    <cellStyle name="Normal 28 3 3 3 2 3" xfId="6428"/>
    <cellStyle name="Normal 28 3 3 3 2 3 2" xfId="16480"/>
    <cellStyle name="Normal 28 3 3 3 2 3 2 2" xfId="46802"/>
    <cellStyle name="Normal 28 3 3 3 2 3 2 3" xfId="31578"/>
    <cellStyle name="Normal 28 3 3 3 2 3 3" xfId="11460"/>
    <cellStyle name="Normal 28 3 3 3 2 3 3 2" xfId="41785"/>
    <cellStyle name="Normal 28 3 3 3 2 3 3 3" xfId="26561"/>
    <cellStyle name="Normal 28 3 3 3 2 3 4" xfId="36772"/>
    <cellStyle name="Normal 28 3 3 3 2 3 5" xfId="21548"/>
    <cellStyle name="Normal 28 3 3 3 2 4" xfId="13138"/>
    <cellStyle name="Normal 28 3 3 3 2 4 2" xfId="43460"/>
    <cellStyle name="Normal 28 3 3 3 2 4 3" xfId="28236"/>
    <cellStyle name="Normal 28 3 3 3 2 5" xfId="8117"/>
    <cellStyle name="Normal 28 3 3 3 2 5 2" xfId="38443"/>
    <cellStyle name="Normal 28 3 3 3 2 5 3" xfId="23219"/>
    <cellStyle name="Normal 28 3 3 3 2 6" xfId="33431"/>
    <cellStyle name="Normal 28 3 3 3 2 7" xfId="18206"/>
    <cellStyle name="Normal 28 3 3 3 3" xfId="3899"/>
    <cellStyle name="Normal 28 3 3 3 3 2" xfId="13973"/>
    <cellStyle name="Normal 28 3 3 3 3 2 2" xfId="44295"/>
    <cellStyle name="Normal 28 3 3 3 3 2 3" xfId="29071"/>
    <cellStyle name="Normal 28 3 3 3 3 3" xfId="8953"/>
    <cellStyle name="Normal 28 3 3 3 3 3 2" xfId="39278"/>
    <cellStyle name="Normal 28 3 3 3 3 3 3" xfId="24054"/>
    <cellStyle name="Normal 28 3 3 3 3 4" xfId="34265"/>
    <cellStyle name="Normal 28 3 3 3 3 5" xfId="19041"/>
    <cellStyle name="Normal 28 3 3 3 4" xfId="5592"/>
    <cellStyle name="Normal 28 3 3 3 4 2" xfId="15644"/>
    <cellStyle name="Normal 28 3 3 3 4 2 2" xfId="45966"/>
    <cellStyle name="Normal 28 3 3 3 4 2 3" xfId="30742"/>
    <cellStyle name="Normal 28 3 3 3 4 3" xfId="10624"/>
    <cellStyle name="Normal 28 3 3 3 4 3 2" xfId="40949"/>
    <cellStyle name="Normal 28 3 3 3 4 3 3" xfId="25725"/>
    <cellStyle name="Normal 28 3 3 3 4 4" xfId="35936"/>
    <cellStyle name="Normal 28 3 3 3 4 5" xfId="20712"/>
    <cellStyle name="Normal 28 3 3 3 5" xfId="12302"/>
    <cellStyle name="Normal 28 3 3 3 5 2" xfId="42624"/>
    <cellStyle name="Normal 28 3 3 3 5 3" xfId="27400"/>
    <cellStyle name="Normal 28 3 3 3 6" xfId="7281"/>
    <cellStyle name="Normal 28 3 3 3 6 2" xfId="37607"/>
    <cellStyle name="Normal 28 3 3 3 6 3" xfId="22383"/>
    <cellStyle name="Normal 28 3 3 3 7" xfId="32595"/>
    <cellStyle name="Normal 28 3 3 3 8" xfId="17370"/>
    <cellStyle name="Normal 28 3 3 4" xfId="2628"/>
    <cellStyle name="Normal 28 3 3 4 2" xfId="4318"/>
    <cellStyle name="Normal 28 3 3 4 2 2" xfId="14391"/>
    <cellStyle name="Normal 28 3 3 4 2 2 2" xfId="44713"/>
    <cellStyle name="Normal 28 3 3 4 2 2 3" xfId="29489"/>
    <cellStyle name="Normal 28 3 3 4 2 3" xfId="9371"/>
    <cellStyle name="Normal 28 3 3 4 2 3 2" xfId="39696"/>
    <cellStyle name="Normal 28 3 3 4 2 3 3" xfId="24472"/>
    <cellStyle name="Normal 28 3 3 4 2 4" xfId="34683"/>
    <cellStyle name="Normal 28 3 3 4 2 5" xfId="19459"/>
    <cellStyle name="Normal 28 3 3 4 3" xfId="6010"/>
    <cellStyle name="Normal 28 3 3 4 3 2" xfId="16062"/>
    <cellStyle name="Normal 28 3 3 4 3 2 2" xfId="46384"/>
    <cellStyle name="Normal 28 3 3 4 3 2 3" xfId="31160"/>
    <cellStyle name="Normal 28 3 3 4 3 3" xfId="11042"/>
    <cellStyle name="Normal 28 3 3 4 3 3 2" xfId="41367"/>
    <cellStyle name="Normal 28 3 3 4 3 3 3" xfId="26143"/>
    <cellStyle name="Normal 28 3 3 4 3 4" xfId="36354"/>
    <cellStyle name="Normal 28 3 3 4 3 5" xfId="21130"/>
    <cellStyle name="Normal 28 3 3 4 4" xfId="12720"/>
    <cellStyle name="Normal 28 3 3 4 4 2" xfId="43042"/>
    <cellStyle name="Normal 28 3 3 4 4 3" xfId="27818"/>
    <cellStyle name="Normal 28 3 3 4 5" xfId="7699"/>
    <cellStyle name="Normal 28 3 3 4 5 2" xfId="38025"/>
    <cellStyle name="Normal 28 3 3 4 5 3" xfId="22801"/>
    <cellStyle name="Normal 28 3 3 4 6" xfId="33013"/>
    <cellStyle name="Normal 28 3 3 4 7" xfId="17788"/>
    <cellStyle name="Normal 28 3 3 5" xfId="3481"/>
    <cellStyle name="Normal 28 3 3 5 2" xfId="13555"/>
    <cellStyle name="Normal 28 3 3 5 2 2" xfId="43877"/>
    <cellStyle name="Normal 28 3 3 5 2 3" xfId="28653"/>
    <cellStyle name="Normal 28 3 3 5 3" xfId="8535"/>
    <cellStyle name="Normal 28 3 3 5 3 2" xfId="38860"/>
    <cellStyle name="Normal 28 3 3 5 3 3" xfId="23636"/>
    <cellStyle name="Normal 28 3 3 5 4" xfId="33847"/>
    <cellStyle name="Normal 28 3 3 5 5" xfId="18623"/>
    <cellStyle name="Normal 28 3 3 6" xfId="5174"/>
    <cellStyle name="Normal 28 3 3 6 2" xfId="15226"/>
    <cellStyle name="Normal 28 3 3 6 2 2" xfId="45548"/>
    <cellStyle name="Normal 28 3 3 6 2 3" xfId="30324"/>
    <cellStyle name="Normal 28 3 3 6 3" xfId="10206"/>
    <cellStyle name="Normal 28 3 3 6 3 2" xfId="40531"/>
    <cellStyle name="Normal 28 3 3 6 3 3" xfId="25307"/>
    <cellStyle name="Normal 28 3 3 6 4" xfId="35518"/>
    <cellStyle name="Normal 28 3 3 6 5" xfId="20294"/>
    <cellStyle name="Normal 28 3 3 7" xfId="11884"/>
    <cellStyle name="Normal 28 3 3 7 2" xfId="42206"/>
    <cellStyle name="Normal 28 3 3 7 3" xfId="26982"/>
    <cellStyle name="Normal 28 3 3 8" xfId="6863"/>
    <cellStyle name="Normal 28 3 3 8 2" xfId="37189"/>
    <cellStyle name="Normal 28 3 3 8 3" xfId="21965"/>
    <cellStyle name="Normal 28 3 3 9" xfId="32178"/>
    <cellStyle name="Normal 28 3 4" xfId="1888"/>
    <cellStyle name="Normal 28 3 4 2" xfId="2311"/>
    <cellStyle name="Normal 28 3 4 2 2" xfId="3150"/>
    <cellStyle name="Normal 28 3 4 2 2 2" xfId="4840"/>
    <cellStyle name="Normal 28 3 4 2 2 2 2" xfId="14913"/>
    <cellStyle name="Normal 28 3 4 2 2 2 2 2" xfId="45235"/>
    <cellStyle name="Normal 28 3 4 2 2 2 2 3" xfId="30011"/>
    <cellStyle name="Normal 28 3 4 2 2 2 3" xfId="9893"/>
    <cellStyle name="Normal 28 3 4 2 2 2 3 2" xfId="40218"/>
    <cellStyle name="Normal 28 3 4 2 2 2 3 3" xfId="24994"/>
    <cellStyle name="Normal 28 3 4 2 2 2 4" xfId="35205"/>
    <cellStyle name="Normal 28 3 4 2 2 2 5" xfId="19981"/>
    <cellStyle name="Normal 28 3 4 2 2 3" xfId="6532"/>
    <cellStyle name="Normal 28 3 4 2 2 3 2" xfId="16584"/>
    <cellStyle name="Normal 28 3 4 2 2 3 2 2" xfId="46906"/>
    <cellStyle name="Normal 28 3 4 2 2 3 2 3" xfId="31682"/>
    <cellStyle name="Normal 28 3 4 2 2 3 3" xfId="11564"/>
    <cellStyle name="Normal 28 3 4 2 2 3 3 2" xfId="41889"/>
    <cellStyle name="Normal 28 3 4 2 2 3 3 3" xfId="26665"/>
    <cellStyle name="Normal 28 3 4 2 2 3 4" xfId="36876"/>
    <cellStyle name="Normal 28 3 4 2 2 3 5" xfId="21652"/>
    <cellStyle name="Normal 28 3 4 2 2 4" xfId="13242"/>
    <cellStyle name="Normal 28 3 4 2 2 4 2" xfId="43564"/>
    <cellStyle name="Normal 28 3 4 2 2 4 3" xfId="28340"/>
    <cellStyle name="Normal 28 3 4 2 2 5" xfId="8221"/>
    <cellStyle name="Normal 28 3 4 2 2 5 2" xfId="38547"/>
    <cellStyle name="Normal 28 3 4 2 2 5 3" xfId="23323"/>
    <cellStyle name="Normal 28 3 4 2 2 6" xfId="33535"/>
    <cellStyle name="Normal 28 3 4 2 2 7" xfId="18310"/>
    <cellStyle name="Normal 28 3 4 2 3" xfId="4003"/>
    <cellStyle name="Normal 28 3 4 2 3 2" xfId="14077"/>
    <cellStyle name="Normal 28 3 4 2 3 2 2" xfId="44399"/>
    <cellStyle name="Normal 28 3 4 2 3 2 3" xfId="29175"/>
    <cellStyle name="Normal 28 3 4 2 3 3" xfId="9057"/>
    <cellStyle name="Normal 28 3 4 2 3 3 2" xfId="39382"/>
    <cellStyle name="Normal 28 3 4 2 3 3 3" xfId="24158"/>
    <cellStyle name="Normal 28 3 4 2 3 4" xfId="34369"/>
    <cellStyle name="Normal 28 3 4 2 3 5" xfId="19145"/>
    <cellStyle name="Normal 28 3 4 2 4" xfId="5696"/>
    <cellStyle name="Normal 28 3 4 2 4 2" xfId="15748"/>
    <cellStyle name="Normal 28 3 4 2 4 2 2" xfId="46070"/>
    <cellStyle name="Normal 28 3 4 2 4 2 3" xfId="30846"/>
    <cellStyle name="Normal 28 3 4 2 4 3" xfId="10728"/>
    <cellStyle name="Normal 28 3 4 2 4 3 2" xfId="41053"/>
    <cellStyle name="Normal 28 3 4 2 4 3 3" xfId="25829"/>
    <cellStyle name="Normal 28 3 4 2 4 4" xfId="36040"/>
    <cellStyle name="Normal 28 3 4 2 4 5" xfId="20816"/>
    <cellStyle name="Normal 28 3 4 2 5" xfId="12406"/>
    <cellStyle name="Normal 28 3 4 2 5 2" xfId="42728"/>
    <cellStyle name="Normal 28 3 4 2 5 3" xfId="27504"/>
    <cellStyle name="Normal 28 3 4 2 6" xfId="7385"/>
    <cellStyle name="Normal 28 3 4 2 6 2" xfId="37711"/>
    <cellStyle name="Normal 28 3 4 2 6 3" xfId="22487"/>
    <cellStyle name="Normal 28 3 4 2 7" xfId="32699"/>
    <cellStyle name="Normal 28 3 4 2 8" xfId="17474"/>
    <cellStyle name="Normal 28 3 4 3" xfId="2732"/>
    <cellStyle name="Normal 28 3 4 3 2" xfId="4422"/>
    <cellStyle name="Normal 28 3 4 3 2 2" xfId="14495"/>
    <cellStyle name="Normal 28 3 4 3 2 2 2" xfId="44817"/>
    <cellStyle name="Normal 28 3 4 3 2 2 3" xfId="29593"/>
    <cellStyle name="Normal 28 3 4 3 2 3" xfId="9475"/>
    <cellStyle name="Normal 28 3 4 3 2 3 2" xfId="39800"/>
    <cellStyle name="Normal 28 3 4 3 2 3 3" xfId="24576"/>
    <cellStyle name="Normal 28 3 4 3 2 4" xfId="34787"/>
    <cellStyle name="Normal 28 3 4 3 2 5" xfId="19563"/>
    <cellStyle name="Normal 28 3 4 3 3" xfId="6114"/>
    <cellStyle name="Normal 28 3 4 3 3 2" xfId="16166"/>
    <cellStyle name="Normal 28 3 4 3 3 2 2" xfId="46488"/>
    <cellStyle name="Normal 28 3 4 3 3 2 3" xfId="31264"/>
    <cellStyle name="Normal 28 3 4 3 3 3" xfId="11146"/>
    <cellStyle name="Normal 28 3 4 3 3 3 2" xfId="41471"/>
    <cellStyle name="Normal 28 3 4 3 3 3 3" xfId="26247"/>
    <cellStyle name="Normal 28 3 4 3 3 4" xfId="36458"/>
    <cellStyle name="Normal 28 3 4 3 3 5" xfId="21234"/>
    <cellStyle name="Normal 28 3 4 3 4" xfId="12824"/>
    <cellStyle name="Normal 28 3 4 3 4 2" xfId="43146"/>
    <cellStyle name="Normal 28 3 4 3 4 3" xfId="27922"/>
    <cellStyle name="Normal 28 3 4 3 5" xfId="7803"/>
    <cellStyle name="Normal 28 3 4 3 5 2" xfId="38129"/>
    <cellStyle name="Normal 28 3 4 3 5 3" xfId="22905"/>
    <cellStyle name="Normal 28 3 4 3 6" xfId="33117"/>
    <cellStyle name="Normal 28 3 4 3 7" xfId="17892"/>
    <cellStyle name="Normal 28 3 4 4" xfId="3585"/>
    <cellStyle name="Normal 28 3 4 4 2" xfId="13659"/>
    <cellStyle name="Normal 28 3 4 4 2 2" xfId="43981"/>
    <cellStyle name="Normal 28 3 4 4 2 3" xfId="28757"/>
    <cellStyle name="Normal 28 3 4 4 3" xfId="8639"/>
    <cellStyle name="Normal 28 3 4 4 3 2" xfId="38964"/>
    <cellStyle name="Normal 28 3 4 4 3 3" xfId="23740"/>
    <cellStyle name="Normal 28 3 4 4 4" xfId="33951"/>
    <cellStyle name="Normal 28 3 4 4 5" xfId="18727"/>
    <cellStyle name="Normal 28 3 4 5" xfId="5278"/>
    <cellStyle name="Normal 28 3 4 5 2" xfId="15330"/>
    <cellStyle name="Normal 28 3 4 5 2 2" xfId="45652"/>
    <cellStyle name="Normal 28 3 4 5 2 3" xfId="30428"/>
    <cellStyle name="Normal 28 3 4 5 3" xfId="10310"/>
    <cellStyle name="Normal 28 3 4 5 3 2" xfId="40635"/>
    <cellStyle name="Normal 28 3 4 5 3 3" xfId="25411"/>
    <cellStyle name="Normal 28 3 4 5 4" xfId="35622"/>
    <cellStyle name="Normal 28 3 4 5 5" xfId="20398"/>
    <cellStyle name="Normal 28 3 4 6" xfId="11988"/>
    <cellStyle name="Normal 28 3 4 6 2" xfId="42310"/>
    <cellStyle name="Normal 28 3 4 6 3" xfId="27086"/>
    <cellStyle name="Normal 28 3 4 7" xfId="6967"/>
    <cellStyle name="Normal 28 3 4 7 2" xfId="37293"/>
    <cellStyle name="Normal 28 3 4 7 3" xfId="22069"/>
    <cellStyle name="Normal 28 3 4 8" xfId="32281"/>
    <cellStyle name="Normal 28 3 4 9" xfId="17056"/>
    <cellStyle name="Normal 28 3 5" xfId="2101"/>
    <cellStyle name="Normal 28 3 5 2" xfId="2942"/>
    <cellStyle name="Normal 28 3 5 2 2" xfId="4632"/>
    <cellStyle name="Normal 28 3 5 2 2 2" xfId="14705"/>
    <cellStyle name="Normal 28 3 5 2 2 2 2" xfId="45027"/>
    <cellStyle name="Normal 28 3 5 2 2 2 3" xfId="29803"/>
    <cellStyle name="Normal 28 3 5 2 2 3" xfId="9685"/>
    <cellStyle name="Normal 28 3 5 2 2 3 2" xfId="40010"/>
    <cellStyle name="Normal 28 3 5 2 2 3 3" xfId="24786"/>
    <cellStyle name="Normal 28 3 5 2 2 4" xfId="34997"/>
    <cellStyle name="Normal 28 3 5 2 2 5" xfId="19773"/>
    <cellStyle name="Normal 28 3 5 2 3" xfId="6324"/>
    <cellStyle name="Normal 28 3 5 2 3 2" xfId="16376"/>
    <cellStyle name="Normal 28 3 5 2 3 2 2" xfId="46698"/>
    <cellStyle name="Normal 28 3 5 2 3 2 3" xfId="31474"/>
    <cellStyle name="Normal 28 3 5 2 3 3" xfId="11356"/>
    <cellStyle name="Normal 28 3 5 2 3 3 2" xfId="41681"/>
    <cellStyle name="Normal 28 3 5 2 3 3 3" xfId="26457"/>
    <cellStyle name="Normal 28 3 5 2 3 4" xfId="36668"/>
    <cellStyle name="Normal 28 3 5 2 3 5" xfId="21444"/>
    <cellStyle name="Normal 28 3 5 2 4" xfId="13034"/>
    <cellStyle name="Normal 28 3 5 2 4 2" xfId="43356"/>
    <cellStyle name="Normal 28 3 5 2 4 3" xfId="28132"/>
    <cellStyle name="Normal 28 3 5 2 5" xfId="8013"/>
    <cellStyle name="Normal 28 3 5 2 5 2" xfId="38339"/>
    <cellStyle name="Normal 28 3 5 2 5 3" xfId="23115"/>
    <cellStyle name="Normal 28 3 5 2 6" xfId="33327"/>
    <cellStyle name="Normal 28 3 5 2 7" xfId="18102"/>
    <cellStyle name="Normal 28 3 5 3" xfId="3795"/>
    <cellStyle name="Normal 28 3 5 3 2" xfId="13869"/>
    <cellStyle name="Normal 28 3 5 3 2 2" xfId="44191"/>
    <cellStyle name="Normal 28 3 5 3 2 3" xfId="28967"/>
    <cellStyle name="Normal 28 3 5 3 3" xfId="8849"/>
    <cellStyle name="Normal 28 3 5 3 3 2" xfId="39174"/>
    <cellStyle name="Normal 28 3 5 3 3 3" xfId="23950"/>
    <cellStyle name="Normal 28 3 5 3 4" xfId="34161"/>
    <cellStyle name="Normal 28 3 5 3 5" xfId="18937"/>
    <cellStyle name="Normal 28 3 5 4" xfId="5488"/>
    <cellStyle name="Normal 28 3 5 4 2" xfId="15540"/>
    <cellStyle name="Normal 28 3 5 4 2 2" xfId="45862"/>
    <cellStyle name="Normal 28 3 5 4 2 3" xfId="30638"/>
    <cellStyle name="Normal 28 3 5 4 3" xfId="10520"/>
    <cellStyle name="Normal 28 3 5 4 3 2" xfId="40845"/>
    <cellStyle name="Normal 28 3 5 4 3 3" xfId="25621"/>
    <cellStyle name="Normal 28 3 5 4 4" xfId="35832"/>
    <cellStyle name="Normal 28 3 5 4 5" xfId="20608"/>
    <cellStyle name="Normal 28 3 5 5" xfId="12198"/>
    <cellStyle name="Normal 28 3 5 5 2" xfId="42520"/>
    <cellStyle name="Normal 28 3 5 5 3" xfId="27296"/>
    <cellStyle name="Normal 28 3 5 6" xfId="7177"/>
    <cellStyle name="Normal 28 3 5 6 2" xfId="37503"/>
    <cellStyle name="Normal 28 3 5 6 3" xfId="22279"/>
    <cellStyle name="Normal 28 3 5 7" xfId="32491"/>
    <cellStyle name="Normal 28 3 5 8" xfId="17266"/>
    <cellStyle name="Normal 28 3 6" xfId="2522"/>
    <cellStyle name="Normal 28 3 6 2" xfId="4214"/>
    <cellStyle name="Normal 28 3 6 2 2" xfId="14287"/>
    <cellStyle name="Normal 28 3 6 2 2 2" xfId="44609"/>
    <cellStyle name="Normal 28 3 6 2 2 3" xfId="29385"/>
    <cellStyle name="Normal 28 3 6 2 3" xfId="9267"/>
    <cellStyle name="Normal 28 3 6 2 3 2" xfId="39592"/>
    <cellStyle name="Normal 28 3 6 2 3 3" xfId="24368"/>
    <cellStyle name="Normal 28 3 6 2 4" xfId="34579"/>
    <cellStyle name="Normal 28 3 6 2 5" xfId="19355"/>
    <cellStyle name="Normal 28 3 6 3" xfId="5906"/>
    <cellStyle name="Normal 28 3 6 3 2" xfId="15958"/>
    <cellStyle name="Normal 28 3 6 3 2 2" xfId="46280"/>
    <cellStyle name="Normal 28 3 6 3 2 3" xfId="31056"/>
    <cellStyle name="Normal 28 3 6 3 3" xfId="10938"/>
    <cellStyle name="Normal 28 3 6 3 3 2" xfId="41263"/>
    <cellStyle name="Normal 28 3 6 3 3 3" xfId="26039"/>
    <cellStyle name="Normal 28 3 6 3 4" xfId="36250"/>
    <cellStyle name="Normal 28 3 6 3 5" xfId="21026"/>
    <cellStyle name="Normal 28 3 6 4" xfId="12616"/>
    <cellStyle name="Normal 28 3 6 4 2" xfId="42938"/>
    <cellStyle name="Normal 28 3 6 4 3" xfId="27714"/>
    <cellStyle name="Normal 28 3 6 5" xfId="7595"/>
    <cellStyle name="Normal 28 3 6 5 2" xfId="37921"/>
    <cellStyle name="Normal 28 3 6 5 3" xfId="22697"/>
    <cellStyle name="Normal 28 3 6 6" xfId="32909"/>
    <cellStyle name="Normal 28 3 6 7" xfId="17684"/>
    <cellStyle name="Normal 28 3 7" xfId="3373"/>
    <cellStyle name="Normal 28 3 7 2" xfId="13451"/>
    <cellStyle name="Normal 28 3 7 2 2" xfId="43773"/>
    <cellStyle name="Normal 28 3 7 2 3" xfId="28549"/>
    <cellStyle name="Normal 28 3 7 3" xfId="8431"/>
    <cellStyle name="Normal 28 3 7 3 2" xfId="38756"/>
    <cellStyle name="Normal 28 3 7 3 3" xfId="23532"/>
    <cellStyle name="Normal 28 3 7 4" xfId="33743"/>
    <cellStyle name="Normal 28 3 7 5" xfId="18519"/>
    <cellStyle name="Normal 28 3 8" xfId="5067"/>
    <cellStyle name="Normal 28 3 8 2" xfId="15122"/>
    <cellStyle name="Normal 28 3 8 2 2" xfId="45444"/>
    <cellStyle name="Normal 28 3 8 2 3" xfId="30220"/>
    <cellStyle name="Normal 28 3 8 3" xfId="10102"/>
    <cellStyle name="Normal 28 3 8 3 2" xfId="40427"/>
    <cellStyle name="Normal 28 3 8 3 3" xfId="25203"/>
    <cellStyle name="Normal 28 3 8 4" xfId="35414"/>
    <cellStyle name="Normal 28 3 8 5" xfId="20190"/>
    <cellStyle name="Normal 28 3 9" xfId="11778"/>
    <cellStyle name="Normal 28 3 9 2" xfId="42102"/>
    <cellStyle name="Normal 28 3 9 3" xfId="26878"/>
    <cellStyle name="Normal 28 4" xfId="47285"/>
    <cellStyle name="Normal 28_Sheet2" xfId="1046"/>
    <cellStyle name="Normal 29" xfId="948"/>
    <cellStyle name="Normal 29 2" xfId="949"/>
    <cellStyle name="Normal 29 2 3" xfId="327"/>
    <cellStyle name="Normal 29 2 3 2" xfId="328"/>
    <cellStyle name="Normal 29_Sheet2" xfId="1045"/>
    <cellStyle name="Normal 3" xfId="125"/>
    <cellStyle name="Normal 3 2" xfId="126"/>
    <cellStyle name="Normal 3 2 2" xfId="777"/>
    <cellStyle name="Normal 3 2 2 10" xfId="6758"/>
    <cellStyle name="Normal 3 2 2 10 2" xfId="37086"/>
    <cellStyle name="Normal 3 2 2 10 3" xfId="21862"/>
    <cellStyle name="Normal 3 2 2 11" xfId="32077"/>
    <cellStyle name="Normal 3 2 2 12" xfId="16847"/>
    <cellStyle name="Normal 3 2 2 13" xfId="1429"/>
    <cellStyle name="Normal 3 2 2 14" xfId="47286"/>
    <cellStyle name="Normal 3 2 2 2" xfId="1722"/>
    <cellStyle name="Normal 3 2 2 2 10" xfId="32129"/>
    <cellStyle name="Normal 3 2 2 2 11" xfId="16901"/>
    <cellStyle name="Normal 3 2 2 2 2" xfId="1830"/>
    <cellStyle name="Normal 3 2 2 2 2 10" xfId="17005"/>
    <cellStyle name="Normal 3 2 2 2 2 2" xfId="2047"/>
    <cellStyle name="Normal 3 2 2 2 2 2 2" xfId="2468"/>
    <cellStyle name="Normal 3 2 2 2 2 2 2 2" xfId="3307"/>
    <cellStyle name="Normal 3 2 2 2 2 2 2 2 2" xfId="4997"/>
    <cellStyle name="Normal 3 2 2 2 2 2 2 2 2 2" xfId="15070"/>
    <cellStyle name="Normal 3 2 2 2 2 2 2 2 2 2 2" xfId="45392"/>
    <cellStyle name="Normal 3 2 2 2 2 2 2 2 2 2 3" xfId="30168"/>
    <cellStyle name="Normal 3 2 2 2 2 2 2 2 2 3" xfId="10050"/>
    <cellStyle name="Normal 3 2 2 2 2 2 2 2 2 3 2" xfId="40375"/>
    <cellStyle name="Normal 3 2 2 2 2 2 2 2 2 3 3" xfId="25151"/>
    <cellStyle name="Normal 3 2 2 2 2 2 2 2 2 4" xfId="35362"/>
    <cellStyle name="Normal 3 2 2 2 2 2 2 2 2 5" xfId="20138"/>
    <cellStyle name="Normal 3 2 2 2 2 2 2 2 3" xfId="6689"/>
    <cellStyle name="Normal 3 2 2 2 2 2 2 2 3 2" xfId="16741"/>
    <cellStyle name="Normal 3 2 2 2 2 2 2 2 3 2 2" xfId="47063"/>
    <cellStyle name="Normal 3 2 2 2 2 2 2 2 3 2 3" xfId="31839"/>
    <cellStyle name="Normal 3 2 2 2 2 2 2 2 3 3" xfId="11721"/>
    <cellStyle name="Normal 3 2 2 2 2 2 2 2 3 3 2" xfId="42046"/>
    <cellStyle name="Normal 3 2 2 2 2 2 2 2 3 3 3" xfId="26822"/>
    <cellStyle name="Normal 3 2 2 2 2 2 2 2 3 4" xfId="37033"/>
    <cellStyle name="Normal 3 2 2 2 2 2 2 2 3 5" xfId="21809"/>
    <cellStyle name="Normal 3 2 2 2 2 2 2 2 4" xfId="13399"/>
    <cellStyle name="Normal 3 2 2 2 2 2 2 2 4 2" xfId="43721"/>
    <cellStyle name="Normal 3 2 2 2 2 2 2 2 4 3" xfId="28497"/>
    <cellStyle name="Normal 3 2 2 2 2 2 2 2 5" xfId="8378"/>
    <cellStyle name="Normal 3 2 2 2 2 2 2 2 5 2" xfId="38704"/>
    <cellStyle name="Normal 3 2 2 2 2 2 2 2 5 3" xfId="23480"/>
    <cellStyle name="Normal 3 2 2 2 2 2 2 2 6" xfId="33692"/>
    <cellStyle name="Normal 3 2 2 2 2 2 2 2 7" xfId="18467"/>
    <cellStyle name="Normal 3 2 2 2 2 2 2 3" xfId="4160"/>
    <cellStyle name="Normal 3 2 2 2 2 2 2 3 2" xfId="14234"/>
    <cellStyle name="Normal 3 2 2 2 2 2 2 3 2 2" xfId="44556"/>
    <cellStyle name="Normal 3 2 2 2 2 2 2 3 2 3" xfId="29332"/>
    <cellStyle name="Normal 3 2 2 2 2 2 2 3 3" xfId="9214"/>
    <cellStyle name="Normal 3 2 2 2 2 2 2 3 3 2" xfId="39539"/>
    <cellStyle name="Normal 3 2 2 2 2 2 2 3 3 3" xfId="24315"/>
    <cellStyle name="Normal 3 2 2 2 2 2 2 3 4" xfId="34526"/>
    <cellStyle name="Normal 3 2 2 2 2 2 2 3 5" xfId="19302"/>
    <cellStyle name="Normal 3 2 2 2 2 2 2 4" xfId="5853"/>
    <cellStyle name="Normal 3 2 2 2 2 2 2 4 2" xfId="15905"/>
    <cellStyle name="Normal 3 2 2 2 2 2 2 4 2 2" xfId="46227"/>
    <cellStyle name="Normal 3 2 2 2 2 2 2 4 2 3" xfId="31003"/>
    <cellStyle name="Normal 3 2 2 2 2 2 2 4 3" xfId="10885"/>
    <cellStyle name="Normal 3 2 2 2 2 2 2 4 3 2" xfId="41210"/>
    <cellStyle name="Normal 3 2 2 2 2 2 2 4 3 3" xfId="25986"/>
    <cellStyle name="Normal 3 2 2 2 2 2 2 4 4" xfId="36197"/>
    <cellStyle name="Normal 3 2 2 2 2 2 2 4 5" xfId="20973"/>
    <cellStyle name="Normal 3 2 2 2 2 2 2 5" xfId="12563"/>
    <cellStyle name="Normal 3 2 2 2 2 2 2 5 2" xfId="42885"/>
    <cellStyle name="Normal 3 2 2 2 2 2 2 5 3" xfId="27661"/>
    <cellStyle name="Normal 3 2 2 2 2 2 2 6" xfId="7542"/>
    <cellStyle name="Normal 3 2 2 2 2 2 2 6 2" xfId="37868"/>
    <cellStyle name="Normal 3 2 2 2 2 2 2 6 3" xfId="22644"/>
    <cellStyle name="Normal 3 2 2 2 2 2 2 7" xfId="32856"/>
    <cellStyle name="Normal 3 2 2 2 2 2 2 8" xfId="17631"/>
    <cellStyle name="Normal 3 2 2 2 2 2 3" xfId="2889"/>
    <cellStyle name="Normal 3 2 2 2 2 2 3 2" xfId="4579"/>
    <cellStyle name="Normal 3 2 2 2 2 2 3 2 2" xfId="14652"/>
    <cellStyle name="Normal 3 2 2 2 2 2 3 2 2 2" xfId="44974"/>
    <cellStyle name="Normal 3 2 2 2 2 2 3 2 2 3" xfId="29750"/>
    <cellStyle name="Normal 3 2 2 2 2 2 3 2 3" xfId="9632"/>
    <cellStyle name="Normal 3 2 2 2 2 2 3 2 3 2" xfId="39957"/>
    <cellStyle name="Normal 3 2 2 2 2 2 3 2 3 3" xfId="24733"/>
    <cellStyle name="Normal 3 2 2 2 2 2 3 2 4" xfId="34944"/>
    <cellStyle name="Normal 3 2 2 2 2 2 3 2 5" xfId="19720"/>
    <cellStyle name="Normal 3 2 2 2 2 2 3 3" xfId="6271"/>
    <cellStyle name="Normal 3 2 2 2 2 2 3 3 2" xfId="16323"/>
    <cellStyle name="Normal 3 2 2 2 2 2 3 3 2 2" xfId="46645"/>
    <cellStyle name="Normal 3 2 2 2 2 2 3 3 2 3" xfId="31421"/>
    <cellStyle name="Normal 3 2 2 2 2 2 3 3 3" xfId="11303"/>
    <cellStyle name="Normal 3 2 2 2 2 2 3 3 3 2" xfId="41628"/>
    <cellStyle name="Normal 3 2 2 2 2 2 3 3 3 3" xfId="26404"/>
    <cellStyle name="Normal 3 2 2 2 2 2 3 3 4" xfId="36615"/>
    <cellStyle name="Normal 3 2 2 2 2 2 3 3 5" xfId="21391"/>
    <cellStyle name="Normal 3 2 2 2 2 2 3 4" xfId="12981"/>
    <cellStyle name="Normal 3 2 2 2 2 2 3 4 2" xfId="43303"/>
    <cellStyle name="Normal 3 2 2 2 2 2 3 4 3" xfId="28079"/>
    <cellStyle name="Normal 3 2 2 2 2 2 3 5" xfId="7960"/>
    <cellStyle name="Normal 3 2 2 2 2 2 3 5 2" xfId="38286"/>
    <cellStyle name="Normal 3 2 2 2 2 2 3 5 3" xfId="23062"/>
    <cellStyle name="Normal 3 2 2 2 2 2 3 6" xfId="33274"/>
    <cellStyle name="Normal 3 2 2 2 2 2 3 7" xfId="18049"/>
    <cellStyle name="Normal 3 2 2 2 2 2 4" xfId="3742"/>
    <cellStyle name="Normal 3 2 2 2 2 2 4 2" xfId="13816"/>
    <cellStyle name="Normal 3 2 2 2 2 2 4 2 2" xfId="44138"/>
    <cellStyle name="Normal 3 2 2 2 2 2 4 2 3" xfId="28914"/>
    <cellStyle name="Normal 3 2 2 2 2 2 4 3" xfId="8796"/>
    <cellStyle name="Normal 3 2 2 2 2 2 4 3 2" xfId="39121"/>
    <cellStyle name="Normal 3 2 2 2 2 2 4 3 3" xfId="23897"/>
    <cellStyle name="Normal 3 2 2 2 2 2 4 4" xfId="34108"/>
    <cellStyle name="Normal 3 2 2 2 2 2 4 5" xfId="18884"/>
    <cellStyle name="Normal 3 2 2 2 2 2 5" xfId="5435"/>
    <cellStyle name="Normal 3 2 2 2 2 2 5 2" xfId="15487"/>
    <cellStyle name="Normal 3 2 2 2 2 2 5 2 2" xfId="45809"/>
    <cellStyle name="Normal 3 2 2 2 2 2 5 2 3" xfId="30585"/>
    <cellStyle name="Normal 3 2 2 2 2 2 5 3" xfId="10467"/>
    <cellStyle name="Normal 3 2 2 2 2 2 5 3 2" xfId="40792"/>
    <cellStyle name="Normal 3 2 2 2 2 2 5 3 3" xfId="25568"/>
    <cellStyle name="Normal 3 2 2 2 2 2 5 4" xfId="35779"/>
    <cellStyle name="Normal 3 2 2 2 2 2 5 5" xfId="20555"/>
    <cellStyle name="Normal 3 2 2 2 2 2 6" xfId="12145"/>
    <cellStyle name="Normal 3 2 2 2 2 2 6 2" xfId="42467"/>
    <cellStyle name="Normal 3 2 2 2 2 2 6 3" xfId="27243"/>
    <cellStyle name="Normal 3 2 2 2 2 2 7" xfId="7124"/>
    <cellStyle name="Normal 3 2 2 2 2 2 7 2" xfId="37450"/>
    <cellStyle name="Normal 3 2 2 2 2 2 7 3" xfId="22226"/>
    <cellStyle name="Normal 3 2 2 2 2 2 8" xfId="32438"/>
    <cellStyle name="Normal 3 2 2 2 2 2 9" xfId="17213"/>
    <cellStyle name="Normal 3 2 2 2 2 3" xfId="2260"/>
    <cellStyle name="Normal 3 2 2 2 2 3 2" xfId="3099"/>
    <cellStyle name="Normal 3 2 2 2 2 3 2 2" xfId="4789"/>
    <cellStyle name="Normal 3 2 2 2 2 3 2 2 2" xfId="14862"/>
    <cellStyle name="Normal 3 2 2 2 2 3 2 2 2 2" xfId="45184"/>
    <cellStyle name="Normal 3 2 2 2 2 3 2 2 2 3" xfId="29960"/>
    <cellStyle name="Normal 3 2 2 2 2 3 2 2 3" xfId="9842"/>
    <cellStyle name="Normal 3 2 2 2 2 3 2 2 3 2" xfId="40167"/>
    <cellStyle name="Normal 3 2 2 2 2 3 2 2 3 3" xfId="24943"/>
    <cellStyle name="Normal 3 2 2 2 2 3 2 2 4" xfId="35154"/>
    <cellStyle name="Normal 3 2 2 2 2 3 2 2 5" xfId="19930"/>
    <cellStyle name="Normal 3 2 2 2 2 3 2 3" xfId="6481"/>
    <cellStyle name="Normal 3 2 2 2 2 3 2 3 2" xfId="16533"/>
    <cellStyle name="Normal 3 2 2 2 2 3 2 3 2 2" xfId="46855"/>
    <cellStyle name="Normal 3 2 2 2 2 3 2 3 2 3" xfId="31631"/>
    <cellStyle name="Normal 3 2 2 2 2 3 2 3 3" xfId="11513"/>
    <cellStyle name="Normal 3 2 2 2 2 3 2 3 3 2" xfId="41838"/>
    <cellStyle name="Normal 3 2 2 2 2 3 2 3 3 3" xfId="26614"/>
    <cellStyle name="Normal 3 2 2 2 2 3 2 3 4" xfId="36825"/>
    <cellStyle name="Normal 3 2 2 2 2 3 2 3 5" xfId="21601"/>
    <cellStyle name="Normal 3 2 2 2 2 3 2 4" xfId="13191"/>
    <cellStyle name="Normal 3 2 2 2 2 3 2 4 2" xfId="43513"/>
    <cellStyle name="Normal 3 2 2 2 2 3 2 4 3" xfId="28289"/>
    <cellStyle name="Normal 3 2 2 2 2 3 2 5" xfId="8170"/>
    <cellStyle name="Normal 3 2 2 2 2 3 2 5 2" xfId="38496"/>
    <cellStyle name="Normal 3 2 2 2 2 3 2 5 3" xfId="23272"/>
    <cellStyle name="Normal 3 2 2 2 2 3 2 6" xfId="33484"/>
    <cellStyle name="Normal 3 2 2 2 2 3 2 7" xfId="18259"/>
    <cellStyle name="Normal 3 2 2 2 2 3 3" xfId="3952"/>
    <cellStyle name="Normal 3 2 2 2 2 3 3 2" xfId="14026"/>
    <cellStyle name="Normal 3 2 2 2 2 3 3 2 2" xfId="44348"/>
    <cellStyle name="Normal 3 2 2 2 2 3 3 2 3" xfId="29124"/>
    <cellStyle name="Normal 3 2 2 2 2 3 3 3" xfId="9006"/>
    <cellStyle name="Normal 3 2 2 2 2 3 3 3 2" xfId="39331"/>
    <cellStyle name="Normal 3 2 2 2 2 3 3 3 3" xfId="24107"/>
    <cellStyle name="Normal 3 2 2 2 2 3 3 4" xfId="34318"/>
    <cellStyle name="Normal 3 2 2 2 2 3 3 5" xfId="19094"/>
    <cellStyle name="Normal 3 2 2 2 2 3 4" xfId="5645"/>
    <cellStyle name="Normal 3 2 2 2 2 3 4 2" xfId="15697"/>
    <cellStyle name="Normal 3 2 2 2 2 3 4 2 2" xfId="46019"/>
    <cellStyle name="Normal 3 2 2 2 2 3 4 2 3" xfId="30795"/>
    <cellStyle name="Normal 3 2 2 2 2 3 4 3" xfId="10677"/>
    <cellStyle name="Normal 3 2 2 2 2 3 4 3 2" xfId="41002"/>
    <cellStyle name="Normal 3 2 2 2 2 3 4 3 3" xfId="25778"/>
    <cellStyle name="Normal 3 2 2 2 2 3 4 4" xfId="35989"/>
    <cellStyle name="Normal 3 2 2 2 2 3 4 5" xfId="20765"/>
    <cellStyle name="Normal 3 2 2 2 2 3 5" xfId="12355"/>
    <cellStyle name="Normal 3 2 2 2 2 3 5 2" xfId="42677"/>
    <cellStyle name="Normal 3 2 2 2 2 3 5 3" xfId="27453"/>
    <cellStyle name="Normal 3 2 2 2 2 3 6" xfId="7334"/>
    <cellStyle name="Normal 3 2 2 2 2 3 6 2" xfId="37660"/>
    <cellStyle name="Normal 3 2 2 2 2 3 6 3" xfId="22436"/>
    <cellStyle name="Normal 3 2 2 2 2 3 7" xfId="32648"/>
    <cellStyle name="Normal 3 2 2 2 2 3 8" xfId="17423"/>
    <cellStyle name="Normal 3 2 2 2 2 4" xfId="2681"/>
    <cellStyle name="Normal 3 2 2 2 2 4 2" xfId="4371"/>
    <cellStyle name="Normal 3 2 2 2 2 4 2 2" xfId="14444"/>
    <cellStyle name="Normal 3 2 2 2 2 4 2 2 2" xfId="44766"/>
    <cellStyle name="Normal 3 2 2 2 2 4 2 2 3" xfId="29542"/>
    <cellStyle name="Normal 3 2 2 2 2 4 2 3" xfId="9424"/>
    <cellStyle name="Normal 3 2 2 2 2 4 2 3 2" xfId="39749"/>
    <cellStyle name="Normal 3 2 2 2 2 4 2 3 3" xfId="24525"/>
    <cellStyle name="Normal 3 2 2 2 2 4 2 4" xfId="34736"/>
    <cellStyle name="Normal 3 2 2 2 2 4 2 5" xfId="19512"/>
    <cellStyle name="Normal 3 2 2 2 2 4 3" xfId="6063"/>
    <cellStyle name="Normal 3 2 2 2 2 4 3 2" xfId="16115"/>
    <cellStyle name="Normal 3 2 2 2 2 4 3 2 2" xfId="46437"/>
    <cellStyle name="Normal 3 2 2 2 2 4 3 2 3" xfId="31213"/>
    <cellStyle name="Normal 3 2 2 2 2 4 3 3" xfId="11095"/>
    <cellStyle name="Normal 3 2 2 2 2 4 3 3 2" xfId="41420"/>
    <cellStyle name="Normal 3 2 2 2 2 4 3 3 3" xfId="26196"/>
    <cellStyle name="Normal 3 2 2 2 2 4 3 4" xfId="36407"/>
    <cellStyle name="Normal 3 2 2 2 2 4 3 5" xfId="21183"/>
    <cellStyle name="Normal 3 2 2 2 2 4 4" xfId="12773"/>
    <cellStyle name="Normal 3 2 2 2 2 4 4 2" xfId="43095"/>
    <cellStyle name="Normal 3 2 2 2 2 4 4 3" xfId="27871"/>
    <cellStyle name="Normal 3 2 2 2 2 4 5" xfId="7752"/>
    <cellStyle name="Normal 3 2 2 2 2 4 5 2" xfId="38078"/>
    <cellStyle name="Normal 3 2 2 2 2 4 5 3" xfId="22854"/>
    <cellStyle name="Normal 3 2 2 2 2 4 6" xfId="33066"/>
    <cellStyle name="Normal 3 2 2 2 2 4 7" xfId="17841"/>
    <cellStyle name="Normal 3 2 2 2 2 5" xfId="3534"/>
    <cellStyle name="Normal 3 2 2 2 2 5 2" xfId="13608"/>
    <cellStyle name="Normal 3 2 2 2 2 5 2 2" xfId="43930"/>
    <cellStyle name="Normal 3 2 2 2 2 5 2 3" xfId="28706"/>
    <cellStyle name="Normal 3 2 2 2 2 5 3" xfId="8588"/>
    <cellStyle name="Normal 3 2 2 2 2 5 3 2" xfId="38913"/>
    <cellStyle name="Normal 3 2 2 2 2 5 3 3" xfId="23689"/>
    <cellStyle name="Normal 3 2 2 2 2 5 4" xfId="33900"/>
    <cellStyle name="Normal 3 2 2 2 2 5 5" xfId="18676"/>
    <cellStyle name="Normal 3 2 2 2 2 6" xfId="5227"/>
    <cellStyle name="Normal 3 2 2 2 2 6 2" xfId="15279"/>
    <cellStyle name="Normal 3 2 2 2 2 6 2 2" xfId="45601"/>
    <cellStyle name="Normal 3 2 2 2 2 6 2 3" xfId="30377"/>
    <cellStyle name="Normal 3 2 2 2 2 6 3" xfId="10259"/>
    <cellStyle name="Normal 3 2 2 2 2 6 3 2" xfId="40584"/>
    <cellStyle name="Normal 3 2 2 2 2 6 3 3" xfId="25360"/>
    <cellStyle name="Normal 3 2 2 2 2 6 4" xfId="35571"/>
    <cellStyle name="Normal 3 2 2 2 2 6 5" xfId="20347"/>
    <cellStyle name="Normal 3 2 2 2 2 7" xfId="11937"/>
    <cellStyle name="Normal 3 2 2 2 2 7 2" xfId="42259"/>
    <cellStyle name="Normal 3 2 2 2 2 7 3" xfId="27035"/>
    <cellStyle name="Normal 3 2 2 2 2 8" xfId="6916"/>
    <cellStyle name="Normal 3 2 2 2 2 8 2" xfId="37242"/>
    <cellStyle name="Normal 3 2 2 2 2 8 3" xfId="22018"/>
    <cellStyle name="Normal 3 2 2 2 2 9" xfId="32230"/>
    <cellStyle name="Normal 3 2 2 2 3" xfId="1943"/>
    <cellStyle name="Normal 3 2 2 2 3 2" xfId="2364"/>
    <cellStyle name="Normal 3 2 2 2 3 2 2" xfId="3203"/>
    <cellStyle name="Normal 3 2 2 2 3 2 2 2" xfId="4893"/>
    <cellStyle name="Normal 3 2 2 2 3 2 2 2 2" xfId="14966"/>
    <cellStyle name="Normal 3 2 2 2 3 2 2 2 2 2" xfId="45288"/>
    <cellStyle name="Normal 3 2 2 2 3 2 2 2 2 3" xfId="30064"/>
    <cellStyle name="Normal 3 2 2 2 3 2 2 2 3" xfId="9946"/>
    <cellStyle name="Normal 3 2 2 2 3 2 2 2 3 2" xfId="40271"/>
    <cellStyle name="Normal 3 2 2 2 3 2 2 2 3 3" xfId="25047"/>
    <cellStyle name="Normal 3 2 2 2 3 2 2 2 4" xfId="35258"/>
    <cellStyle name="Normal 3 2 2 2 3 2 2 2 5" xfId="20034"/>
    <cellStyle name="Normal 3 2 2 2 3 2 2 3" xfId="6585"/>
    <cellStyle name="Normal 3 2 2 2 3 2 2 3 2" xfId="16637"/>
    <cellStyle name="Normal 3 2 2 2 3 2 2 3 2 2" xfId="46959"/>
    <cellStyle name="Normal 3 2 2 2 3 2 2 3 2 3" xfId="31735"/>
    <cellStyle name="Normal 3 2 2 2 3 2 2 3 3" xfId="11617"/>
    <cellStyle name="Normal 3 2 2 2 3 2 2 3 3 2" xfId="41942"/>
    <cellStyle name="Normal 3 2 2 2 3 2 2 3 3 3" xfId="26718"/>
    <cellStyle name="Normal 3 2 2 2 3 2 2 3 4" xfId="36929"/>
    <cellStyle name="Normal 3 2 2 2 3 2 2 3 5" xfId="21705"/>
    <cellStyle name="Normal 3 2 2 2 3 2 2 4" xfId="13295"/>
    <cellStyle name="Normal 3 2 2 2 3 2 2 4 2" xfId="43617"/>
    <cellStyle name="Normal 3 2 2 2 3 2 2 4 3" xfId="28393"/>
    <cellStyle name="Normal 3 2 2 2 3 2 2 5" xfId="8274"/>
    <cellStyle name="Normal 3 2 2 2 3 2 2 5 2" xfId="38600"/>
    <cellStyle name="Normal 3 2 2 2 3 2 2 5 3" xfId="23376"/>
    <cellStyle name="Normal 3 2 2 2 3 2 2 6" xfId="33588"/>
    <cellStyle name="Normal 3 2 2 2 3 2 2 7" xfId="18363"/>
    <cellStyle name="Normal 3 2 2 2 3 2 3" xfId="4056"/>
    <cellStyle name="Normal 3 2 2 2 3 2 3 2" xfId="14130"/>
    <cellStyle name="Normal 3 2 2 2 3 2 3 2 2" xfId="44452"/>
    <cellStyle name="Normal 3 2 2 2 3 2 3 2 3" xfId="29228"/>
    <cellStyle name="Normal 3 2 2 2 3 2 3 3" xfId="9110"/>
    <cellStyle name="Normal 3 2 2 2 3 2 3 3 2" xfId="39435"/>
    <cellStyle name="Normal 3 2 2 2 3 2 3 3 3" xfId="24211"/>
    <cellStyle name="Normal 3 2 2 2 3 2 3 4" xfId="34422"/>
    <cellStyle name="Normal 3 2 2 2 3 2 3 5" xfId="19198"/>
    <cellStyle name="Normal 3 2 2 2 3 2 4" xfId="5749"/>
    <cellStyle name="Normal 3 2 2 2 3 2 4 2" xfId="15801"/>
    <cellStyle name="Normal 3 2 2 2 3 2 4 2 2" xfId="46123"/>
    <cellStyle name="Normal 3 2 2 2 3 2 4 2 3" xfId="30899"/>
    <cellStyle name="Normal 3 2 2 2 3 2 4 3" xfId="10781"/>
    <cellStyle name="Normal 3 2 2 2 3 2 4 3 2" xfId="41106"/>
    <cellStyle name="Normal 3 2 2 2 3 2 4 3 3" xfId="25882"/>
    <cellStyle name="Normal 3 2 2 2 3 2 4 4" xfId="36093"/>
    <cellStyle name="Normal 3 2 2 2 3 2 4 5" xfId="20869"/>
    <cellStyle name="Normal 3 2 2 2 3 2 5" xfId="12459"/>
    <cellStyle name="Normal 3 2 2 2 3 2 5 2" xfId="42781"/>
    <cellStyle name="Normal 3 2 2 2 3 2 5 3" xfId="27557"/>
    <cellStyle name="Normal 3 2 2 2 3 2 6" xfId="7438"/>
    <cellStyle name="Normal 3 2 2 2 3 2 6 2" xfId="37764"/>
    <cellStyle name="Normal 3 2 2 2 3 2 6 3" xfId="22540"/>
    <cellStyle name="Normal 3 2 2 2 3 2 7" xfId="32752"/>
    <cellStyle name="Normal 3 2 2 2 3 2 8" xfId="17527"/>
    <cellStyle name="Normal 3 2 2 2 3 3" xfId="2785"/>
    <cellStyle name="Normal 3 2 2 2 3 3 2" xfId="4475"/>
    <cellStyle name="Normal 3 2 2 2 3 3 2 2" xfId="14548"/>
    <cellStyle name="Normal 3 2 2 2 3 3 2 2 2" xfId="44870"/>
    <cellStyle name="Normal 3 2 2 2 3 3 2 2 3" xfId="29646"/>
    <cellStyle name="Normal 3 2 2 2 3 3 2 3" xfId="9528"/>
    <cellStyle name="Normal 3 2 2 2 3 3 2 3 2" xfId="39853"/>
    <cellStyle name="Normal 3 2 2 2 3 3 2 3 3" xfId="24629"/>
    <cellStyle name="Normal 3 2 2 2 3 3 2 4" xfId="34840"/>
    <cellStyle name="Normal 3 2 2 2 3 3 2 5" xfId="19616"/>
    <cellStyle name="Normal 3 2 2 2 3 3 3" xfId="6167"/>
    <cellStyle name="Normal 3 2 2 2 3 3 3 2" xfId="16219"/>
    <cellStyle name="Normal 3 2 2 2 3 3 3 2 2" xfId="46541"/>
    <cellStyle name="Normal 3 2 2 2 3 3 3 2 3" xfId="31317"/>
    <cellStyle name="Normal 3 2 2 2 3 3 3 3" xfId="11199"/>
    <cellStyle name="Normal 3 2 2 2 3 3 3 3 2" xfId="41524"/>
    <cellStyle name="Normal 3 2 2 2 3 3 3 3 3" xfId="26300"/>
    <cellStyle name="Normal 3 2 2 2 3 3 3 4" xfId="36511"/>
    <cellStyle name="Normal 3 2 2 2 3 3 3 5" xfId="21287"/>
    <cellStyle name="Normal 3 2 2 2 3 3 4" xfId="12877"/>
    <cellStyle name="Normal 3 2 2 2 3 3 4 2" xfId="43199"/>
    <cellStyle name="Normal 3 2 2 2 3 3 4 3" xfId="27975"/>
    <cellStyle name="Normal 3 2 2 2 3 3 5" xfId="7856"/>
    <cellStyle name="Normal 3 2 2 2 3 3 5 2" xfId="38182"/>
    <cellStyle name="Normal 3 2 2 2 3 3 5 3" xfId="22958"/>
    <cellStyle name="Normal 3 2 2 2 3 3 6" xfId="33170"/>
    <cellStyle name="Normal 3 2 2 2 3 3 7" xfId="17945"/>
    <cellStyle name="Normal 3 2 2 2 3 4" xfId="3638"/>
    <cellStyle name="Normal 3 2 2 2 3 4 2" xfId="13712"/>
    <cellStyle name="Normal 3 2 2 2 3 4 2 2" xfId="44034"/>
    <cellStyle name="Normal 3 2 2 2 3 4 2 3" xfId="28810"/>
    <cellStyle name="Normal 3 2 2 2 3 4 3" xfId="8692"/>
    <cellStyle name="Normal 3 2 2 2 3 4 3 2" xfId="39017"/>
    <cellStyle name="Normal 3 2 2 2 3 4 3 3" xfId="23793"/>
    <cellStyle name="Normal 3 2 2 2 3 4 4" xfId="34004"/>
    <cellStyle name="Normal 3 2 2 2 3 4 5" xfId="18780"/>
    <cellStyle name="Normal 3 2 2 2 3 5" xfId="5331"/>
    <cellStyle name="Normal 3 2 2 2 3 5 2" xfId="15383"/>
    <cellStyle name="Normal 3 2 2 2 3 5 2 2" xfId="45705"/>
    <cellStyle name="Normal 3 2 2 2 3 5 2 3" xfId="30481"/>
    <cellStyle name="Normal 3 2 2 2 3 5 3" xfId="10363"/>
    <cellStyle name="Normal 3 2 2 2 3 5 3 2" xfId="40688"/>
    <cellStyle name="Normal 3 2 2 2 3 5 3 3" xfId="25464"/>
    <cellStyle name="Normal 3 2 2 2 3 5 4" xfId="35675"/>
    <cellStyle name="Normal 3 2 2 2 3 5 5" xfId="20451"/>
    <cellStyle name="Normal 3 2 2 2 3 6" xfId="12041"/>
    <cellStyle name="Normal 3 2 2 2 3 6 2" xfId="42363"/>
    <cellStyle name="Normal 3 2 2 2 3 6 3" xfId="27139"/>
    <cellStyle name="Normal 3 2 2 2 3 7" xfId="7020"/>
    <cellStyle name="Normal 3 2 2 2 3 7 2" xfId="37346"/>
    <cellStyle name="Normal 3 2 2 2 3 7 3" xfId="22122"/>
    <cellStyle name="Normal 3 2 2 2 3 8" xfId="32334"/>
    <cellStyle name="Normal 3 2 2 2 3 9" xfId="17109"/>
    <cellStyle name="Normal 3 2 2 2 4" xfId="2156"/>
    <cellStyle name="Normal 3 2 2 2 4 2" xfId="2995"/>
    <cellStyle name="Normal 3 2 2 2 4 2 2" xfId="4685"/>
    <cellStyle name="Normal 3 2 2 2 4 2 2 2" xfId="14758"/>
    <cellStyle name="Normal 3 2 2 2 4 2 2 2 2" xfId="45080"/>
    <cellStyle name="Normal 3 2 2 2 4 2 2 2 3" xfId="29856"/>
    <cellStyle name="Normal 3 2 2 2 4 2 2 3" xfId="9738"/>
    <cellStyle name="Normal 3 2 2 2 4 2 2 3 2" xfId="40063"/>
    <cellStyle name="Normal 3 2 2 2 4 2 2 3 3" xfId="24839"/>
    <cellStyle name="Normal 3 2 2 2 4 2 2 4" xfId="35050"/>
    <cellStyle name="Normal 3 2 2 2 4 2 2 5" xfId="19826"/>
    <cellStyle name="Normal 3 2 2 2 4 2 3" xfId="6377"/>
    <cellStyle name="Normal 3 2 2 2 4 2 3 2" xfId="16429"/>
    <cellStyle name="Normal 3 2 2 2 4 2 3 2 2" xfId="46751"/>
    <cellStyle name="Normal 3 2 2 2 4 2 3 2 3" xfId="31527"/>
    <cellStyle name="Normal 3 2 2 2 4 2 3 3" xfId="11409"/>
    <cellStyle name="Normal 3 2 2 2 4 2 3 3 2" xfId="41734"/>
    <cellStyle name="Normal 3 2 2 2 4 2 3 3 3" xfId="26510"/>
    <cellStyle name="Normal 3 2 2 2 4 2 3 4" xfId="36721"/>
    <cellStyle name="Normal 3 2 2 2 4 2 3 5" xfId="21497"/>
    <cellStyle name="Normal 3 2 2 2 4 2 4" xfId="13087"/>
    <cellStyle name="Normal 3 2 2 2 4 2 4 2" xfId="43409"/>
    <cellStyle name="Normal 3 2 2 2 4 2 4 3" xfId="28185"/>
    <cellStyle name="Normal 3 2 2 2 4 2 5" xfId="8066"/>
    <cellStyle name="Normal 3 2 2 2 4 2 5 2" xfId="38392"/>
    <cellStyle name="Normal 3 2 2 2 4 2 5 3" xfId="23168"/>
    <cellStyle name="Normal 3 2 2 2 4 2 6" xfId="33380"/>
    <cellStyle name="Normal 3 2 2 2 4 2 7" xfId="18155"/>
    <cellStyle name="Normal 3 2 2 2 4 3" xfId="3848"/>
    <cellStyle name="Normal 3 2 2 2 4 3 2" xfId="13922"/>
    <cellStyle name="Normal 3 2 2 2 4 3 2 2" xfId="44244"/>
    <cellStyle name="Normal 3 2 2 2 4 3 2 3" xfId="29020"/>
    <cellStyle name="Normal 3 2 2 2 4 3 3" xfId="8902"/>
    <cellStyle name="Normal 3 2 2 2 4 3 3 2" xfId="39227"/>
    <cellStyle name="Normal 3 2 2 2 4 3 3 3" xfId="24003"/>
    <cellStyle name="Normal 3 2 2 2 4 3 4" xfId="34214"/>
    <cellStyle name="Normal 3 2 2 2 4 3 5" xfId="18990"/>
    <cellStyle name="Normal 3 2 2 2 4 4" xfId="5541"/>
    <cellStyle name="Normal 3 2 2 2 4 4 2" xfId="15593"/>
    <cellStyle name="Normal 3 2 2 2 4 4 2 2" xfId="45915"/>
    <cellStyle name="Normal 3 2 2 2 4 4 2 3" xfId="30691"/>
    <cellStyle name="Normal 3 2 2 2 4 4 3" xfId="10573"/>
    <cellStyle name="Normal 3 2 2 2 4 4 3 2" xfId="40898"/>
    <cellStyle name="Normal 3 2 2 2 4 4 3 3" xfId="25674"/>
    <cellStyle name="Normal 3 2 2 2 4 4 4" xfId="35885"/>
    <cellStyle name="Normal 3 2 2 2 4 4 5" xfId="20661"/>
    <cellStyle name="Normal 3 2 2 2 4 5" xfId="12251"/>
    <cellStyle name="Normal 3 2 2 2 4 5 2" xfId="42573"/>
    <cellStyle name="Normal 3 2 2 2 4 5 3" xfId="27349"/>
    <cellStyle name="Normal 3 2 2 2 4 6" xfId="7230"/>
    <cellStyle name="Normal 3 2 2 2 4 6 2" xfId="37556"/>
    <cellStyle name="Normal 3 2 2 2 4 6 3" xfId="22332"/>
    <cellStyle name="Normal 3 2 2 2 4 7" xfId="32544"/>
    <cellStyle name="Normal 3 2 2 2 4 8" xfId="17319"/>
    <cellStyle name="Normal 3 2 2 2 5" xfId="2577"/>
    <cellStyle name="Normal 3 2 2 2 5 2" xfId="4267"/>
    <cellStyle name="Normal 3 2 2 2 5 2 2" xfId="14340"/>
    <cellStyle name="Normal 3 2 2 2 5 2 2 2" xfId="44662"/>
    <cellStyle name="Normal 3 2 2 2 5 2 2 3" xfId="29438"/>
    <cellStyle name="Normal 3 2 2 2 5 2 3" xfId="9320"/>
    <cellStyle name="Normal 3 2 2 2 5 2 3 2" xfId="39645"/>
    <cellStyle name="Normal 3 2 2 2 5 2 3 3" xfId="24421"/>
    <cellStyle name="Normal 3 2 2 2 5 2 4" xfId="34632"/>
    <cellStyle name="Normal 3 2 2 2 5 2 5" xfId="19408"/>
    <cellStyle name="Normal 3 2 2 2 5 3" xfId="5959"/>
    <cellStyle name="Normal 3 2 2 2 5 3 2" xfId="16011"/>
    <cellStyle name="Normal 3 2 2 2 5 3 2 2" xfId="46333"/>
    <cellStyle name="Normal 3 2 2 2 5 3 2 3" xfId="31109"/>
    <cellStyle name="Normal 3 2 2 2 5 3 3" xfId="10991"/>
    <cellStyle name="Normal 3 2 2 2 5 3 3 2" xfId="41316"/>
    <cellStyle name="Normal 3 2 2 2 5 3 3 3" xfId="26092"/>
    <cellStyle name="Normal 3 2 2 2 5 3 4" xfId="36303"/>
    <cellStyle name="Normal 3 2 2 2 5 3 5" xfId="21079"/>
    <cellStyle name="Normal 3 2 2 2 5 4" xfId="12669"/>
    <cellStyle name="Normal 3 2 2 2 5 4 2" xfId="42991"/>
    <cellStyle name="Normal 3 2 2 2 5 4 3" xfId="27767"/>
    <cellStyle name="Normal 3 2 2 2 5 5" xfId="7648"/>
    <cellStyle name="Normal 3 2 2 2 5 5 2" xfId="37974"/>
    <cellStyle name="Normal 3 2 2 2 5 5 3" xfId="22750"/>
    <cellStyle name="Normal 3 2 2 2 5 6" xfId="32962"/>
    <cellStyle name="Normal 3 2 2 2 5 7" xfId="17737"/>
    <cellStyle name="Normal 3 2 2 2 6" xfId="3430"/>
    <cellStyle name="Normal 3 2 2 2 6 2" xfId="13504"/>
    <cellStyle name="Normal 3 2 2 2 6 2 2" xfId="43826"/>
    <cellStyle name="Normal 3 2 2 2 6 2 3" xfId="28602"/>
    <cellStyle name="Normal 3 2 2 2 6 3" xfId="8484"/>
    <cellStyle name="Normal 3 2 2 2 6 3 2" xfId="38809"/>
    <cellStyle name="Normal 3 2 2 2 6 3 3" xfId="23585"/>
    <cellStyle name="Normal 3 2 2 2 6 4" xfId="33796"/>
    <cellStyle name="Normal 3 2 2 2 6 5" xfId="18572"/>
    <cellStyle name="Normal 3 2 2 2 7" xfId="5123"/>
    <cellStyle name="Normal 3 2 2 2 7 2" xfId="15175"/>
    <cellStyle name="Normal 3 2 2 2 7 2 2" xfId="45497"/>
    <cellStyle name="Normal 3 2 2 2 7 2 3" xfId="30273"/>
    <cellStyle name="Normal 3 2 2 2 7 3" xfId="10155"/>
    <cellStyle name="Normal 3 2 2 2 7 3 2" xfId="40480"/>
    <cellStyle name="Normal 3 2 2 2 7 3 3" xfId="25256"/>
    <cellStyle name="Normal 3 2 2 2 7 4" xfId="35467"/>
    <cellStyle name="Normal 3 2 2 2 7 5" xfId="20243"/>
    <cellStyle name="Normal 3 2 2 2 8" xfId="11833"/>
    <cellStyle name="Normal 3 2 2 2 8 2" xfId="42155"/>
    <cellStyle name="Normal 3 2 2 2 8 3" xfId="26931"/>
    <cellStyle name="Normal 3 2 2 2 9" xfId="6812"/>
    <cellStyle name="Normal 3 2 2 2 9 2" xfId="37138"/>
    <cellStyle name="Normal 3 2 2 2 9 3" xfId="21914"/>
    <cellStyle name="Normal 3 2 2 3" xfId="1776"/>
    <cellStyle name="Normal 3 2 2 3 10" xfId="16953"/>
    <cellStyle name="Normal 3 2 2 3 2" xfId="1995"/>
    <cellStyle name="Normal 3 2 2 3 2 2" xfId="2416"/>
    <cellStyle name="Normal 3 2 2 3 2 2 2" xfId="3255"/>
    <cellStyle name="Normal 3 2 2 3 2 2 2 2" xfId="4945"/>
    <cellStyle name="Normal 3 2 2 3 2 2 2 2 2" xfId="15018"/>
    <cellStyle name="Normal 3 2 2 3 2 2 2 2 2 2" xfId="45340"/>
    <cellStyle name="Normal 3 2 2 3 2 2 2 2 2 3" xfId="30116"/>
    <cellStyle name="Normal 3 2 2 3 2 2 2 2 3" xfId="9998"/>
    <cellStyle name="Normal 3 2 2 3 2 2 2 2 3 2" xfId="40323"/>
    <cellStyle name="Normal 3 2 2 3 2 2 2 2 3 3" xfId="25099"/>
    <cellStyle name="Normal 3 2 2 3 2 2 2 2 4" xfId="35310"/>
    <cellStyle name="Normal 3 2 2 3 2 2 2 2 5" xfId="20086"/>
    <cellStyle name="Normal 3 2 2 3 2 2 2 3" xfId="6637"/>
    <cellStyle name="Normal 3 2 2 3 2 2 2 3 2" xfId="16689"/>
    <cellStyle name="Normal 3 2 2 3 2 2 2 3 2 2" xfId="47011"/>
    <cellStyle name="Normal 3 2 2 3 2 2 2 3 2 3" xfId="31787"/>
    <cellStyle name="Normal 3 2 2 3 2 2 2 3 3" xfId="11669"/>
    <cellStyle name="Normal 3 2 2 3 2 2 2 3 3 2" xfId="41994"/>
    <cellStyle name="Normal 3 2 2 3 2 2 2 3 3 3" xfId="26770"/>
    <cellStyle name="Normal 3 2 2 3 2 2 2 3 4" xfId="36981"/>
    <cellStyle name="Normal 3 2 2 3 2 2 2 3 5" xfId="21757"/>
    <cellStyle name="Normal 3 2 2 3 2 2 2 4" xfId="13347"/>
    <cellStyle name="Normal 3 2 2 3 2 2 2 4 2" xfId="43669"/>
    <cellStyle name="Normal 3 2 2 3 2 2 2 4 3" xfId="28445"/>
    <cellStyle name="Normal 3 2 2 3 2 2 2 5" xfId="8326"/>
    <cellStyle name="Normal 3 2 2 3 2 2 2 5 2" xfId="38652"/>
    <cellStyle name="Normal 3 2 2 3 2 2 2 5 3" xfId="23428"/>
    <cellStyle name="Normal 3 2 2 3 2 2 2 6" xfId="33640"/>
    <cellStyle name="Normal 3 2 2 3 2 2 2 7" xfId="18415"/>
    <cellStyle name="Normal 3 2 2 3 2 2 3" xfId="4108"/>
    <cellStyle name="Normal 3 2 2 3 2 2 3 2" xfId="14182"/>
    <cellStyle name="Normal 3 2 2 3 2 2 3 2 2" xfId="44504"/>
    <cellStyle name="Normal 3 2 2 3 2 2 3 2 3" xfId="29280"/>
    <cellStyle name="Normal 3 2 2 3 2 2 3 3" xfId="9162"/>
    <cellStyle name="Normal 3 2 2 3 2 2 3 3 2" xfId="39487"/>
    <cellStyle name="Normal 3 2 2 3 2 2 3 3 3" xfId="24263"/>
    <cellStyle name="Normal 3 2 2 3 2 2 3 4" xfId="34474"/>
    <cellStyle name="Normal 3 2 2 3 2 2 3 5" xfId="19250"/>
    <cellStyle name="Normal 3 2 2 3 2 2 4" xfId="5801"/>
    <cellStyle name="Normal 3 2 2 3 2 2 4 2" xfId="15853"/>
    <cellStyle name="Normal 3 2 2 3 2 2 4 2 2" xfId="46175"/>
    <cellStyle name="Normal 3 2 2 3 2 2 4 2 3" xfId="30951"/>
    <cellStyle name="Normal 3 2 2 3 2 2 4 3" xfId="10833"/>
    <cellStyle name="Normal 3 2 2 3 2 2 4 3 2" xfId="41158"/>
    <cellStyle name="Normal 3 2 2 3 2 2 4 3 3" xfId="25934"/>
    <cellStyle name="Normal 3 2 2 3 2 2 4 4" xfId="36145"/>
    <cellStyle name="Normal 3 2 2 3 2 2 4 5" xfId="20921"/>
    <cellStyle name="Normal 3 2 2 3 2 2 5" xfId="12511"/>
    <cellStyle name="Normal 3 2 2 3 2 2 5 2" xfId="42833"/>
    <cellStyle name="Normal 3 2 2 3 2 2 5 3" xfId="27609"/>
    <cellStyle name="Normal 3 2 2 3 2 2 6" xfId="7490"/>
    <cellStyle name="Normal 3 2 2 3 2 2 6 2" xfId="37816"/>
    <cellStyle name="Normal 3 2 2 3 2 2 6 3" xfId="22592"/>
    <cellStyle name="Normal 3 2 2 3 2 2 7" xfId="32804"/>
    <cellStyle name="Normal 3 2 2 3 2 2 8" xfId="17579"/>
    <cellStyle name="Normal 3 2 2 3 2 3" xfId="2837"/>
    <cellStyle name="Normal 3 2 2 3 2 3 2" xfId="4527"/>
    <cellStyle name="Normal 3 2 2 3 2 3 2 2" xfId="14600"/>
    <cellStyle name="Normal 3 2 2 3 2 3 2 2 2" xfId="44922"/>
    <cellStyle name="Normal 3 2 2 3 2 3 2 2 3" xfId="29698"/>
    <cellStyle name="Normal 3 2 2 3 2 3 2 3" xfId="9580"/>
    <cellStyle name="Normal 3 2 2 3 2 3 2 3 2" xfId="39905"/>
    <cellStyle name="Normal 3 2 2 3 2 3 2 3 3" xfId="24681"/>
    <cellStyle name="Normal 3 2 2 3 2 3 2 4" xfId="34892"/>
    <cellStyle name="Normal 3 2 2 3 2 3 2 5" xfId="19668"/>
    <cellStyle name="Normal 3 2 2 3 2 3 3" xfId="6219"/>
    <cellStyle name="Normal 3 2 2 3 2 3 3 2" xfId="16271"/>
    <cellStyle name="Normal 3 2 2 3 2 3 3 2 2" xfId="46593"/>
    <cellStyle name="Normal 3 2 2 3 2 3 3 2 3" xfId="31369"/>
    <cellStyle name="Normal 3 2 2 3 2 3 3 3" xfId="11251"/>
    <cellStyle name="Normal 3 2 2 3 2 3 3 3 2" xfId="41576"/>
    <cellStyle name="Normal 3 2 2 3 2 3 3 3 3" xfId="26352"/>
    <cellStyle name="Normal 3 2 2 3 2 3 3 4" xfId="36563"/>
    <cellStyle name="Normal 3 2 2 3 2 3 3 5" xfId="21339"/>
    <cellStyle name="Normal 3 2 2 3 2 3 4" xfId="12929"/>
    <cellStyle name="Normal 3 2 2 3 2 3 4 2" xfId="43251"/>
    <cellStyle name="Normal 3 2 2 3 2 3 4 3" xfId="28027"/>
    <cellStyle name="Normal 3 2 2 3 2 3 5" xfId="7908"/>
    <cellStyle name="Normal 3 2 2 3 2 3 5 2" xfId="38234"/>
    <cellStyle name="Normal 3 2 2 3 2 3 5 3" xfId="23010"/>
    <cellStyle name="Normal 3 2 2 3 2 3 6" xfId="33222"/>
    <cellStyle name="Normal 3 2 2 3 2 3 7" xfId="17997"/>
    <cellStyle name="Normal 3 2 2 3 2 4" xfId="3690"/>
    <cellStyle name="Normal 3 2 2 3 2 4 2" xfId="13764"/>
    <cellStyle name="Normal 3 2 2 3 2 4 2 2" xfId="44086"/>
    <cellStyle name="Normal 3 2 2 3 2 4 2 3" xfId="28862"/>
    <cellStyle name="Normal 3 2 2 3 2 4 3" xfId="8744"/>
    <cellStyle name="Normal 3 2 2 3 2 4 3 2" xfId="39069"/>
    <cellStyle name="Normal 3 2 2 3 2 4 3 3" xfId="23845"/>
    <cellStyle name="Normal 3 2 2 3 2 4 4" xfId="34056"/>
    <cellStyle name="Normal 3 2 2 3 2 4 5" xfId="18832"/>
    <cellStyle name="Normal 3 2 2 3 2 5" xfId="5383"/>
    <cellStyle name="Normal 3 2 2 3 2 5 2" xfId="15435"/>
    <cellStyle name="Normal 3 2 2 3 2 5 2 2" xfId="45757"/>
    <cellStyle name="Normal 3 2 2 3 2 5 2 3" xfId="30533"/>
    <cellStyle name="Normal 3 2 2 3 2 5 3" xfId="10415"/>
    <cellStyle name="Normal 3 2 2 3 2 5 3 2" xfId="40740"/>
    <cellStyle name="Normal 3 2 2 3 2 5 3 3" xfId="25516"/>
    <cellStyle name="Normal 3 2 2 3 2 5 4" xfId="35727"/>
    <cellStyle name="Normal 3 2 2 3 2 5 5" xfId="20503"/>
    <cellStyle name="Normal 3 2 2 3 2 6" xfId="12093"/>
    <cellStyle name="Normal 3 2 2 3 2 6 2" xfId="42415"/>
    <cellStyle name="Normal 3 2 2 3 2 6 3" xfId="27191"/>
    <cellStyle name="Normal 3 2 2 3 2 7" xfId="7072"/>
    <cellStyle name="Normal 3 2 2 3 2 7 2" xfId="37398"/>
    <cellStyle name="Normal 3 2 2 3 2 7 3" xfId="22174"/>
    <cellStyle name="Normal 3 2 2 3 2 8" xfId="32386"/>
    <cellStyle name="Normal 3 2 2 3 2 9" xfId="17161"/>
    <cellStyle name="Normal 3 2 2 3 3" xfId="2208"/>
    <cellStyle name="Normal 3 2 2 3 3 2" xfId="3047"/>
    <cellStyle name="Normal 3 2 2 3 3 2 2" xfId="4737"/>
    <cellStyle name="Normal 3 2 2 3 3 2 2 2" xfId="14810"/>
    <cellStyle name="Normal 3 2 2 3 3 2 2 2 2" xfId="45132"/>
    <cellStyle name="Normal 3 2 2 3 3 2 2 2 3" xfId="29908"/>
    <cellStyle name="Normal 3 2 2 3 3 2 2 3" xfId="9790"/>
    <cellStyle name="Normal 3 2 2 3 3 2 2 3 2" xfId="40115"/>
    <cellStyle name="Normal 3 2 2 3 3 2 2 3 3" xfId="24891"/>
    <cellStyle name="Normal 3 2 2 3 3 2 2 4" xfId="35102"/>
    <cellStyle name="Normal 3 2 2 3 3 2 2 5" xfId="19878"/>
    <cellStyle name="Normal 3 2 2 3 3 2 3" xfId="6429"/>
    <cellStyle name="Normal 3 2 2 3 3 2 3 2" xfId="16481"/>
    <cellStyle name="Normal 3 2 2 3 3 2 3 2 2" xfId="46803"/>
    <cellStyle name="Normal 3 2 2 3 3 2 3 2 3" xfId="31579"/>
    <cellStyle name="Normal 3 2 2 3 3 2 3 3" xfId="11461"/>
    <cellStyle name="Normal 3 2 2 3 3 2 3 3 2" xfId="41786"/>
    <cellStyle name="Normal 3 2 2 3 3 2 3 3 3" xfId="26562"/>
    <cellStyle name="Normal 3 2 2 3 3 2 3 4" xfId="36773"/>
    <cellStyle name="Normal 3 2 2 3 3 2 3 5" xfId="21549"/>
    <cellStyle name="Normal 3 2 2 3 3 2 4" xfId="13139"/>
    <cellStyle name="Normal 3 2 2 3 3 2 4 2" xfId="43461"/>
    <cellStyle name="Normal 3 2 2 3 3 2 4 3" xfId="28237"/>
    <cellStyle name="Normal 3 2 2 3 3 2 5" xfId="8118"/>
    <cellStyle name="Normal 3 2 2 3 3 2 5 2" xfId="38444"/>
    <cellStyle name="Normal 3 2 2 3 3 2 5 3" xfId="23220"/>
    <cellStyle name="Normal 3 2 2 3 3 2 6" xfId="33432"/>
    <cellStyle name="Normal 3 2 2 3 3 2 7" xfId="18207"/>
    <cellStyle name="Normal 3 2 2 3 3 3" xfId="3900"/>
    <cellStyle name="Normal 3 2 2 3 3 3 2" xfId="13974"/>
    <cellStyle name="Normal 3 2 2 3 3 3 2 2" xfId="44296"/>
    <cellStyle name="Normal 3 2 2 3 3 3 2 3" xfId="29072"/>
    <cellStyle name="Normal 3 2 2 3 3 3 3" xfId="8954"/>
    <cellStyle name="Normal 3 2 2 3 3 3 3 2" xfId="39279"/>
    <cellStyle name="Normal 3 2 2 3 3 3 3 3" xfId="24055"/>
    <cellStyle name="Normal 3 2 2 3 3 3 4" xfId="34266"/>
    <cellStyle name="Normal 3 2 2 3 3 3 5" xfId="19042"/>
    <cellStyle name="Normal 3 2 2 3 3 4" xfId="5593"/>
    <cellStyle name="Normal 3 2 2 3 3 4 2" xfId="15645"/>
    <cellStyle name="Normal 3 2 2 3 3 4 2 2" xfId="45967"/>
    <cellStyle name="Normal 3 2 2 3 3 4 2 3" xfId="30743"/>
    <cellStyle name="Normal 3 2 2 3 3 4 3" xfId="10625"/>
    <cellStyle name="Normal 3 2 2 3 3 4 3 2" xfId="40950"/>
    <cellStyle name="Normal 3 2 2 3 3 4 3 3" xfId="25726"/>
    <cellStyle name="Normal 3 2 2 3 3 4 4" xfId="35937"/>
    <cellStyle name="Normal 3 2 2 3 3 4 5" xfId="20713"/>
    <cellStyle name="Normal 3 2 2 3 3 5" xfId="12303"/>
    <cellStyle name="Normal 3 2 2 3 3 5 2" xfId="42625"/>
    <cellStyle name="Normal 3 2 2 3 3 5 3" xfId="27401"/>
    <cellStyle name="Normal 3 2 2 3 3 6" xfId="7282"/>
    <cellStyle name="Normal 3 2 2 3 3 6 2" xfId="37608"/>
    <cellStyle name="Normal 3 2 2 3 3 6 3" xfId="22384"/>
    <cellStyle name="Normal 3 2 2 3 3 7" xfId="32596"/>
    <cellStyle name="Normal 3 2 2 3 3 8" xfId="17371"/>
    <cellStyle name="Normal 3 2 2 3 4" xfId="2629"/>
    <cellStyle name="Normal 3 2 2 3 4 2" xfId="4319"/>
    <cellStyle name="Normal 3 2 2 3 4 2 2" xfId="14392"/>
    <cellStyle name="Normal 3 2 2 3 4 2 2 2" xfId="44714"/>
    <cellStyle name="Normal 3 2 2 3 4 2 2 3" xfId="29490"/>
    <cellStyle name="Normal 3 2 2 3 4 2 3" xfId="9372"/>
    <cellStyle name="Normal 3 2 2 3 4 2 3 2" xfId="39697"/>
    <cellStyle name="Normal 3 2 2 3 4 2 3 3" xfId="24473"/>
    <cellStyle name="Normal 3 2 2 3 4 2 4" xfId="34684"/>
    <cellStyle name="Normal 3 2 2 3 4 2 5" xfId="19460"/>
    <cellStyle name="Normal 3 2 2 3 4 3" xfId="6011"/>
    <cellStyle name="Normal 3 2 2 3 4 3 2" xfId="16063"/>
    <cellStyle name="Normal 3 2 2 3 4 3 2 2" xfId="46385"/>
    <cellStyle name="Normal 3 2 2 3 4 3 2 3" xfId="31161"/>
    <cellStyle name="Normal 3 2 2 3 4 3 3" xfId="11043"/>
    <cellStyle name="Normal 3 2 2 3 4 3 3 2" xfId="41368"/>
    <cellStyle name="Normal 3 2 2 3 4 3 3 3" xfId="26144"/>
    <cellStyle name="Normal 3 2 2 3 4 3 4" xfId="36355"/>
    <cellStyle name="Normal 3 2 2 3 4 3 5" xfId="21131"/>
    <cellStyle name="Normal 3 2 2 3 4 4" xfId="12721"/>
    <cellStyle name="Normal 3 2 2 3 4 4 2" xfId="43043"/>
    <cellStyle name="Normal 3 2 2 3 4 4 3" xfId="27819"/>
    <cellStyle name="Normal 3 2 2 3 4 5" xfId="7700"/>
    <cellStyle name="Normal 3 2 2 3 4 5 2" xfId="38026"/>
    <cellStyle name="Normal 3 2 2 3 4 5 3" xfId="22802"/>
    <cellStyle name="Normal 3 2 2 3 4 6" xfId="33014"/>
    <cellStyle name="Normal 3 2 2 3 4 7" xfId="17789"/>
    <cellStyle name="Normal 3 2 2 3 5" xfId="3482"/>
    <cellStyle name="Normal 3 2 2 3 5 2" xfId="13556"/>
    <cellStyle name="Normal 3 2 2 3 5 2 2" xfId="43878"/>
    <cellStyle name="Normal 3 2 2 3 5 2 3" xfId="28654"/>
    <cellStyle name="Normal 3 2 2 3 5 3" xfId="8536"/>
    <cellStyle name="Normal 3 2 2 3 5 3 2" xfId="38861"/>
    <cellStyle name="Normal 3 2 2 3 5 3 3" xfId="23637"/>
    <cellStyle name="Normal 3 2 2 3 5 4" xfId="33848"/>
    <cellStyle name="Normal 3 2 2 3 5 5" xfId="18624"/>
    <cellStyle name="Normal 3 2 2 3 6" xfId="5175"/>
    <cellStyle name="Normal 3 2 2 3 6 2" xfId="15227"/>
    <cellStyle name="Normal 3 2 2 3 6 2 2" xfId="45549"/>
    <cellStyle name="Normal 3 2 2 3 6 2 3" xfId="30325"/>
    <cellStyle name="Normal 3 2 2 3 6 3" xfId="10207"/>
    <cellStyle name="Normal 3 2 2 3 6 3 2" xfId="40532"/>
    <cellStyle name="Normal 3 2 2 3 6 3 3" xfId="25308"/>
    <cellStyle name="Normal 3 2 2 3 6 4" xfId="35519"/>
    <cellStyle name="Normal 3 2 2 3 6 5" xfId="20295"/>
    <cellStyle name="Normal 3 2 2 3 7" xfId="11885"/>
    <cellStyle name="Normal 3 2 2 3 7 2" xfId="42207"/>
    <cellStyle name="Normal 3 2 2 3 7 3" xfId="26983"/>
    <cellStyle name="Normal 3 2 2 3 8" xfId="6864"/>
    <cellStyle name="Normal 3 2 2 3 8 2" xfId="37190"/>
    <cellStyle name="Normal 3 2 2 3 8 3" xfId="21966"/>
    <cellStyle name="Normal 3 2 2 3 9" xfId="32179"/>
    <cellStyle name="Normal 3 2 2 4" xfId="1889"/>
    <cellStyle name="Normal 3 2 2 4 2" xfId="2312"/>
    <cellStyle name="Normal 3 2 2 4 2 2" xfId="3151"/>
    <cellStyle name="Normal 3 2 2 4 2 2 2" xfId="4841"/>
    <cellStyle name="Normal 3 2 2 4 2 2 2 2" xfId="14914"/>
    <cellStyle name="Normal 3 2 2 4 2 2 2 2 2" xfId="45236"/>
    <cellStyle name="Normal 3 2 2 4 2 2 2 2 3" xfId="30012"/>
    <cellStyle name="Normal 3 2 2 4 2 2 2 3" xfId="9894"/>
    <cellStyle name="Normal 3 2 2 4 2 2 2 3 2" xfId="40219"/>
    <cellStyle name="Normal 3 2 2 4 2 2 2 3 3" xfId="24995"/>
    <cellStyle name="Normal 3 2 2 4 2 2 2 4" xfId="35206"/>
    <cellStyle name="Normal 3 2 2 4 2 2 2 5" xfId="19982"/>
    <cellStyle name="Normal 3 2 2 4 2 2 3" xfId="6533"/>
    <cellStyle name="Normal 3 2 2 4 2 2 3 2" xfId="16585"/>
    <cellStyle name="Normal 3 2 2 4 2 2 3 2 2" xfId="46907"/>
    <cellStyle name="Normal 3 2 2 4 2 2 3 2 3" xfId="31683"/>
    <cellStyle name="Normal 3 2 2 4 2 2 3 3" xfId="11565"/>
    <cellStyle name="Normal 3 2 2 4 2 2 3 3 2" xfId="41890"/>
    <cellStyle name="Normal 3 2 2 4 2 2 3 3 3" xfId="26666"/>
    <cellStyle name="Normal 3 2 2 4 2 2 3 4" xfId="36877"/>
    <cellStyle name="Normal 3 2 2 4 2 2 3 5" xfId="21653"/>
    <cellStyle name="Normal 3 2 2 4 2 2 4" xfId="13243"/>
    <cellStyle name="Normal 3 2 2 4 2 2 4 2" xfId="43565"/>
    <cellStyle name="Normal 3 2 2 4 2 2 4 3" xfId="28341"/>
    <cellStyle name="Normal 3 2 2 4 2 2 5" xfId="8222"/>
    <cellStyle name="Normal 3 2 2 4 2 2 5 2" xfId="38548"/>
    <cellStyle name="Normal 3 2 2 4 2 2 5 3" xfId="23324"/>
    <cellStyle name="Normal 3 2 2 4 2 2 6" xfId="33536"/>
    <cellStyle name="Normal 3 2 2 4 2 2 7" xfId="18311"/>
    <cellStyle name="Normal 3 2 2 4 2 3" xfId="4004"/>
    <cellStyle name="Normal 3 2 2 4 2 3 2" xfId="14078"/>
    <cellStyle name="Normal 3 2 2 4 2 3 2 2" xfId="44400"/>
    <cellStyle name="Normal 3 2 2 4 2 3 2 3" xfId="29176"/>
    <cellStyle name="Normal 3 2 2 4 2 3 3" xfId="9058"/>
    <cellStyle name="Normal 3 2 2 4 2 3 3 2" xfId="39383"/>
    <cellStyle name="Normal 3 2 2 4 2 3 3 3" xfId="24159"/>
    <cellStyle name="Normal 3 2 2 4 2 3 4" xfId="34370"/>
    <cellStyle name="Normal 3 2 2 4 2 3 5" xfId="19146"/>
    <cellStyle name="Normal 3 2 2 4 2 4" xfId="5697"/>
    <cellStyle name="Normal 3 2 2 4 2 4 2" xfId="15749"/>
    <cellStyle name="Normal 3 2 2 4 2 4 2 2" xfId="46071"/>
    <cellStyle name="Normal 3 2 2 4 2 4 2 3" xfId="30847"/>
    <cellStyle name="Normal 3 2 2 4 2 4 3" xfId="10729"/>
    <cellStyle name="Normal 3 2 2 4 2 4 3 2" xfId="41054"/>
    <cellStyle name="Normal 3 2 2 4 2 4 3 3" xfId="25830"/>
    <cellStyle name="Normal 3 2 2 4 2 4 4" xfId="36041"/>
    <cellStyle name="Normal 3 2 2 4 2 4 5" xfId="20817"/>
    <cellStyle name="Normal 3 2 2 4 2 5" xfId="12407"/>
    <cellStyle name="Normal 3 2 2 4 2 5 2" xfId="42729"/>
    <cellStyle name="Normal 3 2 2 4 2 5 3" xfId="27505"/>
    <cellStyle name="Normal 3 2 2 4 2 6" xfId="7386"/>
    <cellStyle name="Normal 3 2 2 4 2 6 2" xfId="37712"/>
    <cellStyle name="Normal 3 2 2 4 2 6 3" xfId="22488"/>
    <cellStyle name="Normal 3 2 2 4 2 7" xfId="32700"/>
    <cellStyle name="Normal 3 2 2 4 2 8" xfId="17475"/>
    <cellStyle name="Normal 3 2 2 4 3" xfId="2733"/>
    <cellStyle name="Normal 3 2 2 4 3 2" xfId="4423"/>
    <cellStyle name="Normal 3 2 2 4 3 2 2" xfId="14496"/>
    <cellStyle name="Normal 3 2 2 4 3 2 2 2" xfId="44818"/>
    <cellStyle name="Normal 3 2 2 4 3 2 2 3" xfId="29594"/>
    <cellStyle name="Normal 3 2 2 4 3 2 3" xfId="9476"/>
    <cellStyle name="Normal 3 2 2 4 3 2 3 2" xfId="39801"/>
    <cellStyle name="Normal 3 2 2 4 3 2 3 3" xfId="24577"/>
    <cellStyle name="Normal 3 2 2 4 3 2 4" xfId="34788"/>
    <cellStyle name="Normal 3 2 2 4 3 2 5" xfId="19564"/>
    <cellStyle name="Normal 3 2 2 4 3 3" xfId="6115"/>
    <cellStyle name="Normal 3 2 2 4 3 3 2" xfId="16167"/>
    <cellStyle name="Normal 3 2 2 4 3 3 2 2" xfId="46489"/>
    <cellStyle name="Normal 3 2 2 4 3 3 2 3" xfId="31265"/>
    <cellStyle name="Normal 3 2 2 4 3 3 3" xfId="11147"/>
    <cellStyle name="Normal 3 2 2 4 3 3 3 2" xfId="41472"/>
    <cellStyle name="Normal 3 2 2 4 3 3 3 3" xfId="26248"/>
    <cellStyle name="Normal 3 2 2 4 3 3 4" xfId="36459"/>
    <cellStyle name="Normal 3 2 2 4 3 3 5" xfId="21235"/>
    <cellStyle name="Normal 3 2 2 4 3 4" xfId="12825"/>
    <cellStyle name="Normal 3 2 2 4 3 4 2" xfId="43147"/>
    <cellStyle name="Normal 3 2 2 4 3 4 3" xfId="27923"/>
    <cellStyle name="Normal 3 2 2 4 3 5" xfId="7804"/>
    <cellStyle name="Normal 3 2 2 4 3 5 2" xfId="38130"/>
    <cellStyle name="Normal 3 2 2 4 3 5 3" xfId="22906"/>
    <cellStyle name="Normal 3 2 2 4 3 6" xfId="33118"/>
    <cellStyle name="Normal 3 2 2 4 3 7" xfId="17893"/>
    <cellStyle name="Normal 3 2 2 4 4" xfId="3586"/>
    <cellStyle name="Normal 3 2 2 4 4 2" xfId="13660"/>
    <cellStyle name="Normal 3 2 2 4 4 2 2" xfId="43982"/>
    <cellStyle name="Normal 3 2 2 4 4 2 3" xfId="28758"/>
    <cellStyle name="Normal 3 2 2 4 4 3" xfId="8640"/>
    <cellStyle name="Normal 3 2 2 4 4 3 2" xfId="38965"/>
    <cellStyle name="Normal 3 2 2 4 4 3 3" xfId="23741"/>
    <cellStyle name="Normal 3 2 2 4 4 4" xfId="33952"/>
    <cellStyle name="Normal 3 2 2 4 4 5" xfId="18728"/>
    <cellStyle name="Normal 3 2 2 4 5" xfId="5279"/>
    <cellStyle name="Normal 3 2 2 4 5 2" xfId="15331"/>
    <cellStyle name="Normal 3 2 2 4 5 2 2" xfId="45653"/>
    <cellStyle name="Normal 3 2 2 4 5 2 3" xfId="30429"/>
    <cellStyle name="Normal 3 2 2 4 5 3" xfId="10311"/>
    <cellStyle name="Normal 3 2 2 4 5 3 2" xfId="40636"/>
    <cellStyle name="Normal 3 2 2 4 5 3 3" xfId="25412"/>
    <cellStyle name="Normal 3 2 2 4 5 4" xfId="35623"/>
    <cellStyle name="Normal 3 2 2 4 5 5" xfId="20399"/>
    <cellStyle name="Normal 3 2 2 4 6" xfId="11989"/>
    <cellStyle name="Normal 3 2 2 4 6 2" xfId="42311"/>
    <cellStyle name="Normal 3 2 2 4 6 3" xfId="27087"/>
    <cellStyle name="Normal 3 2 2 4 7" xfId="6968"/>
    <cellStyle name="Normal 3 2 2 4 7 2" xfId="37294"/>
    <cellStyle name="Normal 3 2 2 4 7 3" xfId="22070"/>
    <cellStyle name="Normal 3 2 2 4 8" xfId="32282"/>
    <cellStyle name="Normal 3 2 2 4 9" xfId="17057"/>
    <cellStyle name="Normal 3 2 2 5" xfId="2102"/>
    <cellStyle name="Normal 3 2 2 5 2" xfId="2943"/>
    <cellStyle name="Normal 3 2 2 5 2 2" xfId="4633"/>
    <cellStyle name="Normal 3 2 2 5 2 2 2" xfId="14706"/>
    <cellStyle name="Normal 3 2 2 5 2 2 2 2" xfId="45028"/>
    <cellStyle name="Normal 3 2 2 5 2 2 2 3" xfId="29804"/>
    <cellStyle name="Normal 3 2 2 5 2 2 3" xfId="9686"/>
    <cellStyle name="Normal 3 2 2 5 2 2 3 2" xfId="40011"/>
    <cellStyle name="Normal 3 2 2 5 2 2 3 3" xfId="24787"/>
    <cellStyle name="Normal 3 2 2 5 2 2 4" xfId="34998"/>
    <cellStyle name="Normal 3 2 2 5 2 2 5" xfId="19774"/>
    <cellStyle name="Normal 3 2 2 5 2 3" xfId="6325"/>
    <cellStyle name="Normal 3 2 2 5 2 3 2" xfId="16377"/>
    <cellStyle name="Normal 3 2 2 5 2 3 2 2" xfId="46699"/>
    <cellStyle name="Normal 3 2 2 5 2 3 2 3" xfId="31475"/>
    <cellStyle name="Normal 3 2 2 5 2 3 3" xfId="11357"/>
    <cellStyle name="Normal 3 2 2 5 2 3 3 2" xfId="41682"/>
    <cellStyle name="Normal 3 2 2 5 2 3 3 3" xfId="26458"/>
    <cellStyle name="Normal 3 2 2 5 2 3 4" xfId="36669"/>
    <cellStyle name="Normal 3 2 2 5 2 3 5" xfId="21445"/>
    <cellStyle name="Normal 3 2 2 5 2 4" xfId="13035"/>
    <cellStyle name="Normal 3 2 2 5 2 4 2" xfId="43357"/>
    <cellStyle name="Normal 3 2 2 5 2 4 3" xfId="28133"/>
    <cellStyle name="Normal 3 2 2 5 2 5" xfId="8014"/>
    <cellStyle name="Normal 3 2 2 5 2 5 2" xfId="38340"/>
    <cellStyle name="Normal 3 2 2 5 2 5 3" xfId="23116"/>
    <cellStyle name="Normal 3 2 2 5 2 6" xfId="33328"/>
    <cellStyle name="Normal 3 2 2 5 2 7" xfId="18103"/>
    <cellStyle name="Normal 3 2 2 5 3" xfId="3796"/>
    <cellStyle name="Normal 3 2 2 5 3 2" xfId="13870"/>
    <cellStyle name="Normal 3 2 2 5 3 2 2" xfId="44192"/>
    <cellStyle name="Normal 3 2 2 5 3 2 3" xfId="28968"/>
    <cellStyle name="Normal 3 2 2 5 3 3" xfId="8850"/>
    <cellStyle name="Normal 3 2 2 5 3 3 2" xfId="39175"/>
    <cellStyle name="Normal 3 2 2 5 3 3 3" xfId="23951"/>
    <cellStyle name="Normal 3 2 2 5 3 4" xfId="34162"/>
    <cellStyle name="Normal 3 2 2 5 3 5" xfId="18938"/>
    <cellStyle name="Normal 3 2 2 5 4" xfId="5489"/>
    <cellStyle name="Normal 3 2 2 5 4 2" xfId="15541"/>
    <cellStyle name="Normal 3 2 2 5 4 2 2" xfId="45863"/>
    <cellStyle name="Normal 3 2 2 5 4 2 3" xfId="30639"/>
    <cellStyle name="Normal 3 2 2 5 4 3" xfId="10521"/>
    <cellStyle name="Normal 3 2 2 5 4 3 2" xfId="40846"/>
    <cellStyle name="Normal 3 2 2 5 4 3 3" xfId="25622"/>
    <cellStyle name="Normal 3 2 2 5 4 4" xfId="35833"/>
    <cellStyle name="Normal 3 2 2 5 4 5" xfId="20609"/>
    <cellStyle name="Normal 3 2 2 5 5" xfId="12199"/>
    <cellStyle name="Normal 3 2 2 5 5 2" xfId="42521"/>
    <cellStyle name="Normal 3 2 2 5 5 3" xfId="27297"/>
    <cellStyle name="Normal 3 2 2 5 6" xfId="7178"/>
    <cellStyle name="Normal 3 2 2 5 6 2" xfId="37504"/>
    <cellStyle name="Normal 3 2 2 5 6 3" xfId="22280"/>
    <cellStyle name="Normal 3 2 2 5 7" xfId="32492"/>
    <cellStyle name="Normal 3 2 2 5 8" xfId="17267"/>
    <cellStyle name="Normal 3 2 2 6" xfId="2523"/>
    <cellStyle name="Normal 3 2 2 6 2" xfId="4215"/>
    <cellStyle name="Normal 3 2 2 6 2 2" xfId="14288"/>
    <cellStyle name="Normal 3 2 2 6 2 2 2" xfId="44610"/>
    <cellStyle name="Normal 3 2 2 6 2 2 3" xfId="29386"/>
    <cellStyle name="Normal 3 2 2 6 2 3" xfId="9268"/>
    <cellStyle name="Normal 3 2 2 6 2 3 2" xfId="39593"/>
    <cellStyle name="Normal 3 2 2 6 2 3 3" xfId="24369"/>
    <cellStyle name="Normal 3 2 2 6 2 4" xfId="34580"/>
    <cellStyle name="Normal 3 2 2 6 2 5" xfId="19356"/>
    <cellStyle name="Normal 3 2 2 6 3" xfId="5907"/>
    <cellStyle name="Normal 3 2 2 6 3 2" xfId="15959"/>
    <cellStyle name="Normal 3 2 2 6 3 2 2" xfId="46281"/>
    <cellStyle name="Normal 3 2 2 6 3 2 3" xfId="31057"/>
    <cellStyle name="Normal 3 2 2 6 3 3" xfId="10939"/>
    <cellStyle name="Normal 3 2 2 6 3 3 2" xfId="41264"/>
    <cellStyle name="Normal 3 2 2 6 3 3 3" xfId="26040"/>
    <cellStyle name="Normal 3 2 2 6 3 4" xfId="36251"/>
    <cellStyle name="Normal 3 2 2 6 3 5" xfId="21027"/>
    <cellStyle name="Normal 3 2 2 6 4" xfId="12617"/>
    <cellStyle name="Normal 3 2 2 6 4 2" xfId="42939"/>
    <cellStyle name="Normal 3 2 2 6 4 3" xfId="27715"/>
    <cellStyle name="Normal 3 2 2 6 5" xfId="7596"/>
    <cellStyle name="Normal 3 2 2 6 5 2" xfId="37922"/>
    <cellStyle name="Normal 3 2 2 6 5 3" xfId="22698"/>
    <cellStyle name="Normal 3 2 2 6 6" xfId="32910"/>
    <cellStyle name="Normal 3 2 2 6 7" xfId="17685"/>
    <cellStyle name="Normal 3 2 2 7" xfId="3374"/>
    <cellStyle name="Normal 3 2 2 7 2" xfId="13452"/>
    <cellStyle name="Normal 3 2 2 7 2 2" xfId="43774"/>
    <cellStyle name="Normal 3 2 2 7 2 3" xfId="28550"/>
    <cellStyle name="Normal 3 2 2 7 3" xfId="8432"/>
    <cellStyle name="Normal 3 2 2 7 3 2" xfId="38757"/>
    <cellStyle name="Normal 3 2 2 7 3 3" xfId="23533"/>
    <cellStyle name="Normal 3 2 2 7 4" xfId="33744"/>
    <cellStyle name="Normal 3 2 2 7 5" xfId="18520"/>
    <cellStyle name="Normal 3 2 2 8" xfId="5068"/>
    <cellStyle name="Normal 3 2 2 8 2" xfId="15123"/>
    <cellStyle name="Normal 3 2 2 8 2 2" xfId="45445"/>
    <cellStyle name="Normal 3 2 2 8 2 3" xfId="30221"/>
    <cellStyle name="Normal 3 2 2 8 3" xfId="10103"/>
    <cellStyle name="Normal 3 2 2 8 3 2" xfId="40428"/>
    <cellStyle name="Normal 3 2 2 8 3 3" xfId="25204"/>
    <cellStyle name="Normal 3 2 2 8 4" xfId="35415"/>
    <cellStyle name="Normal 3 2 2 8 5" xfId="20191"/>
    <cellStyle name="Normal 3 2 2 9" xfId="11779"/>
    <cellStyle name="Normal 3 2 2 9 2" xfId="42103"/>
    <cellStyle name="Normal 3 2 2 9 3" xfId="26879"/>
    <cellStyle name="Normal 3 2 3" xfId="616"/>
    <cellStyle name="Normal 3 2 4" xfId="32027"/>
    <cellStyle name="Normal 3 2 5" xfId="951"/>
    <cellStyle name="Normal 3 3" xfId="512"/>
    <cellStyle name="Normal 3 3 10" xfId="6759"/>
    <cellStyle name="Normal 3 3 10 2" xfId="37087"/>
    <cellStyle name="Normal 3 3 10 3" xfId="21863"/>
    <cellStyle name="Normal 3 3 11" xfId="32078"/>
    <cellStyle name="Normal 3 3 12" xfId="16848"/>
    <cellStyle name="Normal 3 3 13" xfId="47188"/>
    <cellStyle name="Normal 3 3 14" xfId="1430"/>
    <cellStyle name="Normal 3 3 15" xfId="47287"/>
    <cellStyle name="Normal 3 3 2" xfId="1723"/>
    <cellStyle name="Normal 3 3 2 10" xfId="32130"/>
    <cellStyle name="Normal 3 3 2 11" xfId="16902"/>
    <cellStyle name="Normal 3 3 2 2" xfId="1831"/>
    <cellStyle name="Normal 3 3 2 2 10" xfId="17006"/>
    <cellStyle name="Normal 3 3 2 2 2" xfId="2048"/>
    <cellStyle name="Normal 3 3 2 2 2 2" xfId="2469"/>
    <cellStyle name="Normal 3 3 2 2 2 2 2" xfId="3308"/>
    <cellStyle name="Normal 3 3 2 2 2 2 2 2" xfId="4998"/>
    <cellStyle name="Normal 3 3 2 2 2 2 2 2 2" xfId="15071"/>
    <cellStyle name="Normal 3 3 2 2 2 2 2 2 2 2" xfId="45393"/>
    <cellStyle name="Normal 3 3 2 2 2 2 2 2 2 3" xfId="30169"/>
    <cellStyle name="Normal 3 3 2 2 2 2 2 2 3" xfId="10051"/>
    <cellStyle name="Normal 3 3 2 2 2 2 2 2 3 2" xfId="40376"/>
    <cellStyle name="Normal 3 3 2 2 2 2 2 2 3 3" xfId="25152"/>
    <cellStyle name="Normal 3 3 2 2 2 2 2 2 4" xfId="35363"/>
    <cellStyle name="Normal 3 3 2 2 2 2 2 2 5" xfId="20139"/>
    <cellStyle name="Normal 3 3 2 2 2 2 2 3" xfId="6690"/>
    <cellStyle name="Normal 3 3 2 2 2 2 2 3 2" xfId="16742"/>
    <cellStyle name="Normal 3 3 2 2 2 2 2 3 2 2" xfId="47064"/>
    <cellStyle name="Normal 3 3 2 2 2 2 2 3 2 3" xfId="31840"/>
    <cellStyle name="Normal 3 3 2 2 2 2 2 3 3" xfId="11722"/>
    <cellStyle name="Normal 3 3 2 2 2 2 2 3 3 2" xfId="42047"/>
    <cellStyle name="Normal 3 3 2 2 2 2 2 3 3 3" xfId="26823"/>
    <cellStyle name="Normal 3 3 2 2 2 2 2 3 4" xfId="37034"/>
    <cellStyle name="Normal 3 3 2 2 2 2 2 3 5" xfId="21810"/>
    <cellStyle name="Normal 3 3 2 2 2 2 2 4" xfId="13400"/>
    <cellStyle name="Normal 3 3 2 2 2 2 2 4 2" xfId="43722"/>
    <cellStyle name="Normal 3 3 2 2 2 2 2 4 3" xfId="28498"/>
    <cellStyle name="Normal 3 3 2 2 2 2 2 5" xfId="8379"/>
    <cellStyle name="Normal 3 3 2 2 2 2 2 5 2" xfId="38705"/>
    <cellStyle name="Normal 3 3 2 2 2 2 2 5 3" xfId="23481"/>
    <cellStyle name="Normal 3 3 2 2 2 2 2 6" xfId="33693"/>
    <cellStyle name="Normal 3 3 2 2 2 2 2 7" xfId="18468"/>
    <cellStyle name="Normal 3 3 2 2 2 2 3" xfId="4161"/>
    <cellStyle name="Normal 3 3 2 2 2 2 3 2" xfId="14235"/>
    <cellStyle name="Normal 3 3 2 2 2 2 3 2 2" xfId="44557"/>
    <cellStyle name="Normal 3 3 2 2 2 2 3 2 3" xfId="29333"/>
    <cellStyle name="Normal 3 3 2 2 2 2 3 3" xfId="9215"/>
    <cellStyle name="Normal 3 3 2 2 2 2 3 3 2" xfId="39540"/>
    <cellStyle name="Normal 3 3 2 2 2 2 3 3 3" xfId="24316"/>
    <cellStyle name="Normal 3 3 2 2 2 2 3 4" xfId="34527"/>
    <cellStyle name="Normal 3 3 2 2 2 2 3 5" xfId="19303"/>
    <cellStyle name="Normal 3 3 2 2 2 2 4" xfId="5854"/>
    <cellStyle name="Normal 3 3 2 2 2 2 4 2" xfId="15906"/>
    <cellStyle name="Normal 3 3 2 2 2 2 4 2 2" xfId="46228"/>
    <cellStyle name="Normal 3 3 2 2 2 2 4 2 3" xfId="31004"/>
    <cellStyle name="Normal 3 3 2 2 2 2 4 3" xfId="10886"/>
    <cellStyle name="Normal 3 3 2 2 2 2 4 3 2" xfId="41211"/>
    <cellStyle name="Normal 3 3 2 2 2 2 4 3 3" xfId="25987"/>
    <cellStyle name="Normal 3 3 2 2 2 2 4 4" xfId="36198"/>
    <cellStyle name="Normal 3 3 2 2 2 2 4 5" xfId="20974"/>
    <cellStyle name="Normal 3 3 2 2 2 2 5" xfId="12564"/>
    <cellStyle name="Normal 3 3 2 2 2 2 5 2" xfId="42886"/>
    <cellStyle name="Normal 3 3 2 2 2 2 5 3" xfId="27662"/>
    <cellStyle name="Normal 3 3 2 2 2 2 6" xfId="7543"/>
    <cellStyle name="Normal 3 3 2 2 2 2 6 2" xfId="37869"/>
    <cellStyle name="Normal 3 3 2 2 2 2 6 3" xfId="22645"/>
    <cellStyle name="Normal 3 3 2 2 2 2 7" xfId="32857"/>
    <cellStyle name="Normal 3 3 2 2 2 2 8" xfId="17632"/>
    <cellStyle name="Normal 3 3 2 2 2 3" xfId="2890"/>
    <cellStyle name="Normal 3 3 2 2 2 3 2" xfId="4580"/>
    <cellStyle name="Normal 3 3 2 2 2 3 2 2" xfId="14653"/>
    <cellStyle name="Normal 3 3 2 2 2 3 2 2 2" xfId="44975"/>
    <cellStyle name="Normal 3 3 2 2 2 3 2 2 3" xfId="29751"/>
    <cellStyle name="Normal 3 3 2 2 2 3 2 3" xfId="9633"/>
    <cellStyle name="Normal 3 3 2 2 2 3 2 3 2" xfId="39958"/>
    <cellStyle name="Normal 3 3 2 2 2 3 2 3 3" xfId="24734"/>
    <cellStyle name="Normal 3 3 2 2 2 3 2 4" xfId="34945"/>
    <cellStyle name="Normal 3 3 2 2 2 3 2 5" xfId="19721"/>
    <cellStyle name="Normal 3 3 2 2 2 3 3" xfId="6272"/>
    <cellStyle name="Normal 3 3 2 2 2 3 3 2" xfId="16324"/>
    <cellStyle name="Normal 3 3 2 2 2 3 3 2 2" xfId="46646"/>
    <cellStyle name="Normal 3 3 2 2 2 3 3 2 3" xfId="31422"/>
    <cellStyle name="Normal 3 3 2 2 2 3 3 3" xfId="11304"/>
    <cellStyle name="Normal 3 3 2 2 2 3 3 3 2" xfId="41629"/>
    <cellStyle name="Normal 3 3 2 2 2 3 3 3 3" xfId="26405"/>
    <cellStyle name="Normal 3 3 2 2 2 3 3 4" xfId="36616"/>
    <cellStyle name="Normal 3 3 2 2 2 3 3 5" xfId="21392"/>
    <cellStyle name="Normal 3 3 2 2 2 3 4" xfId="12982"/>
    <cellStyle name="Normal 3 3 2 2 2 3 4 2" xfId="43304"/>
    <cellStyle name="Normal 3 3 2 2 2 3 4 3" xfId="28080"/>
    <cellStyle name="Normal 3 3 2 2 2 3 5" xfId="7961"/>
    <cellStyle name="Normal 3 3 2 2 2 3 5 2" xfId="38287"/>
    <cellStyle name="Normal 3 3 2 2 2 3 5 3" xfId="23063"/>
    <cellStyle name="Normal 3 3 2 2 2 3 6" xfId="33275"/>
    <cellStyle name="Normal 3 3 2 2 2 3 7" xfId="18050"/>
    <cellStyle name="Normal 3 3 2 2 2 4" xfId="3743"/>
    <cellStyle name="Normal 3 3 2 2 2 4 2" xfId="13817"/>
    <cellStyle name="Normal 3 3 2 2 2 4 2 2" xfId="44139"/>
    <cellStyle name="Normal 3 3 2 2 2 4 2 3" xfId="28915"/>
    <cellStyle name="Normal 3 3 2 2 2 4 3" xfId="8797"/>
    <cellStyle name="Normal 3 3 2 2 2 4 3 2" xfId="39122"/>
    <cellStyle name="Normal 3 3 2 2 2 4 3 3" xfId="23898"/>
    <cellStyle name="Normal 3 3 2 2 2 4 4" xfId="34109"/>
    <cellStyle name="Normal 3 3 2 2 2 4 5" xfId="18885"/>
    <cellStyle name="Normal 3 3 2 2 2 5" xfId="5436"/>
    <cellStyle name="Normal 3 3 2 2 2 5 2" xfId="15488"/>
    <cellStyle name="Normal 3 3 2 2 2 5 2 2" xfId="45810"/>
    <cellStyle name="Normal 3 3 2 2 2 5 2 3" xfId="30586"/>
    <cellStyle name="Normal 3 3 2 2 2 5 3" xfId="10468"/>
    <cellStyle name="Normal 3 3 2 2 2 5 3 2" xfId="40793"/>
    <cellStyle name="Normal 3 3 2 2 2 5 3 3" xfId="25569"/>
    <cellStyle name="Normal 3 3 2 2 2 5 4" xfId="35780"/>
    <cellStyle name="Normal 3 3 2 2 2 5 5" xfId="20556"/>
    <cellStyle name="Normal 3 3 2 2 2 6" xfId="12146"/>
    <cellStyle name="Normal 3 3 2 2 2 6 2" xfId="42468"/>
    <cellStyle name="Normal 3 3 2 2 2 6 3" xfId="27244"/>
    <cellStyle name="Normal 3 3 2 2 2 7" xfId="7125"/>
    <cellStyle name="Normal 3 3 2 2 2 7 2" xfId="37451"/>
    <cellStyle name="Normal 3 3 2 2 2 7 3" xfId="22227"/>
    <cellStyle name="Normal 3 3 2 2 2 8" xfId="32439"/>
    <cellStyle name="Normal 3 3 2 2 2 9" xfId="17214"/>
    <cellStyle name="Normal 3 3 2 2 3" xfId="2261"/>
    <cellStyle name="Normal 3 3 2 2 3 2" xfId="3100"/>
    <cellStyle name="Normal 3 3 2 2 3 2 2" xfId="4790"/>
    <cellStyle name="Normal 3 3 2 2 3 2 2 2" xfId="14863"/>
    <cellStyle name="Normal 3 3 2 2 3 2 2 2 2" xfId="45185"/>
    <cellStyle name="Normal 3 3 2 2 3 2 2 2 3" xfId="29961"/>
    <cellStyle name="Normal 3 3 2 2 3 2 2 3" xfId="9843"/>
    <cellStyle name="Normal 3 3 2 2 3 2 2 3 2" xfId="40168"/>
    <cellStyle name="Normal 3 3 2 2 3 2 2 3 3" xfId="24944"/>
    <cellStyle name="Normal 3 3 2 2 3 2 2 4" xfId="35155"/>
    <cellStyle name="Normal 3 3 2 2 3 2 2 5" xfId="19931"/>
    <cellStyle name="Normal 3 3 2 2 3 2 3" xfId="6482"/>
    <cellStyle name="Normal 3 3 2 2 3 2 3 2" xfId="16534"/>
    <cellStyle name="Normal 3 3 2 2 3 2 3 2 2" xfId="46856"/>
    <cellStyle name="Normal 3 3 2 2 3 2 3 2 3" xfId="31632"/>
    <cellStyle name="Normal 3 3 2 2 3 2 3 3" xfId="11514"/>
    <cellStyle name="Normal 3 3 2 2 3 2 3 3 2" xfId="41839"/>
    <cellStyle name="Normal 3 3 2 2 3 2 3 3 3" xfId="26615"/>
    <cellStyle name="Normal 3 3 2 2 3 2 3 4" xfId="36826"/>
    <cellStyle name="Normal 3 3 2 2 3 2 3 5" xfId="21602"/>
    <cellStyle name="Normal 3 3 2 2 3 2 4" xfId="13192"/>
    <cellStyle name="Normal 3 3 2 2 3 2 4 2" xfId="43514"/>
    <cellStyle name="Normal 3 3 2 2 3 2 4 3" xfId="28290"/>
    <cellStyle name="Normal 3 3 2 2 3 2 5" xfId="8171"/>
    <cellStyle name="Normal 3 3 2 2 3 2 5 2" xfId="38497"/>
    <cellStyle name="Normal 3 3 2 2 3 2 5 3" xfId="23273"/>
    <cellStyle name="Normal 3 3 2 2 3 2 6" xfId="33485"/>
    <cellStyle name="Normal 3 3 2 2 3 2 7" xfId="18260"/>
    <cellStyle name="Normal 3 3 2 2 3 3" xfId="3953"/>
    <cellStyle name="Normal 3 3 2 2 3 3 2" xfId="14027"/>
    <cellStyle name="Normal 3 3 2 2 3 3 2 2" xfId="44349"/>
    <cellStyle name="Normal 3 3 2 2 3 3 2 3" xfId="29125"/>
    <cellStyle name="Normal 3 3 2 2 3 3 3" xfId="9007"/>
    <cellStyle name="Normal 3 3 2 2 3 3 3 2" xfId="39332"/>
    <cellStyle name="Normal 3 3 2 2 3 3 3 3" xfId="24108"/>
    <cellStyle name="Normal 3 3 2 2 3 3 4" xfId="34319"/>
    <cellStyle name="Normal 3 3 2 2 3 3 5" xfId="19095"/>
    <cellStyle name="Normal 3 3 2 2 3 4" xfId="5646"/>
    <cellStyle name="Normal 3 3 2 2 3 4 2" xfId="15698"/>
    <cellStyle name="Normal 3 3 2 2 3 4 2 2" xfId="46020"/>
    <cellStyle name="Normal 3 3 2 2 3 4 2 3" xfId="30796"/>
    <cellStyle name="Normal 3 3 2 2 3 4 3" xfId="10678"/>
    <cellStyle name="Normal 3 3 2 2 3 4 3 2" xfId="41003"/>
    <cellStyle name="Normal 3 3 2 2 3 4 3 3" xfId="25779"/>
    <cellStyle name="Normal 3 3 2 2 3 4 4" xfId="35990"/>
    <cellStyle name="Normal 3 3 2 2 3 4 5" xfId="20766"/>
    <cellStyle name="Normal 3 3 2 2 3 5" xfId="12356"/>
    <cellStyle name="Normal 3 3 2 2 3 5 2" xfId="42678"/>
    <cellStyle name="Normal 3 3 2 2 3 5 3" xfId="27454"/>
    <cellStyle name="Normal 3 3 2 2 3 6" xfId="7335"/>
    <cellStyle name="Normal 3 3 2 2 3 6 2" xfId="37661"/>
    <cellStyle name="Normal 3 3 2 2 3 6 3" xfId="22437"/>
    <cellStyle name="Normal 3 3 2 2 3 7" xfId="32649"/>
    <cellStyle name="Normal 3 3 2 2 3 8" xfId="17424"/>
    <cellStyle name="Normal 3 3 2 2 4" xfId="2682"/>
    <cellStyle name="Normal 3 3 2 2 4 2" xfId="4372"/>
    <cellStyle name="Normal 3 3 2 2 4 2 2" xfId="14445"/>
    <cellStyle name="Normal 3 3 2 2 4 2 2 2" xfId="44767"/>
    <cellStyle name="Normal 3 3 2 2 4 2 2 3" xfId="29543"/>
    <cellStyle name="Normal 3 3 2 2 4 2 3" xfId="9425"/>
    <cellStyle name="Normal 3 3 2 2 4 2 3 2" xfId="39750"/>
    <cellStyle name="Normal 3 3 2 2 4 2 3 3" xfId="24526"/>
    <cellStyle name="Normal 3 3 2 2 4 2 4" xfId="34737"/>
    <cellStyle name="Normal 3 3 2 2 4 2 5" xfId="19513"/>
    <cellStyle name="Normal 3 3 2 2 4 3" xfId="6064"/>
    <cellStyle name="Normal 3 3 2 2 4 3 2" xfId="16116"/>
    <cellStyle name="Normal 3 3 2 2 4 3 2 2" xfId="46438"/>
    <cellStyle name="Normal 3 3 2 2 4 3 2 3" xfId="31214"/>
    <cellStyle name="Normal 3 3 2 2 4 3 3" xfId="11096"/>
    <cellStyle name="Normal 3 3 2 2 4 3 3 2" xfId="41421"/>
    <cellStyle name="Normal 3 3 2 2 4 3 3 3" xfId="26197"/>
    <cellStyle name="Normal 3 3 2 2 4 3 4" xfId="36408"/>
    <cellStyle name="Normal 3 3 2 2 4 3 5" xfId="21184"/>
    <cellStyle name="Normal 3 3 2 2 4 4" xfId="12774"/>
    <cellStyle name="Normal 3 3 2 2 4 4 2" xfId="43096"/>
    <cellStyle name="Normal 3 3 2 2 4 4 3" xfId="27872"/>
    <cellStyle name="Normal 3 3 2 2 4 5" xfId="7753"/>
    <cellStyle name="Normal 3 3 2 2 4 5 2" xfId="38079"/>
    <cellStyle name="Normal 3 3 2 2 4 5 3" xfId="22855"/>
    <cellStyle name="Normal 3 3 2 2 4 6" xfId="33067"/>
    <cellStyle name="Normal 3 3 2 2 4 7" xfId="17842"/>
    <cellStyle name="Normal 3 3 2 2 5" xfId="3535"/>
    <cellStyle name="Normal 3 3 2 2 5 2" xfId="13609"/>
    <cellStyle name="Normal 3 3 2 2 5 2 2" xfId="43931"/>
    <cellStyle name="Normal 3 3 2 2 5 2 3" xfId="28707"/>
    <cellStyle name="Normal 3 3 2 2 5 3" xfId="8589"/>
    <cellStyle name="Normal 3 3 2 2 5 3 2" xfId="38914"/>
    <cellStyle name="Normal 3 3 2 2 5 3 3" xfId="23690"/>
    <cellStyle name="Normal 3 3 2 2 5 4" xfId="33901"/>
    <cellStyle name="Normal 3 3 2 2 5 5" xfId="18677"/>
    <cellStyle name="Normal 3 3 2 2 6" xfId="5228"/>
    <cellStyle name="Normal 3 3 2 2 6 2" xfId="15280"/>
    <cellStyle name="Normal 3 3 2 2 6 2 2" xfId="45602"/>
    <cellStyle name="Normal 3 3 2 2 6 2 3" xfId="30378"/>
    <cellStyle name="Normal 3 3 2 2 6 3" xfId="10260"/>
    <cellStyle name="Normal 3 3 2 2 6 3 2" xfId="40585"/>
    <cellStyle name="Normal 3 3 2 2 6 3 3" xfId="25361"/>
    <cellStyle name="Normal 3 3 2 2 6 4" xfId="35572"/>
    <cellStyle name="Normal 3 3 2 2 6 5" xfId="20348"/>
    <cellStyle name="Normal 3 3 2 2 7" xfId="11938"/>
    <cellStyle name="Normal 3 3 2 2 7 2" xfId="42260"/>
    <cellStyle name="Normal 3 3 2 2 7 3" xfId="27036"/>
    <cellStyle name="Normal 3 3 2 2 8" xfId="6917"/>
    <cellStyle name="Normal 3 3 2 2 8 2" xfId="37243"/>
    <cellStyle name="Normal 3 3 2 2 8 3" xfId="22019"/>
    <cellStyle name="Normal 3 3 2 2 9" xfId="32231"/>
    <cellStyle name="Normal 3 3 2 3" xfId="1944"/>
    <cellStyle name="Normal 3 3 2 3 2" xfId="2365"/>
    <cellStyle name="Normal 3 3 2 3 2 2" xfId="3204"/>
    <cellStyle name="Normal 3 3 2 3 2 2 2" xfId="4894"/>
    <cellStyle name="Normal 3 3 2 3 2 2 2 2" xfId="14967"/>
    <cellStyle name="Normal 3 3 2 3 2 2 2 2 2" xfId="45289"/>
    <cellStyle name="Normal 3 3 2 3 2 2 2 2 3" xfId="30065"/>
    <cellStyle name="Normal 3 3 2 3 2 2 2 3" xfId="9947"/>
    <cellStyle name="Normal 3 3 2 3 2 2 2 3 2" xfId="40272"/>
    <cellStyle name="Normal 3 3 2 3 2 2 2 3 3" xfId="25048"/>
    <cellStyle name="Normal 3 3 2 3 2 2 2 4" xfId="35259"/>
    <cellStyle name="Normal 3 3 2 3 2 2 2 5" xfId="20035"/>
    <cellStyle name="Normal 3 3 2 3 2 2 3" xfId="6586"/>
    <cellStyle name="Normal 3 3 2 3 2 2 3 2" xfId="16638"/>
    <cellStyle name="Normal 3 3 2 3 2 2 3 2 2" xfId="46960"/>
    <cellStyle name="Normal 3 3 2 3 2 2 3 2 3" xfId="31736"/>
    <cellStyle name="Normal 3 3 2 3 2 2 3 3" xfId="11618"/>
    <cellStyle name="Normal 3 3 2 3 2 2 3 3 2" xfId="41943"/>
    <cellStyle name="Normal 3 3 2 3 2 2 3 3 3" xfId="26719"/>
    <cellStyle name="Normal 3 3 2 3 2 2 3 4" xfId="36930"/>
    <cellStyle name="Normal 3 3 2 3 2 2 3 5" xfId="21706"/>
    <cellStyle name="Normal 3 3 2 3 2 2 4" xfId="13296"/>
    <cellStyle name="Normal 3 3 2 3 2 2 4 2" xfId="43618"/>
    <cellStyle name="Normal 3 3 2 3 2 2 4 3" xfId="28394"/>
    <cellStyle name="Normal 3 3 2 3 2 2 5" xfId="8275"/>
    <cellStyle name="Normal 3 3 2 3 2 2 5 2" xfId="38601"/>
    <cellStyle name="Normal 3 3 2 3 2 2 5 3" xfId="23377"/>
    <cellStyle name="Normal 3 3 2 3 2 2 6" xfId="33589"/>
    <cellStyle name="Normal 3 3 2 3 2 2 7" xfId="18364"/>
    <cellStyle name="Normal 3 3 2 3 2 3" xfId="4057"/>
    <cellStyle name="Normal 3 3 2 3 2 3 2" xfId="14131"/>
    <cellStyle name="Normal 3 3 2 3 2 3 2 2" xfId="44453"/>
    <cellStyle name="Normal 3 3 2 3 2 3 2 3" xfId="29229"/>
    <cellStyle name="Normal 3 3 2 3 2 3 3" xfId="9111"/>
    <cellStyle name="Normal 3 3 2 3 2 3 3 2" xfId="39436"/>
    <cellStyle name="Normal 3 3 2 3 2 3 3 3" xfId="24212"/>
    <cellStyle name="Normal 3 3 2 3 2 3 4" xfId="34423"/>
    <cellStyle name="Normal 3 3 2 3 2 3 5" xfId="19199"/>
    <cellStyle name="Normal 3 3 2 3 2 4" xfId="5750"/>
    <cellStyle name="Normal 3 3 2 3 2 4 2" xfId="15802"/>
    <cellStyle name="Normal 3 3 2 3 2 4 2 2" xfId="46124"/>
    <cellStyle name="Normal 3 3 2 3 2 4 2 3" xfId="30900"/>
    <cellStyle name="Normal 3 3 2 3 2 4 3" xfId="10782"/>
    <cellStyle name="Normal 3 3 2 3 2 4 3 2" xfId="41107"/>
    <cellStyle name="Normal 3 3 2 3 2 4 3 3" xfId="25883"/>
    <cellStyle name="Normal 3 3 2 3 2 4 4" xfId="36094"/>
    <cellStyle name="Normal 3 3 2 3 2 4 5" xfId="20870"/>
    <cellStyle name="Normal 3 3 2 3 2 5" xfId="12460"/>
    <cellStyle name="Normal 3 3 2 3 2 5 2" xfId="42782"/>
    <cellStyle name="Normal 3 3 2 3 2 5 3" xfId="27558"/>
    <cellStyle name="Normal 3 3 2 3 2 6" xfId="7439"/>
    <cellStyle name="Normal 3 3 2 3 2 6 2" xfId="37765"/>
    <cellStyle name="Normal 3 3 2 3 2 6 3" xfId="22541"/>
    <cellStyle name="Normal 3 3 2 3 2 7" xfId="32753"/>
    <cellStyle name="Normal 3 3 2 3 2 8" xfId="17528"/>
    <cellStyle name="Normal 3 3 2 3 3" xfId="2786"/>
    <cellStyle name="Normal 3 3 2 3 3 2" xfId="4476"/>
    <cellStyle name="Normal 3 3 2 3 3 2 2" xfId="14549"/>
    <cellStyle name="Normal 3 3 2 3 3 2 2 2" xfId="44871"/>
    <cellStyle name="Normal 3 3 2 3 3 2 2 3" xfId="29647"/>
    <cellStyle name="Normal 3 3 2 3 3 2 3" xfId="9529"/>
    <cellStyle name="Normal 3 3 2 3 3 2 3 2" xfId="39854"/>
    <cellStyle name="Normal 3 3 2 3 3 2 3 3" xfId="24630"/>
    <cellStyle name="Normal 3 3 2 3 3 2 4" xfId="34841"/>
    <cellStyle name="Normal 3 3 2 3 3 2 5" xfId="19617"/>
    <cellStyle name="Normal 3 3 2 3 3 3" xfId="6168"/>
    <cellStyle name="Normal 3 3 2 3 3 3 2" xfId="16220"/>
    <cellStyle name="Normal 3 3 2 3 3 3 2 2" xfId="46542"/>
    <cellStyle name="Normal 3 3 2 3 3 3 2 3" xfId="31318"/>
    <cellStyle name="Normal 3 3 2 3 3 3 3" xfId="11200"/>
    <cellStyle name="Normal 3 3 2 3 3 3 3 2" xfId="41525"/>
    <cellStyle name="Normal 3 3 2 3 3 3 3 3" xfId="26301"/>
    <cellStyle name="Normal 3 3 2 3 3 3 4" xfId="36512"/>
    <cellStyle name="Normal 3 3 2 3 3 3 5" xfId="21288"/>
    <cellStyle name="Normal 3 3 2 3 3 4" xfId="12878"/>
    <cellStyle name="Normal 3 3 2 3 3 4 2" xfId="43200"/>
    <cellStyle name="Normal 3 3 2 3 3 4 3" xfId="27976"/>
    <cellStyle name="Normal 3 3 2 3 3 5" xfId="7857"/>
    <cellStyle name="Normal 3 3 2 3 3 5 2" xfId="38183"/>
    <cellStyle name="Normal 3 3 2 3 3 5 3" xfId="22959"/>
    <cellStyle name="Normal 3 3 2 3 3 6" xfId="33171"/>
    <cellStyle name="Normal 3 3 2 3 3 7" xfId="17946"/>
    <cellStyle name="Normal 3 3 2 3 4" xfId="3639"/>
    <cellStyle name="Normal 3 3 2 3 4 2" xfId="13713"/>
    <cellStyle name="Normal 3 3 2 3 4 2 2" xfId="44035"/>
    <cellStyle name="Normal 3 3 2 3 4 2 3" xfId="28811"/>
    <cellStyle name="Normal 3 3 2 3 4 3" xfId="8693"/>
    <cellStyle name="Normal 3 3 2 3 4 3 2" xfId="39018"/>
    <cellStyle name="Normal 3 3 2 3 4 3 3" xfId="23794"/>
    <cellStyle name="Normal 3 3 2 3 4 4" xfId="34005"/>
    <cellStyle name="Normal 3 3 2 3 4 5" xfId="18781"/>
    <cellStyle name="Normal 3 3 2 3 5" xfId="5332"/>
    <cellStyle name="Normal 3 3 2 3 5 2" xfId="15384"/>
    <cellStyle name="Normal 3 3 2 3 5 2 2" xfId="45706"/>
    <cellStyle name="Normal 3 3 2 3 5 2 3" xfId="30482"/>
    <cellStyle name="Normal 3 3 2 3 5 3" xfId="10364"/>
    <cellStyle name="Normal 3 3 2 3 5 3 2" xfId="40689"/>
    <cellStyle name="Normal 3 3 2 3 5 3 3" xfId="25465"/>
    <cellStyle name="Normal 3 3 2 3 5 4" xfId="35676"/>
    <cellStyle name="Normal 3 3 2 3 5 5" xfId="20452"/>
    <cellStyle name="Normal 3 3 2 3 6" xfId="12042"/>
    <cellStyle name="Normal 3 3 2 3 6 2" xfId="42364"/>
    <cellStyle name="Normal 3 3 2 3 6 3" xfId="27140"/>
    <cellStyle name="Normal 3 3 2 3 7" xfId="7021"/>
    <cellStyle name="Normal 3 3 2 3 7 2" xfId="37347"/>
    <cellStyle name="Normal 3 3 2 3 7 3" xfId="22123"/>
    <cellStyle name="Normal 3 3 2 3 8" xfId="32335"/>
    <cellStyle name="Normal 3 3 2 3 9" xfId="17110"/>
    <cellStyle name="Normal 3 3 2 4" xfId="2157"/>
    <cellStyle name="Normal 3 3 2 4 2" xfId="2996"/>
    <cellStyle name="Normal 3 3 2 4 2 2" xfId="4686"/>
    <cellStyle name="Normal 3 3 2 4 2 2 2" xfId="14759"/>
    <cellStyle name="Normal 3 3 2 4 2 2 2 2" xfId="45081"/>
    <cellStyle name="Normal 3 3 2 4 2 2 2 3" xfId="29857"/>
    <cellStyle name="Normal 3 3 2 4 2 2 3" xfId="9739"/>
    <cellStyle name="Normal 3 3 2 4 2 2 3 2" xfId="40064"/>
    <cellStyle name="Normal 3 3 2 4 2 2 3 3" xfId="24840"/>
    <cellStyle name="Normal 3 3 2 4 2 2 4" xfId="35051"/>
    <cellStyle name="Normal 3 3 2 4 2 2 5" xfId="19827"/>
    <cellStyle name="Normal 3 3 2 4 2 3" xfId="6378"/>
    <cellStyle name="Normal 3 3 2 4 2 3 2" xfId="16430"/>
    <cellStyle name="Normal 3 3 2 4 2 3 2 2" xfId="46752"/>
    <cellStyle name="Normal 3 3 2 4 2 3 2 3" xfId="31528"/>
    <cellStyle name="Normal 3 3 2 4 2 3 3" xfId="11410"/>
    <cellStyle name="Normal 3 3 2 4 2 3 3 2" xfId="41735"/>
    <cellStyle name="Normal 3 3 2 4 2 3 3 3" xfId="26511"/>
    <cellStyle name="Normal 3 3 2 4 2 3 4" xfId="36722"/>
    <cellStyle name="Normal 3 3 2 4 2 3 5" xfId="21498"/>
    <cellStyle name="Normal 3 3 2 4 2 4" xfId="13088"/>
    <cellStyle name="Normal 3 3 2 4 2 4 2" xfId="43410"/>
    <cellStyle name="Normal 3 3 2 4 2 4 3" xfId="28186"/>
    <cellStyle name="Normal 3 3 2 4 2 5" xfId="8067"/>
    <cellStyle name="Normal 3 3 2 4 2 5 2" xfId="38393"/>
    <cellStyle name="Normal 3 3 2 4 2 5 3" xfId="23169"/>
    <cellStyle name="Normal 3 3 2 4 2 6" xfId="33381"/>
    <cellStyle name="Normal 3 3 2 4 2 7" xfId="18156"/>
    <cellStyle name="Normal 3 3 2 4 3" xfId="3849"/>
    <cellStyle name="Normal 3 3 2 4 3 2" xfId="13923"/>
    <cellStyle name="Normal 3 3 2 4 3 2 2" xfId="44245"/>
    <cellStyle name="Normal 3 3 2 4 3 2 3" xfId="29021"/>
    <cellStyle name="Normal 3 3 2 4 3 3" xfId="8903"/>
    <cellStyle name="Normal 3 3 2 4 3 3 2" xfId="39228"/>
    <cellStyle name="Normal 3 3 2 4 3 3 3" xfId="24004"/>
    <cellStyle name="Normal 3 3 2 4 3 4" xfId="34215"/>
    <cellStyle name="Normal 3 3 2 4 3 5" xfId="18991"/>
    <cellStyle name="Normal 3 3 2 4 4" xfId="5542"/>
    <cellStyle name="Normal 3 3 2 4 4 2" xfId="15594"/>
    <cellStyle name="Normal 3 3 2 4 4 2 2" xfId="45916"/>
    <cellStyle name="Normal 3 3 2 4 4 2 3" xfId="30692"/>
    <cellStyle name="Normal 3 3 2 4 4 3" xfId="10574"/>
    <cellStyle name="Normal 3 3 2 4 4 3 2" xfId="40899"/>
    <cellStyle name="Normal 3 3 2 4 4 3 3" xfId="25675"/>
    <cellStyle name="Normal 3 3 2 4 4 4" xfId="35886"/>
    <cellStyle name="Normal 3 3 2 4 4 5" xfId="20662"/>
    <cellStyle name="Normal 3 3 2 4 5" xfId="12252"/>
    <cellStyle name="Normal 3 3 2 4 5 2" xfId="42574"/>
    <cellStyle name="Normal 3 3 2 4 5 3" xfId="27350"/>
    <cellStyle name="Normal 3 3 2 4 6" xfId="7231"/>
    <cellStyle name="Normal 3 3 2 4 6 2" xfId="37557"/>
    <cellStyle name="Normal 3 3 2 4 6 3" xfId="22333"/>
    <cellStyle name="Normal 3 3 2 4 7" xfId="32545"/>
    <cellStyle name="Normal 3 3 2 4 8" xfId="17320"/>
    <cellStyle name="Normal 3 3 2 5" xfId="2578"/>
    <cellStyle name="Normal 3 3 2 5 2" xfId="4268"/>
    <cellStyle name="Normal 3 3 2 5 2 2" xfId="14341"/>
    <cellStyle name="Normal 3 3 2 5 2 2 2" xfId="44663"/>
    <cellStyle name="Normal 3 3 2 5 2 2 3" xfId="29439"/>
    <cellStyle name="Normal 3 3 2 5 2 3" xfId="9321"/>
    <cellStyle name="Normal 3 3 2 5 2 3 2" xfId="39646"/>
    <cellStyle name="Normal 3 3 2 5 2 3 3" xfId="24422"/>
    <cellStyle name="Normal 3 3 2 5 2 4" xfId="34633"/>
    <cellStyle name="Normal 3 3 2 5 2 5" xfId="19409"/>
    <cellStyle name="Normal 3 3 2 5 3" xfId="5960"/>
    <cellStyle name="Normal 3 3 2 5 3 2" xfId="16012"/>
    <cellStyle name="Normal 3 3 2 5 3 2 2" xfId="46334"/>
    <cellStyle name="Normal 3 3 2 5 3 2 3" xfId="31110"/>
    <cellStyle name="Normal 3 3 2 5 3 3" xfId="10992"/>
    <cellStyle name="Normal 3 3 2 5 3 3 2" xfId="41317"/>
    <cellStyle name="Normal 3 3 2 5 3 3 3" xfId="26093"/>
    <cellStyle name="Normal 3 3 2 5 3 4" xfId="36304"/>
    <cellStyle name="Normal 3 3 2 5 3 5" xfId="21080"/>
    <cellStyle name="Normal 3 3 2 5 4" xfId="12670"/>
    <cellStyle name="Normal 3 3 2 5 4 2" xfId="42992"/>
    <cellStyle name="Normal 3 3 2 5 4 3" xfId="27768"/>
    <cellStyle name="Normal 3 3 2 5 5" xfId="7649"/>
    <cellStyle name="Normal 3 3 2 5 5 2" xfId="37975"/>
    <cellStyle name="Normal 3 3 2 5 5 3" xfId="22751"/>
    <cellStyle name="Normal 3 3 2 5 6" xfId="32963"/>
    <cellStyle name="Normal 3 3 2 5 7" xfId="17738"/>
    <cellStyle name="Normal 3 3 2 6" xfId="3431"/>
    <cellStyle name="Normal 3 3 2 6 2" xfId="13505"/>
    <cellStyle name="Normal 3 3 2 6 2 2" xfId="43827"/>
    <cellStyle name="Normal 3 3 2 6 2 3" xfId="28603"/>
    <cellStyle name="Normal 3 3 2 6 3" xfId="8485"/>
    <cellStyle name="Normal 3 3 2 6 3 2" xfId="38810"/>
    <cellStyle name="Normal 3 3 2 6 3 3" xfId="23586"/>
    <cellStyle name="Normal 3 3 2 6 4" xfId="33797"/>
    <cellStyle name="Normal 3 3 2 6 5" xfId="18573"/>
    <cellStyle name="Normal 3 3 2 7" xfId="5124"/>
    <cellStyle name="Normal 3 3 2 7 2" xfId="15176"/>
    <cellStyle name="Normal 3 3 2 7 2 2" xfId="45498"/>
    <cellStyle name="Normal 3 3 2 7 2 3" xfId="30274"/>
    <cellStyle name="Normal 3 3 2 7 3" xfId="10156"/>
    <cellStyle name="Normal 3 3 2 7 3 2" xfId="40481"/>
    <cellStyle name="Normal 3 3 2 7 3 3" xfId="25257"/>
    <cellStyle name="Normal 3 3 2 7 4" xfId="35468"/>
    <cellStyle name="Normal 3 3 2 7 5" xfId="20244"/>
    <cellStyle name="Normal 3 3 2 8" xfId="11834"/>
    <cellStyle name="Normal 3 3 2 8 2" xfId="42156"/>
    <cellStyle name="Normal 3 3 2 8 3" xfId="26932"/>
    <cellStyle name="Normal 3 3 2 9" xfId="6813"/>
    <cellStyle name="Normal 3 3 2 9 2" xfId="37139"/>
    <cellStyle name="Normal 3 3 2 9 3" xfId="21915"/>
    <cellStyle name="Normal 3 3 3" xfId="1777"/>
    <cellStyle name="Normal 3 3 3 10" xfId="16954"/>
    <cellStyle name="Normal 3 3 3 2" xfId="1996"/>
    <cellStyle name="Normal 3 3 3 2 2" xfId="2417"/>
    <cellStyle name="Normal 3 3 3 2 2 2" xfId="3256"/>
    <cellStyle name="Normal 3 3 3 2 2 2 2" xfId="4946"/>
    <cellStyle name="Normal 3 3 3 2 2 2 2 2" xfId="15019"/>
    <cellStyle name="Normal 3 3 3 2 2 2 2 2 2" xfId="45341"/>
    <cellStyle name="Normal 3 3 3 2 2 2 2 2 3" xfId="30117"/>
    <cellStyle name="Normal 3 3 3 2 2 2 2 3" xfId="9999"/>
    <cellStyle name="Normal 3 3 3 2 2 2 2 3 2" xfId="40324"/>
    <cellStyle name="Normal 3 3 3 2 2 2 2 3 3" xfId="25100"/>
    <cellStyle name="Normal 3 3 3 2 2 2 2 4" xfId="35311"/>
    <cellStyle name="Normal 3 3 3 2 2 2 2 5" xfId="20087"/>
    <cellStyle name="Normal 3 3 3 2 2 2 3" xfId="6638"/>
    <cellStyle name="Normal 3 3 3 2 2 2 3 2" xfId="16690"/>
    <cellStyle name="Normal 3 3 3 2 2 2 3 2 2" xfId="47012"/>
    <cellStyle name="Normal 3 3 3 2 2 2 3 2 3" xfId="31788"/>
    <cellStyle name="Normal 3 3 3 2 2 2 3 3" xfId="11670"/>
    <cellStyle name="Normal 3 3 3 2 2 2 3 3 2" xfId="41995"/>
    <cellStyle name="Normal 3 3 3 2 2 2 3 3 3" xfId="26771"/>
    <cellStyle name="Normal 3 3 3 2 2 2 3 4" xfId="36982"/>
    <cellStyle name="Normal 3 3 3 2 2 2 3 5" xfId="21758"/>
    <cellStyle name="Normal 3 3 3 2 2 2 4" xfId="13348"/>
    <cellStyle name="Normal 3 3 3 2 2 2 4 2" xfId="43670"/>
    <cellStyle name="Normal 3 3 3 2 2 2 4 3" xfId="28446"/>
    <cellStyle name="Normal 3 3 3 2 2 2 5" xfId="8327"/>
    <cellStyle name="Normal 3 3 3 2 2 2 5 2" xfId="38653"/>
    <cellStyle name="Normal 3 3 3 2 2 2 5 3" xfId="23429"/>
    <cellStyle name="Normal 3 3 3 2 2 2 6" xfId="33641"/>
    <cellStyle name="Normal 3 3 3 2 2 2 7" xfId="18416"/>
    <cellStyle name="Normal 3 3 3 2 2 3" xfId="4109"/>
    <cellStyle name="Normal 3 3 3 2 2 3 2" xfId="14183"/>
    <cellStyle name="Normal 3 3 3 2 2 3 2 2" xfId="44505"/>
    <cellStyle name="Normal 3 3 3 2 2 3 2 3" xfId="29281"/>
    <cellStyle name="Normal 3 3 3 2 2 3 3" xfId="9163"/>
    <cellStyle name="Normal 3 3 3 2 2 3 3 2" xfId="39488"/>
    <cellStyle name="Normal 3 3 3 2 2 3 3 3" xfId="24264"/>
    <cellStyle name="Normal 3 3 3 2 2 3 4" xfId="34475"/>
    <cellStyle name="Normal 3 3 3 2 2 3 5" xfId="19251"/>
    <cellStyle name="Normal 3 3 3 2 2 4" xfId="5802"/>
    <cellStyle name="Normal 3 3 3 2 2 4 2" xfId="15854"/>
    <cellStyle name="Normal 3 3 3 2 2 4 2 2" xfId="46176"/>
    <cellStyle name="Normal 3 3 3 2 2 4 2 3" xfId="30952"/>
    <cellStyle name="Normal 3 3 3 2 2 4 3" xfId="10834"/>
    <cellStyle name="Normal 3 3 3 2 2 4 3 2" xfId="41159"/>
    <cellStyle name="Normal 3 3 3 2 2 4 3 3" xfId="25935"/>
    <cellStyle name="Normal 3 3 3 2 2 4 4" xfId="36146"/>
    <cellStyle name="Normal 3 3 3 2 2 4 5" xfId="20922"/>
    <cellStyle name="Normal 3 3 3 2 2 5" xfId="12512"/>
    <cellStyle name="Normal 3 3 3 2 2 5 2" xfId="42834"/>
    <cellStyle name="Normal 3 3 3 2 2 5 3" xfId="27610"/>
    <cellStyle name="Normal 3 3 3 2 2 6" xfId="7491"/>
    <cellStyle name="Normal 3 3 3 2 2 6 2" xfId="37817"/>
    <cellStyle name="Normal 3 3 3 2 2 6 3" xfId="22593"/>
    <cellStyle name="Normal 3 3 3 2 2 7" xfId="32805"/>
    <cellStyle name="Normal 3 3 3 2 2 8" xfId="17580"/>
    <cellStyle name="Normal 3 3 3 2 3" xfId="2838"/>
    <cellStyle name="Normal 3 3 3 2 3 2" xfId="4528"/>
    <cellStyle name="Normal 3 3 3 2 3 2 2" xfId="14601"/>
    <cellStyle name="Normal 3 3 3 2 3 2 2 2" xfId="44923"/>
    <cellStyle name="Normal 3 3 3 2 3 2 2 3" xfId="29699"/>
    <cellStyle name="Normal 3 3 3 2 3 2 3" xfId="9581"/>
    <cellStyle name="Normal 3 3 3 2 3 2 3 2" xfId="39906"/>
    <cellStyle name="Normal 3 3 3 2 3 2 3 3" xfId="24682"/>
    <cellStyle name="Normal 3 3 3 2 3 2 4" xfId="34893"/>
    <cellStyle name="Normal 3 3 3 2 3 2 5" xfId="19669"/>
    <cellStyle name="Normal 3 3 3 2 3 3" xfId="6220"/>
    <cellStyle name="Normal 3 3 3 2 3 3 2" xfId="16272"/>
    <cellStyle name="Normal 3 3 3 2 3 3 2 2" xfId="46594"/>
    <cellStyle name="Normal 3 3 3 2 3 3 2 3" xfId="31370"/>
    <cellStyle name="Normal 3 3 3 2 3 3 3" xfId="11252"/>
    <cellStyle name="Normal 3 3 3 2 3 3 3 2" xfId="41577"/>
    <cellStyle name="Normal 3 3 3 2 3 3 3 3" xfId="26353"/>
    <cellStyle name="Normal 3 3 3 2 3 3 4" xfId="36564"/>
    <cellStyle name="Normal 3 3 3 2 3 3 5" xfId="21340"/>
    <cellStyle name="Normal 3 3 3 2 3 4" xfId="12930"/>
    <cellStyle name="Normal 3 3 3 2 3 4 2" xfId="43252"/>
    <cellStyle name="Normal 3 3 3 2 3 4 3" xfId="28028"/>
    <cellStyle name="Normal 3 3 3 2 3 5" xfId="7909"/>
    <cellStyle name="Normal 3 3 3 2 3 5 2" xfId="38235"/>
    <cellStyle name="Normal 3 3 3 2 3 5 3" xfId="23011"/>
    <cellStyle name="Normal 3 3 3 2 3 6" xfId="33223"/>
    <cellStyle name="Normal 3 3 3 2 3 7" xfId="17998"/>
    <cellStyle name="Normal 3 3 3 2 4" xfId="3691"/>
    <cellStyle name="Normal 3 3 3 2 4 2" xfId="13765"/>
    <cellStyle name="Normal 3 3 3 2 4 2 2" xfId="44087"/>
    <cellStyle name="Normal 3 3 3 2 4 2 3" xfId="28863"/>
    <cellStyle name="Normal 3 3 3 2 4 3" xfId="8745"/>
    <cellStyle name="Normal 3 3 3 2 4 3 2" xfId="39070"/>
    <cellStyle name="Normal 3 3 3 2 4 3 3" xfId="23846"/>
    <cellStyle name="Normal 3 3 3 2 4 4" xfId="34057"/>
    <cellStyle name="Normal 3 3 3 2 4 5" xfId="18833"/>
    <cellStyle name="Normal 3 3 3 2 5" xfId="5384"/>
    <cellStyle name="Normal 3 3 3 2 5 2" xfId="15436"/>
    <cellStyle name="Normal 3 3 3 2 5 2 2" xfId="45758"/>
    <cellStyle name="Normal 3 3 3 2 5 2 3" xfId="30534"/>
    <cellStyle name="Normal 3 3 3 2 5 3" xfId="10416"/>
    <cellStyle name="Normal 3 3 3 2 5 3 2" xfId="40741"/>
    <cellStyle name="Normal 3 3 3 2 5 3 3" xfId="25517"/>
    <cellStyle name="Normal 3 3 3 2 5 4" xfId="35728"/>
    <cellStyle name="Normal 3 3 3 2 5 5" xfId="20504"/>
    <cellStyle name="Normal 3 3 3 2 6" xfId="12094"/>
    <cellStyle name="Normal 3 3 3 2 6 2" xfId="42416"/>
    <cellStyle name="Normal 3 3 3 2 6 3" xfId="27192"/>
    <cellStyle name="Normal 3 3 3 2 7" xfId="7073"/>
    <cellStyle name="Normal 3 3 3 2 7 2" xfId="37399"/>
    <cellStyle name="Normal 3 3 3 2 7 3" xfId="22175"/>
    <cellStyle name="Normal 3 3 3 2 8" xfId="32387"/>
    <cellStyle name="Normal 3 3 3 2 9" xfId="17162"/>
    <cellStyle name="Normal 3 3 3 3" xfId="2209"/>
    <cellStyle name="Normal 3 3 3 3 2" xfId="3048"/>
    <cellStyle name="Normal 3 3 3 3 2 2" xfId="4738"/>
    <cellStyle name="Normal 3 3 3 3 2 2 2" xfId="14811"/>
    <cellStyle name="Normal 3 3 3 3 2 2 2 2" xfId="45133"/>
    <cellStyle name="Normal 3 3 3 3 2 2 2 3" xfId="29909"/>
    <cellStyle name="Normal 3 3 3 3 2 2 3" xfId="9791"/>
    <cellStyle name="Normal 3 3 3 3 2 2 3 2" xfId="40116"/>
    <cellStyle name="Normal 3 3 3 3 2 2 3 3" xfId="24892"/>
    <cellStyle name="Normal 3 3 3 3 2 2 4" xfId="35103"/>
    <cellStyle name="Normal 3 3 3 3 2 2 5" xfId="19879"/>
    <cellStyle name="Normal 3 3 3 3 2 3" xfId="6430"/>
    <cellStyle name="Normal 3 3 3 3 2 3 2" xfId="16482"/>
    <cellStyle name="Normal 3 3 3 3 2 3 2 2" xfId="46804"/>
    <cellStyle name="Normal 3 3 3 3 2 3 2 3" xfId="31580"/>
    <cellStyle name="Normal 3 3 3 3 2 3 3" xfId="11462"/>
    <cellStyle name="Normal 3 3 3 3 2 3 3 2" xfId="41787"/>
    <cellStyle name="Normal 3 3 3 3 2 3 3 3" xfId="26563"/>
    <cellStyle name="Normal 3 3 3 3 2 3 4" xfId="36774"/>
    <cellStyle name="Normal 3 3 3 3 2 3 5" xfId="21550"/>
    <cellStyle name="Normal 3 3 3 3 2 4" xfId="13140"/>
    <cellStyle name="Normal 3 3 3 3 2 4 2" xfId="43462"/>
    <cellStyle name="Normal 3 3 3 3 2 4 3" xfId="28238"/>
    <cellStyle name="Normal 3 3 3 3 2 5" xfId="8119"/>
    <cellStyle name="Normal 3 3 3 3 2 5 2" xfId="38445"/>
    <cellStyle name="Normal 3 3 3 3 2 5 3" xfId="23221"/>
    <cellStyle name="Normal 3 3 3 3 2 6" xfId="33433"/>
    <cellStyle name="Normal 3 3 3 3 2 7" xfId="18208"/>
    <cellStyle name="Normal 3 3 3 3 3" xfId="3901"/>
    <cellStyle name="Normal 3 3 3 3 3 2" xfId="13975"/>
    <cellStyle name="Normal 3 3 3 3 3 2 2" xfId="44297"/>
    <cellStyle name="Normal 3 3 3 3 3 2 3" xfId="29073"/>
    <cellStyle name="Normal 3 3 3 3 3 3" xfId="8955"/>
    <cellStyle name="Normal 3 3 3 3 3 3 2" xfId="39280"/>
    <cellStyle name="Normal 3 3 3 3 3 3 3" xfId="24056"/>
    <cellStyle name="Normal 3 3 3 3 3 4" xfId="34267"/>
    <cellStyle name="Normal 3 3 3 3 3 5" xfId="19043"/>
    <cellStyle name="Normal 3 3 3 3 4" xfId="5594"/>
    <cellStyle name="Normal 3 3 3 3 4 2" xfId="15646"/>
    <cellStyle name="Normal 3 3 3 3 4 2 2" xfId="45968"/>
    <cellStyle name="Normal 3 3 3 3 4 2 3" xfId="30744"/>
    <cellStyle name="Normal 3 3 3 3 4 3" xfId="10626"/>
    <cellStyle name="Normal 3 3 3 3 4 3 2" xfId="40951"/>
    <cellStyle name="Normal 3 3 3 3 4 3 3" xfId="25727"/>
    <cellStyle name="Normal 3 3 3 3 4 4" xfId="35938"/>
    <cellStyle name="Normal 3 3 3 3 4 5" xfId="20714"/>
    <cellStyle name="Normal 3 3 3 3 5" xfId="12304"/>
    <cellStyle name="Normal 3 3 3 3 5 2" xfId="42626"/>
    <cellStyle name="Normal 3 3 3 3 5 3" xfId="27402"/>
    <cellStyle name="Normal 3 3 3 3 6" xfId="7283"/>
    <cellStyle name="Normal 3 3 3 3 6 2" xfId="37609"/>
    <cellStyle name="Normal 3 3 3 3 6 3" xfId="22385"/>
    <cellStyle name="Normal 3 3 3 3 7" xfId="32597"/>
    <cellStyle name="Normal 3 3 3 3 8" xfId="17372"/>
    <cellStyle name="Normal 3 3 3 4" xfId="2630"/>
    <cellStyle name="Normal 3 3 3 4 2" xfId="4320"/>
    <cellStyle name="Normal 3 3 3 4 2 2" xfId="14393"/>
    <cellStyle name="Normal 3 3 3 4 2 2 2" xfId="44715"/>
    <cellStyle name="Normal 3 3 3 4 2 2 3" xfId="29491"/>
    <cellStyle name="Normal 3 3 3 4 2 3" xfId="9373"/>
    <cellStyle name="Normal 3 3 3 4 2 3 2" xfId="39698"/>
    <cellStyle name="Normal 3 3 3 4 2 3 3" xfId="24474"/>
    <cellStyle name="Normal 3 3 3 4 2 4" xfId="34685"/>
    <cellStyle name="Normal 3 3 3 4 2 5" xfId="19461"/>
    <cellStyle name="Normal 3 3 3 4 3" xfId="6012"/>
    <cellStyle name="Normal 3 3 3 4 3 2" xfId="16064"/>
    <cellStyle name="Normal 3 3 3 4 3 2 2" xfId="46386"/>
    <cellStyle name="Normal 3 3 3 4 3 2 3" xfId="31162"/>
    <cellStyle name="Normal 3 3 3 4 3 3" xfId="11044"/>
    <cellStyle name="Normal 3 3 3 4 3 3 2" xfId="41369"/>
    <cellStyle name="Normal 3 3 3 4 3 3 3" xfId="26145"/>
    <cellStyle name="Normal 3 3 3 4 3 4" xfId="36356"/>
    <cellStyle name="Normal 3 3 3 4 3 5" xfId="21132"/>
    <cellStyle name="Normal 3 3 3 4 4" xfId="12722"/>
    <cellStyle name="Normal 3 3 3 4 4 2" xfId="43044"/>
    <cellStyle name="Normal 3 3 3 4 4 3" xfId="27820"/>
    <cellStyle name="Normal 3 3 3 4 5" xfId="7701"/>
    <cellStyle name="Normal 3 3 3 4 5 2" xfId="38027"/>
    <cellStyle name="Normal 3 3 3 4 5 3" xfId="22803"/>
    <cellStyle name="Normal 3 3 3 4 6" xfId="33015"/>
    <cellStyle name="Normal 3 3 3 4 7" xfId="17790"/>
    <cellStyle name="Normal 3 3 3 5" xfId="3483"/>
    <cellStyle name="Normal 3 3 3 5 2" xfId="13557"/>
    <cellStyle name="Normal 3 3 3 5 2 2" xfId="43879"/>
    <cellStyle name="Normal 3 3 3 5 2 3" xfId="28655"/>
    <cellStyle name="Normal 3 3 3 5 3" xfId="8537"/>
    <cellStyle name="Normal 3 3 3 5 3 2" xfId="38862"/>
    <cellStyle name="Normal 3 3 3 5 3 3" xfId="23638"/>
    <cellStyle name="Normal 3 3 3 5 4" xfId="33849"/>
    <cellStyle name="Normal 3 3 3 5 5" xfId="18625"/>
    <cellStyle name="Normal 3 3 3 6" xfId="5176"/>
    <cellStyle name="Normal 3 3 3 6 2" xfId="15228"/>
    <cellStyle name="Normal 3 3 3 6 2 2" xfId="45550"/>
    <cellStyle name="Normal 3 3 3 6 2 3" xfId="30326"/>
    <cellStyle name="Normal 3 3 3 6 3" xfId="10208"/>
    <cellStyle name="Normal 3 3 3 6 3 2" xfId="40533"/>
    <cellStyle name="Normal 3 3 3 6 3 3" xfId="25309"/>
    <cellStyle name="Normal 3 3 3 6 4" xfId="35520"/>
    <cellStyle name="Normal 3 3 3 6 5" xfId="20296"/>
    <cellStyle name="Normal 3 3 3 7" xfId="11886"/>
    <cellStyle name="Normal 3 3 3 7 2" xfId="42208"/>
    <cellStyle name="Normal 3 3 3 7 3" xfId="26984"/>
    <cellStyle name="Normal 3 3 3 8" xfId="6865"/>
    <cellStyle name="Normal 3 3 3 8 2" xfId="37191"/>
    <cellStyle name="Normal 3 3 3 8 3" xfId="21967"/>
    <cellStyle name="Normal 3 3 3 9" xfId="32180"/>
    <cellStyle name="Normal 3 3 4" xfId="1890"/>
    <cellStyle name="Normal 3 3 4 2" xfId="2313"/>
    <cellStyle name="Normal 3 3 4 2 2" xfId="3152"/>
    <cellStyle name="Normal 3 3 4 2 2 2" xfId="4842"/>
    <cellStyle name="Normal 3 3 4 2 2 2 2" xfId="14915"/>
    <cellStyle name="Normal 3 3 4 2 2 2 2 2" xfId="45237"/>
    <cellStyle name="Normal 3 3 4 2 2 2 2 3" xfId="30013"/>
    <cellStyle name="Normal 3 3 4 2 2 2 3" xfId="9895"/>
    <cellStyle name="Normal 3 3 4 2 2 2 3 2" xfId="40220"/>
    <cellStyle name="Normal 3 3 4 2 2 2 3 3" xfId="24996"/>
    <cellStyle name="Normal 3 3 4 2 2 2 4" xfId="35207"/>
    <cellStyle name="Normal 3 3 4 2 2 2 5" xfId="19983"/>
    <cellStyle name="Normal 3 3 4 2 2 3" xfId="6534"/>
    <cellStyle name="Normal 3 3 4 2 2 3 2" xfId="16586"/>
    <cellStyle name="Normal 3 3 4 2 2 3 2 2" xfId="46908"/>
    <cellStyle name="Normal 3 3 4 2 2 3 2 3" xfId="31684"/>
    <cellStyle name="Normal 3 3 4 2 2 3 3" xfId="11566"/>
    <cellStyle name="Normal 3 3 4 2 2 3 3 2" xfId="41891"/>
    <cellStyle name="Normal 3 3 4 2 2 3 3 3" xfId="26667"/>
    <cellStyle name="Normal 3 3 4 2 2 3 4" xfId="36878"/>
    <cellStyle name="Normal 3 3 4 2 2 3 5" xfId="21654"/>
    <cellStyle name="Normal 3 3 4 2 2 4" xfId="13244"/>
    <cellStyle name="Normal 3 3 4 2 2 4 2" xfId="43566"/>
    <cellStyle name="Normal 3 3 4 2 2 4 3" xfId="28342"/>
    <cellStyle name="Normal 3 3 4 2 2 5" xfId="8223"/>
    <cellStyle name="Normal 3 3 4 2 2 5 2" xfId="38549"/>
    <cellStyle name="Normal 3 3 4 2 2 5 3" xfId="23325"/>
    <cellStyle name="Normal 3 3 4 2 2 6" xfId="33537"/>
    <cellStyle name="Normal 3 3 4 2 2 7" xfId="18312"/>
    <cellStyle name="Normal 3 3 4 2 3" xfId="4005"/>
    <cellStyle name="Normal 3 3 4 2 3 2" xfId="14079"/>
    <cellStyle name="Normal 3 3 4 2 3 2 2" xfId="44401"/>
    <cellStyle name="Normal 3 3 4 2 3 2 3" xfId="29177"/>
    <cellStyle name="Normal 3 3 4 2 3 3" xfId="9059"/>
    <cellStyle name="Normal 3 3 4 2 3 3 2" xfId="39384"/>
    <cellStyle name="Normal 3 3 4 2 3 3 3" xfId="24160"/>
    <cellStyle name="Normal 3 3 4 2 3 4" xfId="34371"/>
    <cellStyle name="Normal 3 3 4 2 3 5" xfId="19147"/>
    <cellStyle name="Normal 3 3 4 2 4" xfId="5698"/>
    <cellStyle name="Normal 3 3 4 2 4 2" xfId="15750"/>
    <cellStyle name="Normal 3 3 4 2 4 2 2" xfId="46072"/>
    <cellStyle name="Normal 3 3 4 2 4 2 3" xfId="30848"/>
    <cellStyle name="Normal 3 3 4 2 4 3" xfId="10730"/>
    <cellStyle name="Normal 3 3 4 2 4 3 2" xfId="41055"/>
    <cellStyle name="Normal 3 3 4 2 4 3 3" xfId="25831"/>
    <cellStyle name="Normal 3 3 4 2 4 4" xfId="36042"/>
    <cellStyle name="Normal 3 3 4 2 4 5" xfId="20818"/>
    <cellStyle name="Normal 3 3 4 2 5" xfId="12408"/>
    <cellStyle name="Normal 3 3 4 2 5 2" xfId="42730"/>
    <cellStyle name="Normal 3 3 4 2 5 3" xfId="27506"/>
    <cellStyle name="Normal 3 3 4 2 6" xfId="7387"/>
    <cellStyle name="Normal 3 3 4 2 6 2" xfId="37713"/>
    <cellStyle name="Normal 3 3 4 2 6 3" xfId="22489"/>
    <cellStyle name="Normal 3 3 4 2 7" xfId="32701"/>
    <cellStyle name="Normal 3 3 4 2 8" xfId="17476"/>
    <cellStyle name="Normal 3 3 4 3" xfId="2734"/>
    <cellStyle name="Normal 3 3 4 3 2" xfId="4424"/>
    <cellStyle name="Normal 3 3 4 3 2 2" xfId="14497"/>
    <cellStyle name="Normal 3 3 4 3 2 2 2" xfId="44819"/>
    <cellStyle name="Normal 3 3 4 3 2 2 3" xfId="29595"/>
    <cellStyle name="Normal 3 3 4 3 2 3" xfId="9477"/>
    <cellStyle name="Normal 3 3 4 3 2 3 2" xfId="39802"/>
    <cellStyle name="Normal 3 3 4 3 2 3 3" xfId="24578"/>
    <cellStyle name="Normal 3 3 4 3 2 4" xfId="34789"/>
    <cellStyle name="Normal 3 3 4 3 2 5" xfId="19565"/>
    <cellStyle name="Normal 3 3 4 3 3" xfId="6116"/>
    <cellStyle name="Normal 3 3 4 3 3 2" xfId="16168"/>
    <cellStyle name="Normal 3 3 4 3 3 2 2" xfId="46490"/>
    <cellStyle name="Normal 3 3 4 3 3 2 3" xfId="31266"/>
    <cellStyle name="Normal 3 3 4 3 3 3" xfId="11148"/>
    <cellStyle name="Normal 3 3 4 3 3 3 2" xfId="41473"/>
    <cellStyle name="Normal 3 3 4 3 3 3 3" xfId="26249"/>
    <cellStyle name="Normal 3 3 4 3 3 4" xfId="36460"/>
    <cellStyle name="Normal 3 3 4 3 3 5" xfId="21236"/>
    <cellStyle name="Normal 3 3 4 3 4" xfId="12826"/>
    <cellStyle name="Normal 3 3 4 3 4 2" xfId="43148"/>
    <cellStyle name="Normal 3 3 4 3 4 3" xfId="27924"/>
    <cellStyle name="Normal 3 3 4 3 5" xfId="7805"/>
    <cellStyle name="Normal 3 3 4 3 5 2" xfId="38131"/>
    <cellStyle name="Normal 3 3 4 3 5 3" xfId="22907"/>
    <cellStyle name="Normal 3 3 4 3 6" xfId="33119"/>
    <cellStyle name="Normal 3 3 4 3 7" xfId="17894"/>
    <cellStyle name="Normal 3 3 4 4" xfId="3587"/>
    <cellStyle name="Normal 3 3 4 4 2" xfId="13661"/>
    <cellStyle name="Normal 3 3 4 4 2 2" xfId="43983"/>
    <cellStyle name="Normal 3 3 4 4 2 3" xfId="28759"/>
    <cellStyle name="Normal 3 3 4 4 3" xfId="8641"/>
    <cellStyle name="Normal 3 3 4 4 3 2" xfId="38966"/>
    <cellStyle name="Normal 3 3 4 4 3 3" xfId="23742"/>
    <cellStyle name="Normal 3 3 4 4 4" xfId="33953"/>
    <cellStyle name="Normal 3 3 4 4 5" xfId="18729"/>
    <cellStyle name="Normal 3 3 4 5" xfId="5280"/>
    <cellStyle name="Normal 3 3 4 5 2" xfId="15332"/>
    <cellStyle name="Normal 3 3 4 5 2 2" xfId="45654"/>
    <cellStyle name="Normal 3 3 4 5 2 3" xfId="30430"/>
    <cellStyle name="Normal 3 3 4 5 3" xfId="10312"/>
    <cellStyle name="Normal 3 3 4 5 3 2" xfId="40637"/>
    <cellStyle name="Normal 3 3 4 5 3 3" xfId="25413"/>
    <cellStyle name="Normal 3 3 4 5 4" xfId="35624"/>
    <cellStyle name="Normal 3 3 4 5 5" xfId="20400"/>
    <cellStyle name="Normal 3 3 4 6" xfId="11990"/>
    <cellStyle name="Normal 3 3 4 6 2" xfId="42312"/>
    <cellStyle name="Normal 3 3 4 6 3" xfId="27088"/>
    <cellStyle name="Normal 3 3 4 7" xfId="6969"/>
    <cellStyle name="Normal 3 3 4 7 2" xfId="37295"/>
    <cellStyle name="Normal 3 3 4 7 3" xfId="22071"/>
    <cellStyle name="Normal 3 3 4 8" xfId="32283"/>
    <cellStyle name="Normal 3 3 4 9" xfId="17058"/>
    <cellStyle name="Normal 3 3 5" xfId="2103"/>
    <cellStyle name="Normal 3 3 5 2" xfId="2944"/>
    <cellStyle name="Normal 3 3 5 2 2" xfId="4634"/>
    <cellStyle name="Normal 3 3 5 2 2 2" xfId="14707"/>
    <cellStyle name="Normal 3 3 5 2 2 2 2" xfId="45029"/>
    <cellStyle name="Normal 3 3 5 2 2 2 3" xfId="29805"/>
    <cellStyle name="Normal 3 3 5 2 2 3" xfId="9687"/>
    <cellStyle name="Normal 3 3 5 2 2 3 2" xfId="40012"/>
    <cellStyle name="Normal 3 3 5 2 2 3 3" xfId="24788"/>
    <cellStyle name="Normal 3 3 5 2 2 4" xfId="34999"/>
    <cellStyle name="Normal 3 3 5 2 2 5" xfId="19775"/>
    <cellStyle name="Normal 3 3 5 2 3" xfId="6326"/>
    <cellStyle name="Normal 3 3 5 2 3 2" xfId="16378"/>
    <cellStyle name="Normal 3 3 5 2 3 2 2" xfId="46700"/>
    <cellStyle name="Normal 3 3 5 2 3 2 3" xfId="31476"/>
    <cellStyle name="Normal 3 3 5 2 3 3" xfId="11358"/>
    <cellStyle name="Normal 3 3 5 2 3 3 2" xfId="41683"/>
    <cellStyle name="Normal 3 3 5 2 3 3 3" xfId="26459"/>
    <cellStyle name="Normal 3 3 5 2 3 4" xfId="36670"/>
    <cellStyle name="Normal 3 3 5 2 3 5" xfId="21446"/>
    <cellStyle name="Normal 3 3 5 2 4" xfId="13036"/>
    <cellStyle name="Normal 3 3 5 2 4 2" xfId="43358"/>
    <cellStyle name="Normal 3 3 5 2 4 3" xfId="28134"/>
    <cellStyle name="Normal 3 3 5 2 5" xfId="8015"/>
    <cellStyle name="Normal 3 3 5 2 5 2" xfId="38341"/>
    <cellStyle name="Normal 3 3 5 2 5 3" xfId="23117"/>
    <cellStyle name="Normal 3 3 5 2 6" xfId="33329"/>
    <cellStyle name="Normal 3 3 5 2 7" xfId="18104"/>
    <cellStyle name="Normal 3 3 5 3" xfId="3797"/>
    <cellStyle name="Normal 3 3 5 3 2" xfId="13871"/>
    <cellStyle name="Normal 3 3 5 3 2 2" xfId="44193"/>
    <cellStyle name="Normal 3 3 5 3 2 3" xfId="28969"/>
    <cellStyle name="Normal 3 3 5 3 3" xfId="8851"/>
    <cellStyle name="Normal 3 3 5 3 3 2" xfId="39176"/>
    <cellStyle name="Normal 3 3 5 3 3 3" xfId="23952"/>
    <cellStyle name="Normal 3 3 5 3 4" xfId="34163"/>
    <cellStyle name="Normal 3 3 5 3 5" xfId="18939"/>
    <cellStyle name="Normal 3 3 5 4" xfId="5490"/>
    <cellStyle name="Normal 3 3 5 4 2" xfId="15542"/>
    <cellStyle name="Normal 3 3 5 4 2 2" xfId="45864"/>
    <cellStyle name="Normal 3 3 5 4 2 3" xfId="30640"/>
    <cellStyle name="Normal 3 3 5 4 3" xfId="10522"/>
    <cellStyle name="Normal 3 3 5 4 3 2" xfId="40847"/>
    <cellStyle name="Normal 3 3 5 4 3 3" xfId="25623"/>
    <cellStyle name="Normal 3 3 5 4 4" xfId="35834"/>
    <cellStyle name="Normal 3 3 5 4 5" xfId="20610"/>
    <cellStyle name="Normal 3 3 5 5" xfId="12200"/>
    <cellStyle name="Normal 3 3 5 5 2" xfId="42522"/>
    <cellStyle name="Normal 3 3 5 5 3" xfId="27298"/>
    <cellStyle name="Normal 3 3 5 6" xfId="7179"/>
    <cellStyle name="Normal 3 3 5 6 2" xfId="37505"/>
    <cellStyle name="Normal 3 3 5 6 3" xfId="22281"/>
    <cellStyle name="Normal 3 3 5 7" xfId="32493"/>
    <cellStyle name="Normal 3 3 5 8" xfId="17268"/>
    <cellStyle name="Normal 3 3 6" xfId="2524"/>
    <cellStyle name="Normal 3 3 6 2" xfId="4216"/>
    <cellStyle name="Normal 3 3 6 2 2" xfId="14289"/>
    <cellStyle name="Normal 3 3 6 2 2 2" xfId="44611"/>
    <cellStyle name="Normal 3 3 6 2 2 3" xfId="29387"/>
    <cellStyle name="Normal 3 3 6 2 3" xfId="9269"/>
    <cellStyle name="Normal 3 3 6 2 3 2" xfId="39594"/>
    <cellStyle name="Normal 3 3 6 2 3 3" xfId="24370"/>
    <cellStyle name="Normal 3 3 6 2 4" xfId="34581"/>
    <cellStyle name="Normal 3 3 6 2 5" xfId="19357"/>
    <cellStyle name="Normal 3 3 6 3" xfId="5908"/>
    <cellStyle name="Normal 3 3 6 3 2" xfId="15960"/>
    <cellStyle name="Normal 3 3 6 3 2 2" xfId="46282"/>
    <cellStyle name="Normal 3 3 6 3 2 3" xfId="31058"/>
    <cellStyle name="Normal 3 3 6 3 3" xfId="10940"/>
    <cellStyle name="Normal 3 3 6 3 3 2" xfId="41265"/>
    <cellStyle name="Normal 3 3 6 3 3 3" xfId="26041"/>
    <cellStyle name="Normal 3 3 6 3 4" xfId="36252"/>
    <cellStyle name="Normal 3 3 6 3 5" xfId="21028"/>
    <cellStyle name="Normal 3 3 6 4" xfId="12618"/>
    <cellStyle name="Normal 3 3 6 4 2" xfId="42940"/>
    <cellStyle name="Normal 3 3 6 4 3" xfId="27716"/>
    <cellStyle name="Normal 3 3 6 5" xfId="7597"/>
    <cellStyle name="Normal 3 3 6 5 2" xfId="37923"/>
    <cellStyle name="Normal 3 3 6 5 3" xfId="22699"/>
    <cellStyle name="Normal 3 3 6 6" xfId="32911"/>
    <cellStyle name="Normal 3 3 6 7" xfId="17686"/>
    <cellStyle name="Normal 3 3 7" xfId="3375"/>
    <cellStyle name="Normal 3 3 7 2" xfId="13453"/>
    <cellStyle name="Normal 3 3 7 2 2" xfId="43775"/>
    <cellStyle name="Normal 3 3 7 2 3" xfId="28551"/>
    <cellStyle name="Normal 3 3 7 3" xfId="8433"/>
    <cellStyle name="Normal 3 3 7 3 2" xfId="38758"/>
    <cellStyle name="Normal 3 3 7 3 3" xfId="23534"/>
    <cellStyle name="Normal 3 3 7 4" xfId="33745"/>
    <cellStyle name="Normal 3 3 7 5" xfId="18521"/>
    <cellStyle name="Normal 3 3 8" xfId="5069"/>
    <cellStyle name="Normal 3 3 8 2" xfId="15124"/>
    <cellStyle name="Normal 3 3 8 2 2" xfId="45446"/>
    <cellStyle name="Normal 3 3 8 2 3" xfId="30222"/>
    <cellStyle name="Normal 3 3 8 3" xfId="10104"/>
    <cellStyle name="Normal 3 3 8 3 2" xfId="40429"/>
    <cellStyle name="Normal 3 3 8 3 3" xfId="25205"/>
    <cellStyle name="Normal 3 3 8 4" xfId="35416"/>
    <cellStyle name="Normal 3 3 8 5" xfId="20192"/>
    <cellStyle name="Normal 3 3 9" xfId="11780"/>
    <cellStyle name="Normal 3 3 9 2" xfId="42104"/>
    <cellStyle name="Normal 3 3 9 3" xfId="26880"/>
    <cellStyle name="Normal 3 4" xfId="1107"/>
    <cellStyle name="Normal 3 5" xfId="31952"/>
    <cellStyle name="Normal 3 6" xfId="950"/>
    <cellStyle name="Normal 3 7" xfId="409"/>
    <cellStyle name="Normal 3 8" xfId="47394"/>
    <cellStyle name="Normal 30" xfId="952"/>
    <cellStyle name="Normal 30 2" xfId="953"/>
    <cellStyle name="Normal 30 3" xfId="1431"/>
    <cellStyle name="Normal 30 3 10" xfId="6760"/>
    <cellStyle name="Normal 30 3 10 2" xfId="37088"/>
    <cellStyle name="Normal 30 3 10 3" xfId="21864"/>
    <cellStyle name="Normal 30 3 11" xfId="32079"/>
    <cellStyle name="Normal 30 3 12" xfId="16849"/>
    <cellStyle name="Normal 30 3 2" xfId="1724"/>
    <cellStyle name="Normal 30 3 2 10" xfId="32131"/>
    <cellStyle name="Normal 30 3 2 11" xfId="16903"/>
    <cellStyle name="Normal 30 3 2 2" xfId="1832"/>
    <cellStyle name="Normal 30 3 2 2 10" xfId="17007"/>
    <cellStyle name="Normal 30 3 2 2 2" xfId="2049"/>
    <cellStyle name="Normal 30 3 2 2 2 2" xfId="2470"/>
    <cellStyle name="Normal 30 3 2 2 2 2 2" xfId="3309"/>
    <cellStyle name="Normal 30 3 2 2 2 2 2 2" xfId="4999"/>
    <cellStyle name="Normal 30 3 2 2 2 2 2 2 2" xfId="15072"/>
    <cellStyle name="Normal 30 3 2 2 2 2 2 2 2 2" xfId="45394"/>
    <cellStyle name="Normal 30 3 2 2 2 2 2 2 2 3" xfId="30170"/>
    <cellStyle name="Normal 30 3 2 2 2 2 2 2 3" xfId="10052"/>
    <cellStyle name="Normal 30 3 2 2 2 2 2 2 3 2" xfId="40377"/>
    <cellStyle name="Normal 30 3 2 2 2 2 2 2 3 3" xfId="25153"/>
    <cellStyle name="Normal 30 3 2 2 2 2 2 2 4" xfId="35364"/>
    <cellStyle name="Normal 30 3 2 2 2 2 2 2 5" xfId="20140"/>
    <cellStyle name="Normal 30 3 2 2 2 2 2 3" xfId="6691"/>
    <cellStyle name="Normal 30 3 2 2 2 2 2 3 2" xfId="16743"/>
    <cellStyle name="Normal 30 3 2 2 2 2 2 3 2 2" xfId="47065"/>
    <cellStyle name="Normal 30 3 2 2 2 2 2 3 2 3" xfId="31841"/>
    <cellStyle name="Normal 30 3 2 2 2 2 2 3 3" xfId="11723"/>
    <cellStyle name="Normal 30 3 2 2 2 2 2 3 3 2" xfId="42048"/>
    <cellStyle name="Normal 30 3 2 2 2 2 2 3 3 3" xfId="26824"/>
    <cellStyle name="Normal 30 3 2 2 2 2 2 3 4" xfId="37035"/>
    <cellStyle name="Normal 30 3 2 2 2 2 2 3 5" xfId="21811"/>
    <cellStyle name="Normal 30 3 2 2 2 2 2 4" xfId="13401"/>
    <cellStyle name="Normal 30 3 2 2 2 2 2 4 2" xfId="43723"/>
    <cellStyle name="Normal 30 3 2 2 2 2 2 4 3" xfId="28499"/>
    <cellStyle name="Normal 30 3 2 2 2 2 2 5" xfId="8380"/>
    <cellStyle name="Normal 30 3 2 2 2 2 2 5 2" xfId="38706"/>
    <cellStyle name="Normal 30 3 2 2 2 2 2 5 3" xfId="23482"/>
    <cellStyle name="Normal 30 3 2 2 2 2 2 6" xfId="33694"/>
    <cellStyle name="Normal 30 3 2 2 2 2 2 7" xfId="18469"/>
    <cellStyle name="Normal 30 3 2 2 2 2 3" xfId="4162"/>
    <cellStyle name="Normal 30 3 2 2 2 2 3 2" xfId="14236"/>
    <cellStyle name="Normal 30 3 2 2 2 2 3 2 2" xfId="44558"/>
    <cellStyle name="Normal 30 3 2 2 2 2 3 2 3" xfId="29334"/>
    <cellStyle name="Normal 30 3 2 2 2 2 3 3" xfId="9216"/>
    <cellStyle name="Normal 30 3 2 2 2 2 3 3 2" xfId="39541"/>
    <cellStyle name="Normal 30 3 2 2 2 2 3 3 3" xfId="24317"/>
    <cellStyle name="Normal 30 3 2 2 2 2 3 4" xfId="34528"/>
    <cellStyle name="Normal 30 3 2 2 2 2 3 5" xfId="19304"/>
    <cellStyle name="Normal 30 3 2 2 2 2 4" xfId="5855"/>
    <cellStyle name="Normal 30 3 2 2 2 2 4 2" xfId="15907"/>
    <cellStyle name="Normal 30 3 2 2 2 2 4 2 2" xfId="46229"/>
    <cellStyle name="Normal 30 3 2 2 2 2 4 2 3" xfId="31005"/>
    <cellStyle name="Normal 30 3 2 2 2 2 4 3" xfId="10887"/>
    <cellStyle name="Normal 30 3 2 2 2 2 4 3 2" xfId="41212"/>
    <cellStyle name="Normal 30 3 2 2 2 2 4 3 3" xfId="25988"/>
    <cellStyle name="Normal 30 3 2 2 2 2 4 4" xfId="36199"/>
    <cellStyle name="Normal 30 3 2 2 2 2 4 5" xfId="20975"/>
    <cellStyle name="Normal 30 3 2 2 2 2 5" xfId="12565"/>
    <cellStyle name="Normal 30 3 2 2 2 2 5 2" xfId="42887"/>
    <cellStyle name="Normal 30 3 2 2 2 2 5 3" xfId="27663"/>
    <cellStyle name="Normal 30 3 2 2 2 2 6" xfId="7544"/>
    <cellStyle name="Normal 30 3 2 2 2 2 6 2" xfId="37870"/>
    <cellStyle name="Normal 30 3 2 2 2 2 6 3" xfId="22646"/>
    <cellStyle name="Normal 30 3 2 2 2 2 7" xfId="32858"/>
    <cellStyle name="Normal 30 3 2 2 2 2 8" xfId="17633"/>
    <cellStyle name="Normal 30 3 2 2 2 3" xfId="2891"/>
    <cellStyle name="Normal 30 3 2 2 2 3 2" xfId="4581"/>
    <cellStyle name="Normal 30 3 2 2 2 3 2 2" xfId="14654"/>
    <cellStyle name="Normal 30 3 2 2 2 3 2 2 2" xfId="44976"/>
    <cellStyle name="Normal 30 3 2 2 2 3 2 2 3" xfId="29752"/>
    <cellStyle name="Normal 30 3 2 2 2 3 2 3" xfId="9634"/>
    <cellStyle name="Normal 30 3 2 2 2 3 2 3 2" xfId="39959"/>
    <cellStyle name="Normal 30 3 2 2 2 3 2 3 3" xfId="24735"/>
    <cellStyle name="Normal 30 3 2 2 2 3 2 4" xfId="34946"/>
    <cellStyle name="Normal 30 3 2 2 2 3 2 5" xfId="19722"/>
    <cellStyle name="Normal 30 3 2 2 2 3 3" xfId="6273"/>
    <cellStyle name="Normal 30 3 2 2 2 3 3 2" xfId="16325"/>
    <cellStyle name="Normal 30 3 2 2 2 3 3 2 2" xfId="46647"/>
    <cellStyle name="Normal 30 3 2 2 2 3 3 2 3" xfId="31423"/>
    <cellStyle name="Normal 30 3 2 2 2 3 3 3" xfId="11305"/>
    <cellStyle name="Normal 30 3 2 2 2 3 3 3 2" xfId="41630"/>
    <cellStyle name="Normal 30 3 2 2 2 3 3 3 3" xfId="26406"/>
    <cellStyle name="Normal 30 3 2 2 2 3 3 4" xfId="36617"/>
    <cellStyle name="Normal 30 3 2 2 2 3 3 5" xfId="21393"/>
    <cellStyle name="Normal 30 3 2 2 2 3 4" xfId="12983"/>
    <cellStyle name="Normal 30 3 2 2 2 3 4 2" xfId="43305"/>
    <cellStyle name="Normal 30 3 2 2 2 3 4 3" xfId="28081"/>
    <cellStyle name="Normal 30 3 2 2 2 3 5" xfId="7962"/>
    <cellStyle name="Normal 30 3 2 2 2 3 5 2" xfId="38288"/>
    <cellStyle name="Normal 30 3 2 2 2 3 5 3" xfId="23064"/>
    <cellStyle name="Normal 30 3 2 2 2 3 6" xfId="33276"/>
    <cellStyle name="Normal 30 3 2 2 2 3 7" xfId="18051"/>
    <cellStyle name="Normal 30 3 2 2 2 4" xfId="3744"/>
    <cellStyle name="Normal 30 3 2 2 2 4 2" xfId="13818"/>
    <cellStyle name="Normal 30 3 2 2 2 4 2 2" xfId="44140"/>
    <cellStyle name="Normal 30 3 2 2 2 4 2 3" xfId="28916"/>
    <cellStyle name="Normal 30 3 2 2 2 4 3" xfId="8798"/>
    <cellStyle name="Normal 30 3 2 2 2 4 3 2" xfId="39123"/>
    <cellStyle name="Normal 30 3 2 2 2 4 3 3" xfId="23899"/>
    <cellStyle name="Normal 30 3 2 2 2 4 4" xfId="34110"/>
    <cellStyle name="Normal 30 3 2 2 2 4 5" xfId="18886"/>
    <cellStyle name="Normal 30 3 2 2 2 5" xfId="5437"/>
    <cellStyle name="Normal 30 3 2 2 2 5 2" xfId="15489"/>
    <cellStyle name="Normal 30 3 2 2 2 5 2 2" xfId="45811"/>
    <cellStyle name="Normal 30 3 2 2 2 5 2 3" xfId="30587"/>
    <cellStyle name="Normal 30 3 2 2 2 5 3" xfId="10469"/>
    <cellStyle name="Normal 30 3 2 2 2 5 3 2" xfId="40794"/>
    <cellStyle name="Normal 30 3 2 2 2 5 3 3" xfId="25570"/>
    <cellStyle name="Normal 30 3 2 2 2 5 4" xfId="35781"/>
    <cellStyle name="Normal 30 3 2 2 2 5 5" xfId="20557"/>
    <cellStyle name="Normal 30 3 2 2 2 6" xfId="12147"/>
    <cellStyle name="Normal 30 3 2 2 2 6 2" xfId="42469"/>
    <cellStyle name="Normal 30 3 2 2 2 6 3" xfId="27245"/>
    <cellStyle name="Normal 30 3 2 2 2 7" xfId="7126"/>
    <cellStyle name="Normal 30 3 2 2 2 7 2" xfId="37452"/>
    <cellStyle name="Normal 30 3 2 2 2 7 3" xfId="22228"/>
    <cellStyle name="Normal 30 3 2 2 2 8" xfId="32440"/>
    <cellStyle name="Normal 30 3 2 2 2 9" xfId="17215"/>
    <cellStyle name="Normal 30 3 2 2 3" xfId="2262"/>
    <cellStyle name="Normal 30 3 2 2 3 2" xfId="3101"/>
    <cellStyle name="Normal 30 3 2 2 3 2 2" xfId="4791"/>
    <cellStyle name="Normal 30 3 2 2 3 2 2 2" xfId="14864"/>
    <cellStyle name="Normal 30 3 2 2 3 2 2 2 2" xfId="45186"/>
    <cellStyle name="Normal 30 3 2 2 3 2 2 2 3" xfId="29962"/>
    <cellStyle name="Normal 30 3 2 2 3 2 2 3" xfId="9844"/>
    <cellStyle name="Normal 30 3 2 2 3 2 2 3 2" xfId="40169"/>
    <cellStyle name="Normal 30 3 2 2 3 2 2 3 3" xfId="24945"/>
    <cellStyle name="Normal 30 3 2 2 3 2 2 4" xfId="35156"/>
    <cellStyle name="Normal 30 3 2 2 3 2 2 5" xfId="19932"/>
    <cellStyle name="Normal 30 3 2 2 3 2 3" xfId="6483"/>
    <cellStyle name="Normal 30 3 2 2 3 2 3 2" xfId="16535"/>
    <cellStyle name="Normal 30 3 2 2 3 2 3 2 2" xfId="46857"/>
    <cellStyle name="Normal 30 3 2 2 3 2 3 2 3" xfId="31633"/>
    <cellStyle name="Normal 30 3 2 2 3 2 3 3" xfId="11515"/>
    <cellStyle name="Normal 30 3 2 2 3 2 3 3 2" xfId="41840"/>
    <cellStyle name="Normal 30 3 2 2 3 2 3 3 3" xfId="26616"/>
    <cellStyle name="Normal 30 3 2 2 3 2 3 4" xfId="36827"/>
    <cellStyle name="Normal 30 3 2 2 3 2 3 5" xfId="21603"/>
    <cellStyle name="Normal 30 3 2 2 3 2 4" xfId="13193"/>
    <cellStyle name="Normal 30 3 2 2 3 2 4 2" xfId="43515"/>
    <cellStyle name="Normal 30 3 2 2 3 2 4 3" xfId="28291"/>
    <cellStyle name="Normal 30 3 2 2 3 2 5" xfId="8172"/>
    <cellStyle name="Normal 30 3 2 2 3 2 5 2" xfId="38498"/>
    <cellStyle name="Normal 30 3 2 2 3 2 5 3" xfId="23274"/>
    <cellStyle name="Normal 30 3 2 2 3 2 6" xfId="33486"/>
    <cellStyle name="Normal 30 3 2 2 3 2 7" xfId="18261"/>
    <cellStyle name="Normal 30 3 2 2 3 3" xfId="3954"/>
    <cellStyle name="Normal 30 3 2 2 3 3 2" xfId="14028"/>
    <cellStyle name="Normal 30 3 2 2 3 3 2 2" xfId="44350"/>
    <cellStyle name="Normal 30 3 2 2 3 3 2 3" xfId="29126"/>
    <cellStyle name="Normal 30 3 2 2 3 3 3" xfId="9008"/>
    <cellStyle name="Normal 30 3 2 2 3 3 3 2" xfId="39333"/>
    <cellStyle name="Normal 30 3 2 2 3 3 3 3" xfId="24109"/>
    <cellStyle name="Normal 30 3 2 2 3 3 4" xfId="34320"/>
    <cellStyle name="Normal 30 3 2 2 3 3 5" xfId="19096"/>
    <cellStyle name="Normal 30 3 2 2 3 4" xfId="5647"/>
    <cellStyle name="Normal 30 3 2 2 3 4 2" xfId="15699"/>
    <cellStyle name="Normal 30 3 2 2 3 4 2 2" xfId="46021"/>
    <cellStyle name="Normal 30 3 2 2 3 4 2 3" xfId="30797"/>
    <cellStyle name="Normal 30 3 2 2 3 4 3" xfId="10679"/>
    <cellStyle name="Normal 30 3 2 2 3 4 3 2" xfId="41004"/>
    <cellStyle name="Normal 30 3 2 2 3 4 3 3" xfId="25780"/>
    <cellStyle name="Normal 30 3 2 2 3 4 4" xfId="35991"/>
    <cellStyle name="Normal 30 3 2 2 3 4 5" xfId="20767"/>
    <cellStyle name="Normal 30 3 2 2 3 5" xfId="12357"/>
    <cellStyle name="Normal 30 3 2 2 3 5 2" xfId="42679"/>
    <cellStyle name="Normal 30 3 2 2 3 5 3" xfId="27455"/>
    <cellStyle name="Normal 30 3 2 2 3 6" xfId="7336"/>
    <cellStyle name="Normal 30 3 2 2 3 6 2" xfId="37662"/>
    <cellStyle name="Normal 30 3 2 2 3 6 3" xfId="22438"/>
    <cellStyle name="Normal 30 3 2 2 3 7" xfId="32650"/>
    <cellStyle name="Normal 30 3 2 2 3 8" xfId="17425"/>
    <cellStyle name="Normal 30 3 2 2 4" xfId="2683"/>
    <cellStyle name="Normal 30 3 2 2 4 2" xfId="4373"/>
    <cellStyle name="Normal 30 3 2 2 4 2 2" xfId="14446"/>
    <cellStyle name="Normal 30 3 2 2 4 2 2 2" xfId="44768"/>
    <cellStyle name="Normal 30 3 2 2 4 2 2 3" xfId="29544"/>
    <cellStyle name="Normal 30 3 2 2 4 2 3" xfId="9426"/>
    <cellStyle name="Normal 30 3 2 2 4 2 3 2" xfId="39751"/>
    <cellStyle name="Normal 30 3 2 2 4 2 3 3" xfId="24527"/>
    <cellStyle name="Normal 30 3 2 2 4 2 4" xfId="34738"/>
    <cellStyle name="Normal 30 3 2 2 4 2 5" xfId="19514"/>
    <cellStyle name="Normal 30 3 2 2 4 3" xfId="6065"/>
    <cellStyle name="Normal 30 3 2 2 4 3 2" xfId="16117"/>
    <cellStyle name="Normal 30 3 2 2 4 3 2 2" xfId="46439"/>
    <cellStyle name="Normal 30 3 2 2 4 3 2 3" xfId="31215"/>
    <cellStyle name="Normal 30 3 2 2 4 3 3" xfId="11097"/>
    <cellStyle name="Normal 30 3 2 2 4 3 3 2" xfId="41422"/>
    <cellStyle name="Normal 30 3 2 2 4 3 3 3" xfId="26198"/>
    <cellStyle name="Normal 30 3 2 2 4 3 4" xfId="36409"/>
    <cellStyle name="Normal 30 3 2 2 4 3 5" xfId="21185"/>
    <cellStyle name="Normal 30 3 2 2 4 4" xfId="12775"/>
    <cellStyle name="Normal 30 3 2 2 4 4 2" xfId="43097"/>
    <cellStyle name="Normal 30 3 2 2 4 4 3" xfId="27873"/>
    <cellStyle name="Normal 30 3 2 2 4 5" xfId="7754"/>
    <cellStyle name="Normal 30 3 2 2 4 5 2" xfId="38080"/>
    <cellStyle name="Normal 30 3 2 2 4 5 3" xfId="22856"/>
    <cellStyle name="Normal 30 3 2 2 4 6" xfId="33068"/>
    <cellStyle name="Normal 30 3 2 2 4 7" xfId="17843"/>
    <cellStyle name="Normal 30 3 2 2 5" xfId="3536"/>
    <cellStyle name="Normal 30 3 2 2 5 2" xfId="13610"/>
    <cellStyle name="Normal 30 3 2 2 5 2 2" xfId="43932"/>
    <cellStyle name="Normal 30 3 2 2 5 2 3" xfId="28708"/>
    <cellStyle name="Normal 30 3 2 2 5 3" xfId="8590"/>
    <cellStyle name="Normal 30 3 2 2 5 3 2" xfId="38915"/>
    <cellStyle name="Normal 30 3 2 2 5 3 3" xfId="23691"/>
    <cellStyle name="Normal 30 3 2 2 5 4" xfId="33902"/>
    <cellStyle name="Normal 30 3 2 2 5 5" xfId="18678"/>
    <cellStyle name="Normal 30 3 2 2 6" xfId="5229"/>
    <cellStyle name="Normal 30 3 2 2 6 2" xfId="15281"/>
    <cellStyle name="Normal 30 3 2 2 6 2 2" xfId="45603"/>
    <cellStyle name="Normal 30 3 2 2 6 2 3" xfId="30379"/>
    <cellStyle name="Normal 30 3 2 2 6 3" xfId="10261"/>
    <cellStyle name="Normal 30 3 2 2 6 3 2" xfId="40586"/>
    <cellStyle name="Normal 30 3 2 2 6 3 3" xfId="25362"/>
    <cellStyle name="Normal 30 3 2 2 6 4" xfId="35573"/>
    <cellStyle name="Normal 30 3 2 2 6 5" xfId="20349"/>
    <cellStyle name="Normal 30 3 2 2 7" xfId="11939"/>
    <cellStyle name="Normal 30 3 2 2 7 2" xfId="42261"/>
    <cellStyle name="Normal 30 3 2 2 7 3" xfId="27037"/>
    <cellStyle name="Normal 30 3 2 2 8" xfId="6918"/>
    <cellStyle name="Normal 30 3 2 2 8 2" xfId="37244"/>
    <cellStyle name="Normal 30 3 2 2 8 3" xfId="22020"/>
    <cellStyle name="Normal 30 3 2 2 9" xfId="32232"/>
    <cellStyle name="Normal 30 3 2 3" xfId="1945"/>
    <cellStyle name="Normal 30 3 2 3 2" xfId="2366"/>
    <cellStyle name="Normal 30 3 2 3 2 2" xfId="3205"/>
    <cellStyle name="Normal 30 3 2 3 2 2 2" xfId="4895"/>
    <cellStyle name="Normal 30 3 2 3 2 2 2 2" xfId="14968"/>
    <cellStyle name="Normal 30 3 2 3 2 2 2 2 2" xfId="45290"/>
    <cellStyle name="Normal 30 3 2 3 2 2 2 2 3" xfId="30066"/>
    <cellStyle name="Normal 30 3 2 3 2 2 2 3" xfId="9948"/>
    <cellStyle name="Normal 30 3 2 3 2 2 2 3 2" xfId="40273"/>
    <cellStyle name="Normal 30 3 2 3 2 2 2 3 3" xfId="25049"/>
    <cellStyle name="Normal 30 3 2 3 2 2 2 4" xfId="35260"/>
    <cellStyle name="Normal 30 3 2 3 2 2 2 5" xfId="20036"/>
    <cellStyle name="Normal 30 3 2 3 2 2 3" xfId="6587"/>
    <cellStyle name="Normal 30 3 2 3 2 2 3 2" xfId="16639"/>
    <cellStyle name="Normal 30 3 2 3 2 2 3 2 2" xfId="46961"/>
    <cellStyle name="Normal 30 3 2 3 2 2 3 2 3" xfId="31737"/>
    <cellStyle name="Normal 30 3 2 3 2 2 3 3" xfId="11619"/>
    <cellStyle name="Normal 30 3 2 3 2 2 3 3 2" xfId="41944"/>
    <cellStyle name="Normal 30 3 2 3 2 2 3 3 3" xfId="26720"/>
    <cellStyle name="Normal 30 3 2 3 2 2 3 4" xfId="36931"/>
    <cellStyle name="Normal 30 3 2 3 2 2 3 5" xfId="21707"/>
    <cellStyle name="Normal 30 3 2 3 2 2 4" xfId="13297"/>
    <cellStyle name="Normal 30 3 2 3 2 2 4 2" xfId="43619"/>
    <cellStyle name="Normal 30 3 2 3 2 2 4 3" xfId="28395"/>
    <cellStyle name="Normal 30 3 2 3 2 2 5" xfId="8276"/>
    <cellStyle name="Normal 30 3 2 3 2 2 5 2" xfId="38602"/>
    <cellStyle name="Normal 30 3 2 3 2 2 5 3" xfId="23378"/>
    <cellStyle name="Normal 30 3 2 3 2 2 6" xfId="33590"/>
    <cellStyle name="Normal 30 3 2 3 2 2 7" xfId="18365"/>
    <cellStyle name="Normal 30 3 2 3 2 3" xfId="4058"/>
    <cellStyle name="Normal 30 3 2 3 2 3 2" xfId="14132"/>
    <cellStyle name="Normal 30 3 2 3 2 3 2 2" xfId="44454"/>
    <cellStyle name="Normal 30 3 2 3 2 3 2 3" xfId="29230"/>
    <cellStyle name="Normal 30 3 2 3 2 3 3" xfId="9112"/>
    <cellStyle name="Normal 30 3 2 3 2 3 3 2" xfId="39437"/>
    <cellStyle name="Normal 30 3 2 3 2 3 3 3" xfId="24213"/>
    <cellStyle name="Normal 30 3 2 3 2 3 4" xfId="34424"/>
    <cellStyle name="Normal 30 3 2 3 2 3 5" xfId="19200"/>
    <cellStyle name="Normal 30 3 2 3 2 4" xfId="5751"/>
    <cellStyle name="Normal 30 3 2 3 2 4 2" xfId="15803"/>
    <cellStyle name="Normal 30 3 2 3 2 4 2 2" xfId="46125"/>
    <cellStyle name="Normal 30 3 2 3 2 4 2 3" xfId="30901"/>
    <cellStyle name="Normal 30 3 2 3 2 4 3" xfId="10783"/>
    <cellStyle name="Normal 30 3 2 3 2 4 3 2" xfId="41108"/>
    <cellStyle name="Normal 30 3 2 3 2 4 3 3" xfId="25884"/>
    <cellStyle name="Normal 30 3 2 3 2 4 4" xfId="36095"/>
    <cellStyle name="Normal 30 3 2 3 2 4 5" xfId="20871"/>
    <cellStyle name="Normal 30 3 2 3 2 5" xfId="12461"/>
    <cellStyle name="Normal 30 3 2 3 2 5 2" xfId="42783"/>
    <cellStyle name="Normal 30 3 2 3 2 5 3" xfId="27559"/>
    <cellStyle name="Normal 30 3 2 3 2 6" xfId="7440"/>
    <cellStyle name="Normal 30 3 2 3 2 6 2" xfId="37766"/>
    <cellStyle name="Normal 30 3 2 3 2 6 3" xfId="22542"/>
    <cellStyle name="Normal 30 3 2 3 2 7" xfId="32754"/>
    <cellStyle name="Normal 30 3 2 3 2 8" xfId="17529"/>
    <cellStyle name="Normal 30 3 2 3 3" xfId="2787"/>
    <cellStyle name="Normal 30 3 2 3 3 2" xfId="4477"/>
    <cellStyle name="Normal 30 3 2 3 3 2 2" xfId="14550"/>
    <cellStyle name="Normal 30 3 2 3 3 2 2 2" xfId="44872"/>
    <cellStyle name="Normal 30 3 2 3 3 2 2 3" xfId="29648"/>
    <cellStyle name="Normal 30 3 2 3 3 2 3" xfId="9530"/>
    <cellStyle name="Normal 30 3 2 3 3 2 3 2" xfId="39855"/>
    <cellStyle name="Normal 30 3 2 3 3 2 3 3" xfId="24631"/>
    <cellStyle name="Normal 30 3 2 3 3 2 4" xfId="34842"/>
    <cellStyle name="Normal 30 3 2 3 3 2 5" xfId="19618"/>
    <cellStyle name="Normal 30 3 2 3 3 3" xfId="6169"/>
    <cellStyle name="Normal 30 3 2 3 3 3 2" xfId="16221"/>
    <cellStyle name="Normal 30 3 2 3 3 3 2 2" xfId="46543"/>
    <cellStyle name="Normal 30 3 2 3 3 3 2 3" xfId="31319"/>
    <cellStyle name="Normal 30 3 2 3 3 3 3" xfId="11201"/>
    <cellStyle name="Normal 30 3 2 3 3 3 3 2" xfId="41526"/>
    <cellStyle name="Normal 30 3 2 3 3 3 3 3" xfId="26302"/>
    <cellStyle name="Normal 30 3 2 3 3 3 4" xfId="36513"/>
    <cellStyle name="Normal 30 3 2 3 3 3 5" xfId="21289"/>
    <cellStyle name="Normal 30 3 2 3 3 4" xfId="12879"/>
    <cellStyle name="Normal 30 3 2 3 3 4 2" xfId="43201"/>
    <cellStyle name="Normal 30 3 2 3 3 4 3" xfId="27977"/>
    <cellStyle name="Normal 30 3 2 3 3 5" xfId="7858"/>
    <cellStyle name="Normal 30 3 2 3 3 5 2" xfId="38184"/>
    <cellStyle name="Normal 30 3 2 3 3 5 3" xfId="22960"/>
    <cellStyle name="Normal 30 3 2 3 3 6" xfId="33172"/>
    <cellStyle name="Normal 30 3 2 3 3 7" xfId="17947"/>
    <cellStyle name="Normal 30 3 2 3 4" xfId="3640"/>
    <cellStyle name="Normal 30 3 2 3 4 2" xfId="13714"/>
    <cellStyle name="Normal 30 3 2 3 4 2 2" xfId="44036"/>
    <cellStyle name="Normal 30 3 2 3 4 2 3" xfId="28812"/>
    <cellStyle name="Normal 30 3 2 3 4 3" xfId="8694"/>
    <cellStyle name="Normal 30 3 2 3 4 3 2" xfId="39019"/>
    <cellStyle name="Normal 30 3 2 3 4 3 3" xfId="23795"/>
    <cellStyle name="Normal 30 3 2 3 4 4" xfId="34006"/>
    <cellStyle name="Normal 30 3 2 3 4 5" xfId="18782"/>
    <cellStyle name="Normal 30 3 2 3 5" xfId="5333"/>
    <cellStyle name="Normal 30 3 2 3 5 2" xfId="15385"/>
    <cellStyle name="Normal 30 3 2 3 5 2 2" xfId="45707"/>
    <cellStyle name="Normal 30 3 2 3 5 2 3" xfId="30483"/>
    <cellStyle name="Normal 30 3 2 3 5 3" xfId="10365"/>
    <cellStyle name="Normal 30 3 2 3 5 3 2" xfId="40690"/>
    <cellStyle name="Normal 30 3 2 3 5 3 3" xfId="25466"/>
    <cellStyle name="Normal 30 3 2 3 5 4" xfId="35677"/>
    <cellStyle name="Normal 30 3 2 3 5 5" xfId="20453"/>
    <cellStyle name="Normal 30 3 2 3 6" xfId="12043"/>
    <cellStyle name="Normal 30 3 2 3 6 2" xfId="42365"/>
    <cellStyle name="Normal 30 3 2 3 6 3" xfId="27141"/>
    <cellStyle name="Normal 30 3 2 3 7" xfId="7022"/>
    <cellStyle name="Normal 30 3 2 3 7 2" xfId="37348"/>
    <cellStyle name="Normal 30 3 2 3 7 3" xfId="22124"/>
    <cellStyle name="Normal 30 3 2 3 8" xfId="32336"/>
    <cellStyle name="Normal 30 3 2 3 9" xfId="17111"/>
    <cellStyle name="Normal 30 3 2 4" xfId="2158"/>
    <cellStyle name="Normal 30 3 2 4 2" xfId="2997"/>
    <cellStyle name="Normal 30 3 2 4 2 2" xfId="4687"/>
    <cellStyle name="Normal 30 3 2 4 2 2 2" xfId="14760"/>
    <cellStyle name="Normal 30 3 2 4 2 2 2 2" xfId="45082"/>
    <cellStyle name="Normal 30 3 2 4 2 2 2 3" xfId="29858"/>
    <cellStyle name="Normal 30 3 2 4 2 2 3" xfId="9740"/>
    <cellStyle name="Normal 30 3 2 4 2 2 3 2" xfId="40065"/>
    <cellStyle name="Normal 30 3 2 4 2 2 3 3" xfId="24841"/>
    <cellStyle name="Normal 30 3 2 4 2 2 4" xfId="35052"/>
    <cellStyle name="Normal 30 3 2 4 2 2 5" xfId="19828"/>
    <cellStyle name="Normal 30 3 2 4 2 3" xfId="6379"/>
    <cellStyle name="Normal 30 3 2 4 2 3 2" xfId="16431"/>
    <cellStyle name="Normal 30 3 2 4 2 3 2 2" xfId="46753"/>
    <cellStyle name="Normal 30 3 2 4 2 3 2 3" xfId="31529"/>
    <cellStyle name="Normal 30 3 2 4 2 3 3" xfId="11411"/>
    <cellStyle name="Normal 30 3 2 4 2 3 3 2" xfId="41736"/>
    <cellStyle name="Normal 30 3 2 4 2 3 3 3" xfId="26512"/>
    <cellStyle name="Normal 30 3 2 4 2 3 4" xfId="36723"/>
    <cellStyle name="Normal 30 3 2 4 2 3 5" xfId="21499"/>
    <cellStyle name="Normal 30 3 2 4 2 4" xfId="13089"/>
    <cellStyle name="Normal 30 3 2 4 2 4 2" xfId="43411"/>
    <cellStyle name="Normal 30 3 2 4 2 4 3" xfId="28187"/>
    <cellStyle name="Normal 30 3 2 4 2 5" xfId="8068"/>
    <cellStyle name="Normal 30 3 2 4 2 5 2" xfId="38394"/>
    <cellStyle name="Normal 30 3 2 4 2 5 3" xfId="23170"/>
    <cellStyle name="Normal 30 3 2 4 2 6" xfId="33382"/>
    <cellStyle name="Normal 30 3 2 4 2 7" xfId="18157"/>
    <cellStyle name="Normal 30 3 2 4 3" xfId="3850"/>
    <cellStyle name="Normal 30 3 2 4 3 2" xfId="13924"/>
    <cellStyle name="Normal 30 3 2 4 3 2 2" xfId="44246"/>
    <cellStyle name="Normal 30 3 2 4 3 2 3" xfId="29022"/>
    <cellStyle name="Normal 30 3 2 4 3 3" xfId="8904"/>
    <cellStyle name="Normal 30 3 2 4 3 3 2" xfId="39229"/>
    <cellStyle name="Normal 30 3 2 4 3 3 3" xfId="24005"/>
    <cellStyle name="Normal 30 3 2 4 3 4" xfId="34216"/>
    <cellStyle name="Normal 30 3 2 4 3 5" xfId="18992"/>
    <cellStyle name="Normal 30 3 2 4 4" xfId="5543"/>
    <cellStyle name="Normal 30 3 2 4 4 2" xfId="15595"/>
    <cellStyle name="Normal 30 3 2 4 4 2 2" xfId="45917"/>
    <cellStyle name="Normal 30 3 2 4 4 2 3" xfId="30693"/>
    <cellStyle name="Normal 30 3 2 4 4 3" xfId="10575"/>
    <cellStyle name="Normal 30 3 2 4 4 3 2" xfId="40900"/>
    <cellStyle name="Normal 30 3 2 4 4 3 3" xfId="25676"/>
    <cellStyle name="Normal 30 3 2 4 4 4" xfId="35887"/>
    <cellStyle name="Normal 30 3 2 4 4 5" xfId="20663"/>
    <cellStyle name="Normal 30 3 2 4 5" xfId="12253"/>
    <cellStyle name="Normal 30 3 2 4 5 2" xfId="42575"/>
    <cellStyle name="Normal 30 3 2 4 5 3" xfId="27351"/>
    <cellStyle name="Normal 30 3 2 4 6" xfId="7232"/>
    <cellStyle name="Normal 30 3 2 4 6 2" xfId="37558"/>
    <cellStyle name="Normal 30 3 2 4 6 3" xfId="22334"/>
    <cellStyle name="Normal 30 3 2 4 7" xfId="32546"/>
    <cellStyle name="Normal 30 3 2 4 8" xfId="17321"/>
    <cellStyle name="Normal 30 3 2 5" xfId="2579"/>
    <cellStyle name="Normal 30 3 2 5 2" xfId="4269"/>
    <cellStyle name="Normal 30 3 2 5 2 2" xfId="14342"/>
    <cellStyle name="Normal 30 3 2 5 2 2 2" xfId="44664"/>
    <cellStyle name="Normal 30 3 2 5 2 2 3" xfId="29440"/>
    <cellStyle name="Normal 30 3 2 5 2 3" xfId="9322"/>
    <cellStyle name="Normal 30 3 2 5 2 3 2" xfId="39647"/>
    <cellStyle name="Normal 30 3 2 5 2 3 3" xfId="24423"/>
    <cellStyle name="Normal 30 3 2 5 2 4" xfId="34634"/>
    <cellStyle name="Normal 30 3 2 5 2 5" xfId="19410"/>
    <cellStyle name="Normal 30 3 2 5 3" xfId="5961"/>
    <cellStyle name="Normal 30 3 2 5 3 2" xfId="16013"/>
    <cellStyle name="Normal 30 3 2 5 3 2 2" xfId="46335"/>
    <cellStyle name="Normal 30 3 2 5 3 2 3" xfId="31111"/>
    <cellStyle name="Normal 30 3 2 5 3 3" xfId="10993"/>
    <cellStyle name="Normal 30 3 2 5 3 3 2" xfId="41318"/>
    <cellStyle name="Normal 30 3 2 5 3 3 3" xfId="26094"/>
    <cellStyle name="Normal 30 3 2 5 3 4" xfId="36305"/>
    <cellStyle name="Normal 30 3 2 5 3 5" xfId="21081"/>
    <cellStyle name="Normal 30 3 2 5 4" xfId="12671"/>
    <cellStyle name="Normal 30 3 2 5 4 2" xfId="42993"/>
    <cellStyle name="Normal 30 3 2 5 4 3" xfId="27769"/>
    <cellStyle name="Normal 30 3 2 5 5" xfId="7650"/>
    <cellStyle name="Normal 30 3 2 5 5 2" xfId="37976"/>
    <cellStyle name="Normal 30 3 2 5 5 3" xfId="22752"/>
    <cellStyle name="Normal 30 3 2 5 6" xfId="32964"/>
    <cellStyle name="Normal 30 3 2 5 7" xfId="17739"/>
    <cellStyle name="Normal 30 3 2 6" xfId="3432"/>
    <cellStyle name="Normal 30 3 2 6 2" xfId="13506"/>
    <cellStyle name="Normal 30 3 2 6 2 2" xfId="43828"/>
    <cellStyle name="Normal 30 3 2 6 2 3" xfId="28604"/>
    <cellStyle name="Normal 30 3 2 6 3" xfId="8486"/>
    <cellStyle name="Normal 30 3 2 6 3 2" xfId="38811"/>
    <cellStyle name="Normal 30 3 2 6 3 3" xfId="23587"/>
    <cellStyle name="Normal 30 3 2 6 4" xfId="33798"/>
    <cellStyle name="Normal 30 3 2 6 5" xfId="18574"/>
    <cellStyle name="Normal 30 3 2 7" xfId="5125"/>
    <cellStyle name="Normal 30 3 2 7 2" xfId="15177"/>
    <cellStyle name="Normal 30 3 2 7 2 2" xfId="45499"/>
    <cellStyle name="Normal 30 3 2 7 2 3" xfId="30275"/>
    <cellStyle name="Normal 30 3 2 7 3" xfId="10157"/>
    <cellStyle name="Normal 30 3 2 7 3 2" xfId="40482"/>
    <cellStyle name="Normal 30 3 2 7 3 3" xfId="25258"/>
    <cellStyle name="Normal 30 3 2 7 4" xfId="35469"/>
    <cellStyle name="Normal 30 3 2 7 5" xfId="20245"/>
    <cellStyle name="Normal 30 3 2 8" xfId="11835"/>
    <cellStyle name="Normal 30 3 2 8 2" xfId="42157"/>
    <cellStyle name="Normal 30 3 2 8 3" xfId="26933"/>
    <cellStyle name="Normal 30 3 2 9" xfId="6814"/>
    <cellStyle name="Normal 30 3 2 9 2" xfId="37140"/>
    <cellStyle name="Normal 30 3 2 9 3" xfId="21916"/>
    <cellStyle name="Normal 30 3 3" xfId="1778"/>
    <cellStyle name="Normal 30 3 3 10" xfId="16955"/>
    <cellStyle name="Normal 30 3 3 2" xfId="1997"/>
    <cellStyle name="Normal 30 3 3 2 2" xfId="2418"/>
    <cellStyle name="Normal 30 3 3 2 2 2" xfId="3257"/>
    <cellStyle name="Normal 30 3 3 2 2 2 2" xfId="4947"/>
    <cellStyle name="Normal 30 3 3 2 2 2 2 2" xfId="15020"/>
    <cellStyle name="Normal 30 3 3 2 2 2 2 2 2" xfId="45342"/>
    <cellStyle name="Normal 30 3 3 2 2 2 2 2 3" xfId="30118"/>
    <cellStyle name="Normal 30 3 3 2 2 2 2 3" xfId="10000"/>
    <cellStyle name="Normal 30 3 3 2 2 2 2 3 2" xfId="40325"/>
    <cellStyle name="Normal 30 3 3 2 2 2 2 3 3" xfId="25101"/>
    <cellStyle name="Normal 30 3 3 2 2 2 2 4" xfId="35312"/>
    <cellStyle name="Normal 30 3 3 2 2 2 2 5" xfId="20088"/>
    <cellStyle name="Normal 30 3 3 2 2 2 3" xfId="6639"/>
    <cellStyle name="Normal 30 3 3 2 2 2 3 2" xfId="16691"/>
    <cellStyle name="Normal 30 3 3 2 2 2 3 2 2" xfId="47013"/>
    <cellStyle name="Normal 30 3 3 2 2 2 3 2 3" xfId="31789"/>
    <cellStyle name="Normal 30 3 3 2 2 2 3 3" xfId="11671"/>
    <cellStyle name="Normal 30 3 3 2 2 2 3 3 2" xfId="41996"/>
    <cellStyle name="Normal 30 3 3 2 2 2 3 3 3" xfId="26772"/>
    <cellStyle name="Normal 30 3 3 2 2 2 3 4" xfId="36983"/>
    <cellStyle name="Normal 30 3 3 2 2 2 3 5" xfId="21759"/>
    <cellStyle name="Normal 30 3 3 2 2 2 4" xfId="13349"/>
    <cellStyle name="Normal 30 3 3 2 2 2 4 2" xfId="43671"/>
    <cellStyle name="Normal 30 3 3 2 2 2 4 3" xfId="28447"/>
    <cellStyle name="Normal 30 3 3 2 2 2 5" xfId="8328"/>
    <cellStyle name="Normal 30 3 3 2 2 2 5 2" xfId="38654"/>
    <cellStyle name="Normal 30 3 3 2 2 2 5 3" xfId="23430"/>
    <cellStyle name="Normal 30 3 3 2 2 2 6" xfId="33642"/>
    <cellStyle name="Normal 30 3 3 2 2 2 7" xfId="18417"/>
    <cellStyle name="Normal 30 3 3 2 2 3" xfId="4110"/>
    <cellStyle name="Normal 30 3 3 2 2 3 2" xfId="14184"/>
    <cellStyle name="Normal 30 3 3 2 2 3 2 2" xfId="44506"/>
    <cellStyle name="Normal 30 3 3 2 2 3 2 3" xfId="29282"/>
    <cellStyle name="Normal 30 3 3 2 2 3 3" xfId="9164"/>
    <cellStyle name="Normal 30 3 3 2 2 3 3 2" xfId="39489"/>
    <cellStyle name="Normal 30 3 3 2 2 3 3 3" xfId="24265"/>
    <cellStyle name="Normal 30 3 3 2 2 3 4" xfId="34476"/>
    <cellStyle name="Normal 30 3 3 2 2 3 5" xfId="19252"/>
    <cellStyle name="Normal 30 3 3 2 2 4" xfId="5803"/>
    <cellStyle name="Normal 30 3 3 2 2 4 2" xfId="15855"/>
    <cellStyle name="Normal 30 3 3 2 2 4 2 2" xfId="46177"/>
    <cellStyle name="Normal 30 3 3 2 2 4 2 3" xfId="30953"/>
    <cellStyle name="Normal 30 3 3 2 2 4 3" xfId="10835"/>
    <cellStyle name="Normal 30 3 3 2 2 4 3 2" xfId="41160"/>
    <cellStyle name="Normal 30 3 3 2 2 4 3 3" xfId="25936"/>
    <cellStyle name="Normal 30 3 3 2 2 4 4" xfId="36147"/>
    <cellStyle name="Normal 30 3 3 2 2 4 5" xfId="20923"/>
    <cellStyle name="Normal 30 3 3 2 2 5" xfId="12513"/>
    <cellStyle name="Normal 30 3 3 2 2 5 2" xfId="42835"/>
    <cellStyle name="Normal 30 3 3 2 2 5 3" xfId="27611"/>
    <cellStyle name="Normal 30 3 3 2 2 6" xfId="7492"/>
    <cellStyle name="Normal 30 3 3 2 2 6 2" xfId="37818"/>
    <cellStyle name="Normal 30 3 3 2 2 6 3" xfId="22594"/>
    <cellStyle name="Normal 30 3 3 2 2 7" xfId="32806"/>
    <cellStyle name="Normal 30 3 3 2 2 8" xfId="17581"/>
    <cellStyle name="Normal 30 3 3 2 3" xfId="2839"/>
    <cellStyle name="Normal 30 3 3 2 3 2" xfId="4529"/>
    <cellStyle name="Normal 30 3 3 2 3 2 2" xfId="14602"/>
    <cellStyle name="Normal 30 3 3 2 3 2 2 2" xfId="44924"/>
    <cellStyle name="Normal 30 3 3 2 3 2 2 3" xfId="29700"/>
    <cellStyle name="Normal 30 3 3 2 3 2 3" xfId="9582"/>
    <cellStyle name="Normal 30 3 3 2 3 2 3 2" xfId="39907"/>
    <cellStyle name="Normal 30 3 3 2 3 2 3 3" xfId="24683"/>
    <cellStyle name="Normal 30 3 3 2 3 2 4" xfId="34894"/>
    <cellStyle name="Normal 30 3 3 2 3 2 5" xfId="19670"/>
    <cellStyle name="Normal 30 3 3 2 3 3" xfId="6221"/>
    <cellStyle name="Normal 30 3 3 2 3 3 2" xfId="16273"/>
    <cellStyle name="Normal 30 3 3 2 3 3 2 2" xfId="46595"/>
    <cellStyle name="Normal 30 3 3 2 3 3 2 3" xfId="31371"/>
    <cellStyle name="Normal 30 3 3 2 3 3 3" xfId="11253"/>
    <cellStyle name="Normal 30 3 3 2 3 3 3 2" xfId="41578"/>
    <cellStyle name="Normal 30 3 3 2 3 3 3 3" xfId="26354"/>
    <cellStyle name="Normal 30 3 3 2 3 3 4" xfId="36565"/>
    <cellStyle name="Normal 30 3 3 2 3 3 5" xfId="21341"/>
    <cellStyle name="Normal 30 3 3 2 3 4" xfId="12931"/>
    <cellStyle name="Normal 30 3 3 2 3 4 2" xfId="43253"/>
    <cellStyle name="Normal 30 3 3 2 3 4 3" xfId="28029"/>
    <cellStyle name="Normal 30 3 3 2 3 5" xfId="7910"/>
    <cellStyle name="Normal 30 3 3 2 3 5 2" xfId="38236"/>
    <cellStyle name="Normal 30 3 3 2 3 5 3" xfId="23012"/>
    <cellStyle name="Normal 30 3 3 2 3 6" xfId="33224"/>
    <cellStyle name="Normal 30 3 3 2 3 7" xfId="17999"/>
    <cellStyle name="Normal 30 3 3 2 4" xfId="3692"/>
    <cellStyle name="Normal 30 3 3 2 4 2" xfId="13766"/>
    <cellStyle name="Normal 30 3 3 2 4 2 2" xfId="44088"/>
    <cellStyle name="Normal 30 3 3 2 4 2 3" xfId="28864"/>
    <cellStyle name="Normal 30 3 3 2 4 3" xfId="8746"/>
    <cellStyle name="Normal 30 3 3 2 4 3 2" xfId="39071"/>
    <cellStyle name="Normal 30 3 3 2 4 3 3" xfId="23847"/>
    <cellStyle name="Normal 30 3 3 2 4 4" xfId="34058"/>
    <cellStyle name="Normal 30 3 3 2 4 5" xfId="18834"/>
    <cellStyle name="Normal 30 3 3 2 5" xfId="5385"/>
    <cellStyle name="Normal 30 3 3 2 5 2" xfId="15437"/>
    <cellStyle name="Normal 30 3 3 2 5 2 2" xfId="45759"/>
    <cellStyle name="Normal 30 3 3 2 5 2 3" xfId="30535"/>
    <cellStyle name="Normal 30 3 3 2 5 3" xfId="10417"/>
    <cellStyle name="Normal 30 3 3 2 5 3 2" xfId="40742"/>
    <cellStyle name="Normal 30 3 3 2 5 3 3" xfId="25518"/>
    <cellStyle name="Normal 30 3 3 2 5 4" xfId="35729"/>
    <cellStyle name="Normal 30 3 3 2 5 5" xfId="20505"/>
    <cellStyle name="Normal 30 3 3 2 6" xfId="12095"/>
    <cellStyle name="Normal 30 3 3 2 6 2" xfId="42417"/>
    <cellStyle name="Normal 30 3 3 2 6 3" xfId="27193"/>
    <cellStyle name="Normal 30 3 3 2 7" xfId="7074"/>
    <cellStyle name="Normal 30 3 3 2 7 2" xfId="37400"/>
    <cellStyle name="Normal 30 3 3 2 7 3" xfId="22176"/>
    <cellStyle name="Normal 30 3 3 2 8" xfId="32388"/>
    <cellStyle name="Normal 30 3 3 2 9" xfId="17163"/>
    <cellStyle name="Normal 30 3 3 3" xfId="2210"/>
    <cellStyle name="Normal 30 3 3 3 2" xfId="3049"/>
    <cellStyle name="Normal 30 3 3 3 2 2" xfId="4739"/>
    <cellStyle name="Normal 30 3 3 3 2 2 2" xfId="14812"/>
    <cellStyle name="Normal 30 3 3 3 2 2 2 2" xfId="45134"/>
    <cellStyle name="Normal 30 3 3 3 2 2 2 3" xfId="29910"/>
    <cellStyle name="Normal 30 3 3 3 2 2 3" xfId="9792"/>
    <cellStyle name="Normal 30 3 3 3 2 2 3 2" xfId="40117"/>
    <cellStyle name="Normal 30 3 3 3 2 2 3 3" xfId="24893"/>
    <cellStyle name="Normal 30 3 3 3 2 2 4" xfId="35104"/>
    <cellStyle name="Normal 30 3 3 3 2 2 5" xfId="19880"/>
    <cellStyle name="Normal 30 3 3 3 2 3" xfId="6431"/>
    <cellStyle name="Normal 30 3 3 3 2 3 2" xfId="16483"/>
    <cellStyle name="Normal 30 3 3 3 2 3 2 2" xfId="46805"/>
    <cellStyle name="Normal 30 3 3 3 2 3 2 3" xfId="31581"/>
    <cellStyle name="Normal 30 3 3 3 2 3 3" xfId="11463"/>
    <cellStyle name="Normal 30 3 3 3 2 3 3 2" xfId="41788"/>
    <cellStyle name="Normal 30 3 3 3 2 3 3 3" xfId="26564"/>
    <cellStyle name="Normal 30 3 3 3 2 3 4" xfId="36775"/>
    <cellStyle name="Normal 30 3 3 3 2 3 5" xfId="21551"/>
    <cellStyle name="Normal 30 3 3 3 2 4" xfId="13141"/>
    <cellStyle name="Normal 30 3 3 3 2 4 2" xfId="43463"/>
    <cellStyle name="Normal 30 3 3 3 2 4 3" xfId="28239"/>
    <cellStyle name="Normal 30 3 3 3 2 5" xfId="8120"/>
    <cellStyle name="Normal 30 3 3 3 2 5 2" xfId="38446"/>
    <cellStyle name="Normal 30 3 3 3 2 5 3" xfId="23222"/>
    <cellStyle name="Normal 30 3 3 3 2 6" xfId="33434"/>
    <cellStyle name="Normal 30 3 3 3 2 7" xfId="18209"/>
    <cellStyle name="Normal 30 3 3 3 3" xfId="3902"/>
    <cellStyle name="Normal 30 3 3 3 3 2" xfId="13976"/>
    <cellStyle name="Normal 30 3 3 3 3 2 2" xfId="44298"/>
    <cellStyle name="Normal 30 3 3 3 3 2 3" xfId="29074"/>
    <cellStyle name="Normal 30 3 3 3 3 3" xfId="8956"/>
    <cellStyle name="Normal 30 3 3 3 3 3 2" xfId="39281"/>
    <cellStyle name="Normal 30 3 3 3 3 3 3" xfId="24057"/>
    <cellStyle name="Normal 30 3 3 3 3 4" xfId="34268"/>
    <cellStyle name="Normal 30 3 3 3 3 5" xfId="19044"/>
    <cellStyle name="Normal 30 3 3 3 4" xfId="5595"/>
    <cellStyle name="Normal 30 3 3 3 4 2" xfId="15647"/>
    <cellStyle name="Normal 30 3 3 3 4 2 2" xfId="45969"/>
    <cellStyle name="Normal 30 3 3 3 4 2 3" xfId="30745"/>
    <cellStyle name="Normal 30 3 3 3 4 3" xfId="10627"/>
    <cellStyle name="Normal 30 3 3 3 4 3 2" xfId="40952"/>
    <cellStyle name="Normal 30 3 3 3 4 3 3" xfId="25728"/>
    <cellStyle name="Normal 30 3 3 3 4 4" xfId="35939"/>
    <cellStyle name="Normal 30 3 3 3 4 5" xfId="20715"/>
    <cellStyle name="Normal 30 3 3 3 5" xfId="12305"/>
    <cellStyle name="Normal 30 3 3 3 5 2" xfId="42627"/>
    <cellStyle name="Normal 30 3 3 3 5 3" xfId="27403"/>
    <cellStyle name="Normal 30 3 3 3 6" xfId="7284"/>
    <cellStyle name="Normal 30 3 3 3 6 2" xfId="37610"/>
    <cellStyle name="Normal 30 3 3 3 6 3" xfId="22386"/>
    <cellStyle name="Normal 30 3 3 3 7" xfId="32598"/>
    <cellStyle name="Normal 30 3 3 3 8" xfId="17373"/>
    <cellStyle name="Normal 30 3 3 4" xfId="2631"/>
    <cellStyle name="Normal 30 3 3 4 2" xfId="4321"/>
    <cellStyle name="Normal 30 3 3 4 2 2" xfId="14394"/>
    <cellStyle name="Normal 30 3 3 4 2 2 2" xfId="44716"/>
    <cellStyle name="Normal 30 3 3 4 2 2 3" xfId="29492"/>
    <cellStyle name="Normal 30 3 3 4 2 3" xfId="9374"/>
    <cellStyle name="Normal 30 3 3 4 2 3 2" xfId="39699"/>
    <cellStyle name="Normal 30 3 3 4 2 3 3" xfId="24475"/>
    <cellStyle name="Normal 30 3 3 4 2 4" xfId="34686"/>
    <cellStyle name="Normal 30 3 3 4 2 5" xfId="19462"/>
    <cellStyle name="Normal 30 3 3 4 3" xfId="6013"/>
    <cellStyle name="Normal 30 3 3 4 3 2" xfId="16065"/>
    <cellStyle name="Normal 30 3 3 4 3 2 2" xfId="46387"/>
    <cellStyle name="Normal 30 3 3 4 3 2 3" xfId="31163"/>
    <cellStyle name="Normal 30 3 3 4 3 3" xfId="11045"/>
    <cellStyle name="Normal 30 3 3 4 3 3 2" xfId="41370"/>
    <cellStyle name="Normal 30 3 3 4 3 3 3" xfId="26146"/>
    <cellStyle name="Normal 30 3 3 4 3 4" xfId="36357"/>
    <cellStyle name="Normal 30 3 3 4 3 5" xfId="21133"/>
    <cellStyle name="Normal 30 3 3 4 4" xfId="12723"/>
    <cellStyle name="Normal 30 3 3 4 4 2" xfId="43045"/>
    <cellStyle name="Normal 30 3 3 4 4 3" xfId="27821"/>
    <cellStyle name="Normal 30 3 3 4 5" xfId="7702"/>
    <cellStyle name="Normal 30 3 3 4 5 2" xfId="38028"/>
    <cellStyle name="Normal 30 3 3 4 5 3" xfId="22804"/>
    <cellStyle name="Normal 30 3 3 4 6" xfId="33016"/>
    <cellStyle name="Normal 30 3 3 4 7" xfId="17791"/>
    <cellStyle name="Normal 30 3 3 5" xfId="3484"/>
    <cellStyle name="Normal 30 3 3 5 2" xfId="13558"/>
    <cellStyle name="Normal 30 3 3 5 2 2" xfId="43880"/>
    <cellStyle name="Normal 30 3 3 5 2 3" xfId="28656"/>
    <cellStyle name="Normal 30 3 3 5 3" xfId="8538"/>
    <cellStyle name="Normal 30 3 3 5 3 2" xfId="38863"/>
    <cellStyle name="Normal 30 3 3 5 3 3" xfId="23639"/>
    <cellStyle name="Normal 30 3 3 5 4" xfId="33850"/>
    <cellStyle name="Normal 30 3 3 5 5" xfId="18626"/>
    <cellStyle name="Normal 30 3 3 6" xfId="5177"/>
    <cellStyle name="Normal 30 3 3 6 2" xfId="15229"/>
    <cellStyle name="Normal 30 3 3 6 2 2" xfId="45551"/>
    <cellStyle name="Normal 30 3 3 6 2 3" xfId="30327"/>
    <cellStyle name="Normal 30 3 3 6 3" xfId="10209"/>
    <cellStyle name="Normal 30 3 3 6 3 2" xfId="40534"/>
    <cellStyle name="Normal 30 3 3 6 3 3" xfId="25310"/>
    <cellStyle name="Normal 30 3 3 6 4" xfId="35521"/>
    <cellStyle name="Normal 30 3 3 6 5" xfId="20297"/>
    <cellStyle name="Normal 30 3 3 7" xfId="11887"/>
    <cellStyle name="Normal 30 3 3 7 2" xfId="42209"/>
    <cellStyle name="Normal 30 3 3 7 3" xfId="26985"/>
    <cellStyle name="Normal 30 3 3 8" xfId="6866"/>
    <cellStyle name="Normal 30 3 3 8 2" xfId="37192"/>
    <cellStyle name="Normal 30 3 3 8 3" xfId="21968"/>
    <cellStyle name="Normal 30 3 3 9" xfId="32181"/>
    <cellStyle name="Normal 30 3 4" xfId="1891"/>
    <cellStyle name="Normal 30 3 4 2" xfId="2314"/>
    <cellStyle name="Normal 30 3 4 2 2" xfId="3153"/>
    <cellStyle name="Normal 30 3 4 2 2 2" xfId="4843"/>
    <cellStyle name="Normal 30 3 4 2 2 2 2" xfId="14916"/>
    <cellStyle name="Normal 30 3 4 2 2 2 2 2" xfId="45238"/>
    <cellStyle name="Normal 30 3 4 2 2 2 2 3" xfId="30014"/>
    <cellStyle name="Normal 30 3 4 2 2 2 3" xfId="9896"/>
    <cellStyle name="Normal 30 3 4 2 2 2 3 2" xfId="40221"/>
    <cellStyle name="Normal 30 3 4 2 2 2 3 3" xfId="24997"/>
    <cellStyle name="Normal 30 3 4 2 2 2 4" xfId="35208"/>
    <cellStyle name="Normal 30 3 4 2 2 2 5" xfId="19984"/>
    <cellStyle name="Normal 30 3 4 2 2 3" xfId="6535"/>
    <cellStyle name="Normal 30 3 4 2 2 3 2" xfId="16587"/>
    <cellStyle name="Normal 30 3 4 2 2 3 2 2" xfId="46909"/>
    <cellStyle name="Normal 30 3 4 2 2 3 2 3" xfId="31685"/>
    <cellStyle name="Normal 30 3 4 2 2 3 3" xfId="11567"/>
    <cellStyle name="Normal 30 3 4 2 2 3 3 2" xfId="41892"/>
    <cellStyle name="Normal 30 3 4 2 2 3 3 3" xfId="26668"/>
    <cellStyle name="Normal 30 3 4 2 2 3 4" xfId="36879"/>
    <cellStyle name="Normal 30 3 4 2 2 3 5" xfId="21655"/>
    <cellStyle name="Normal 30 3 4 2 2 4" xfId="13245"/>
    <cellStyle name="Normal 30 3 4 2 2 4 2" xfId="43567"/>
    <cellStyle name="Normal 30 3 4 2 2 4 3" xfId="28343"/>
    <cellStyle name="Normal 30 3 4 2 2 5" xfId="8224"/>
    <cellStyle name="Normal 30 3 4 2 2 5 2" xfId="38550"/>
    <cellStyle name="Normal 30 3 4 2 2 5 3" xfId="23326"/>
    <cellStyle name="Normal 30 3 4 2 2 6" xfId="33538"/>
    <cellStyle name="Normal 30 3 4 2 2 7" xfId="18313"/>
    <cellStyle name="Normal 30 3 4 2 3" xfId="4006"/>
    <cellStyle name="Normal 30 3 4 2 3 2" xfId="14080"/>
    <cellStyle name="Normal 30 3 4 2 3 2 2" xfId="44402"/>
    <cellStyle name="Normal 30 3 4 2 3 2 3" xfId="29178"/>
    <cellStyle name="Normal 30 3 4 2 3 3" xfId="9060"/>
    <cellStyle name="Normal 30 3 4 2 3 3 2" xfId="39385"/>
    <cellStyle name="Normal 30 3 4 2 3 3 3" xfId="24161"/>
    <cellStyle name="Normal 30 3 4 2 3 4" xfId="34372"/>
    <cellStyle name="Normal 30 3 4 2 3 5" xfId="19148"/>
    <cellStyle name="Normal 30 3 4 2 4" xfId="5699"/>
    <cellStyle name="Normal 30 3 4 2 4 2" xfId="15751"/>
    <cellStyle name="Normal 30 3 4 2 4 2 2" xfId="46073"/>
    <cellStyle name="Normal 30 3 4 2 4 2 3" xfId="30849"/>
    <cellStyle name="Normal 30 3 4 2 4 3" xfId="10731"/>
    <cellStyle name="Normal 30 3 4 2 4 3 2" xfId="41056"/>
    <cellStyle name="Normal 30 3 4 2 4 3 3" xfId="25832"/>
    <cellStyle name="Normal 30 3 4 2 4 4" xfId="36043"/>
    <cellStyle name="Normal 30 3 4 2 4 5" xfId="20819"/>
    <cellStyle name="Normal 30 3 4 2 5" xfId="12409"/>
    <cellStyle name="Normal 30 3 4 2 5 2" xfId="42731"/>
    <cellStyle name="Normal 30 3 4 2 5 3" xfId="27507"/>
    <cellStyle name="Normal 30 3 4 2 6" xfId="7388"/>
    <cellStyle name="Normal 30 3 4 2 6 2" xfId="37714"/>
    <cellStyle name="Normal 30 3 4 2 6 3" xfId="22490"/>
    <cellStyle name="Normal 30 3 4 2 7" xfId="32702"/>
    <cellStyle name="Normal 30 3 4 2 8" xfId="17477"/>
    <cellStyle name="Normal 30 3 4 3" xfId="2735"/>
    <cellStyle name="Normal 30 3 4 3 2" xfId="4425"/>
    <cellStyle name="Normal 30 3 4 3 2 2" xfId="14498"/>
    <cellStyle name="Normal 30 3 4 3 2 2 2" xfId="44820"/>
    <cellStyle name="Normal 30 3 4 3 2 2 3" xfId="29596"/>
    <cellStyle name="Normal 30 3 4 3 2 3" xfId="9478"/>
    <cellStyle name="Normal 30 3 4 3 2 3 2" xfId="39803"/>
    <cellStyle name="Normal 30 3 4 3 2 3 3" xfId="24579"/>
    <cellStyle name="Normal 30 3 4 3 2 4" xfId="34790"/>
    <cellStyle name="Normal 30 3 4 3 2 5" xfId="19566"/>
    <cellStyle name="Normal 30 3 4 3 3" xfId="6117"/>
    <cellStyle name="Normal 30 3 4 3 3 2" xfId="16169"/>
    <cellStyle name="Normal 30 3 4 3 3 2 2" xfId="46491"/>
    <cellStyle name="Normal 30 3 4 3 3 2 3" xfId="31267"/>
    <cellStyle name="Normal 30 3 4 3 3 3" xfId="11149"/>
    <cellStyle name="Normal 30 3 4 3 3 3 2" xfId="41474"/>
    <cellStyle name="Normal 30 3 4 3 3 3 3" xfId="26250"/>
    <cellStyle name="Normal 30 3 4 3 3 4" xfId="36461"/>
    <cellStyle name="Normal 30 3 4 3 3 5" xfId="21237"/>
    <cellStyle name="Normal 30 3 4 3 4" xfId="12827"/>
    <cellStyle name="Normal 30 3 4 3 4 2" xfId="43149"/>
    <cellStyle name="Normal 30 3 4 3 4 3" xfId="27925"/>
    <cellStyle name="Normal 30 3 4 3 5" xfId="7806"/>
    <cellStyle name="Normal 30 3 4 3 5 2" xfId="38132"/>
    <cellStyle name="Normal 30 3 4 3 5 3" xfId="22908"/>
    <cellStyle name="Normal 30 3 4 3 6" xfId="33120"/>
    <cellStyle name="Normal 30 3 4 3 7" xfId="17895"/>
    <cellStyle name="Normal 30 3 4 4" xfId="3588"/>
    <cellStyle name="Normal 30 3 4 4 2" xfId="13662"/>
    <cellStyle name="Normal 30 3 4 4 2 2" xfId="43984"/>
    <cellStyle name="Normal 30 3 4 4 2 3" xfId="28760"/>
    <cellStyle name="Normal 30 3 4 4 3" xfId="8642"/>
    <cellStyle name="Normal 30 3 4 4 3 2" xfId="38967"/>
    <cellStyle name="Normal 30 3 4 4 3 3" xfId="23743"/>
    <cellStyle name="Normal 30 3 4 4 4" xfId="33954"/>
    <cellStyle name="Normal 30 3 4 4 5" xfId="18730"/>
    <cellStyle name="Normal 30 3 4 5" xfId="5281"/>
    <cellStyle name="Normal 30 3 4 5 2" xfId="15333"/>
    <cellStyle name="Normal 30 3 4 5 2 2" xfId="45655"/>
    <cellStyle name="Normal 30 3 4 5 2 3" xfId="30431"/>
    <cellStyle name="Normal 30 3 4 5 3" xfId="10313"/>
    <cellStyle name="Normal 30 3 4 5 3 2" xfId="40638"/>
    <cellStyle name="Normal 30 3 4 5 3 3" xfId="25414"/>
    <cellStyle name="Normal 30 3 4 5 4" xfId="35625"/>
    <cellStyle name="Normal 30 3 4 5 5" xfId="20401"/>
    <cellStyle name="Normal 30 3 4 6" xfId="11991"/>
    <cellStyle name="Normal 30 3 4 6 2" xfId="42313"/>
    <cellStyle name="Normal 30 3 4 6 3" xfId="27089"/>
    <cellStyle name="Normal 30 3 4 7" xfId="6970"/>
    <cellStyle name="Normal 30 3 4 7 2" xfId="37296"/>
    <cellStyle name="Normal 30 3 4 7 3" xfId="22072"/>
    <cellStyle name="Normal 30 3 4 8" xfId="32284"/>
    <cellStyle name="Normal 30 3 4 9" xfId="17059"/>
    <cellStyle name="Normal 30 3 5" xfId="2104"/>
    <cellStyle name="Normal 30 3 5 2" xfId="2945"/>
    <cellStyle name="Normal 30 3 5 2 2" xfId="4635"/>
    <cellStyle name="Normal 30 3 5 2 2 2" xfId="14708"/>
    <cellStyle name="Normal 30 3 5 2 2 2 2" xfId="45030"/>
    <cellStyle name="Normal 30 3 5 2 2 2 3" xfId="29806"/>
    <cellStyle name="Normal 30 3 5 2 2 3" xfId="9688"/>
    <cellStyle name="Normal 30 3 5 2 2 3 2" xfId="40013"/>
    <cellStyle name="Normal 30 3 5 2 2 3 3" xfId="24789"/>
    <cellStyle name="Normal 30 3 5 2 2 4" xfId="35000"/>
    <cellStyle name="Normal 30 3 5 2 2 5" xfId="19776"/>
    <cellStyle name="Normal 30 3 5 2 3" xfId="6327"/>
    <cellStyle name="Normal 30 3 5 2 3 2" xfId="16379"/>
    <cellStyle name="Normal 30 3 5 2 3 2 2" xfId="46701"/>
    <cellStyle name="Normal 30 3 5 2 3 2 3" xfId="31477"/>
    <cellStyle name="Normal 30 3 5 2 3 3" xfId="11359"/>
    <cellStyle name="Normal 30 3 5 2 3 3 2" xfId="41684"/>
    <cellStyle name="Normal 30 3 5 2 3 3 3" xfId="26460"/>
    <cellStyle name="Normal 30 3 5 2 3 4" xfId="36671"/>
    <cellStyle name="Normal 30 3 5 2 3 5" xfId="21447"/>
    <cellStyle name="Normal 30 3 5 2 4" xfId="13037"/>
    <cellStyle name="Normal 30 3 5 2 4 2" xfId="43359"/>
    <cellStyle name="Normal 30 3 5 2 4 3" xfId="28135"/>
    <cellStyle name="Normal 30 3 5 2 5" xfId="8016"/>
    <cellStyle name="Normal 30 3 5 2 5 2" xfId="38342"/>
    <cellStyle name="Normal 30 3 5 2 5 3" xfId="23118"/>
    <cellStyle name="Normal 30 3 5 2 6" xfId="33330"/>
    <cellStyle name="Normal 30 3 5 2 7" xfId="18105"/>
    <cellStyle name="Normal 30 3 5 3" xfId="3798"/>
    <cellStyle name="Normal 30 3 5 3 2" xfId="13872"/>
    <cellStyle name="Normal 30 3 5 3 2 2" xfId="44194"/>
    <cellStyle name="Normal 30 3 5 3 2 3" xfId="28970"/>
    <cellStyle name="Normal 30 3 5 3 3" xfId="8852"/>
    <cellStyle name="Normal 30 3 5 3 3 2" xfId="39177"/>
    <cellStyle name="Normal 30 3 5 3 3 3" xfId="23953"/>
    <cellStyle name="Normal 30 3 5 3 4" xfId="34164"/>
    <cellStyle name="Normal 30 3 5 3 5" xfId="18940"/>
    <cellStyle name="Normal 30 3 5 4" xfId="5491"/>
    <cellStyle name="Normal 30 3 5 4 2" xfId="15543"/>
    <cellStyle name="Normal 30 3 5 4 2 2" xfId="45865"/>
    <cellStyle name="Normal 30 3 5 4 2 3" xfId="30641"/>
    <cellStyle name="Normal 30 3 5 4 3" xfId="10523"/>
    <cellStyle name="Normal 30 3 5 4 3 2" xfId="40848"/>
    <cellStyle name="Normal 30 3 5 4 3 3" xfId="25624"/>
    <cellStyle name="Normal 30 3 5 4 4" xfId="35835"/>
    <cellStyle name="Normal 30 3 5 4 5" xfId="20611"/>
    <cellStyle name="Normal 30 3 5 5" xfId="12201"/>
    <cellStyle name="Normal 30 3 5 5 2" xfId="42523"/>
    <cellStyle name="Normal 30 3 5 5 3" xfId="27299"/>
    <cellStyle name="Normal 30 3 5 6" xfId="7180"/>
    <cellStyle name="Normal 30 3 5 6 2" xfId="37506"/>
    <cellStyle name="Normal 30 3 5 6 3" xfId="22282"/>
    <cellStyle name="Normal 30 3 5 7" xfId="32494"/>
    <cellStyle name="Normal 30 3 5 8" xfId="17269"/>
    <cellStyle name="Normal 30 3 6" xfId="2525"/>
    <cellStyle name="Normal 30 3 6 2" xfId="4217"/>
    <cellStyle name="Normal 30 3 6 2 2" xfId="14290"/>
    <cellStyle name="Normal 30 3 6 2 2 2" xfId="44612"/>
    <cellStyle name="Normal 30 3 6 2 2 3" xfId="29388"/>
    <cellStyle name="Normal 30 3 6 2 3" xfId="9270"/>
    <cellStyle name="Normal 30 3 6 2 3 2" xfId="39595"/>
    <cellStyle name="Normal 30 3 6 2 3 3" xfId="24371"/>
    <cellStyle name="Normal 30 3 6 2 4" xfId="34582"/>
    <cellStyle name="Normal 30 3 6 2 5" xfId="19358"/>
    <cellStyle name="Normal 30 3 6 3" xfId="5909"/>
    <cellStyle name="Normal 30 3 6 3 2" xfId="15961"/>
    <cellStyle name="Normal 30 3 6 3 2 2" xfId="46283"/>
    <cellStyle name="Normal 30 3 6 3 2 3" xfId="31059"/>
    <cellStyle name="Normal 30 3 6 3 3" xfId="10941"/>
    <cellStyle name="Normal 30 3 6 3 3 2" xfId="41266"/>
    <cellStyle name="Normal 30 3 6 3 3 3" xfId="26042"/>
    <cellStyle name="Normal 30 3 6 3 4" xfId="36253"/>
    <cellStyle name="Normal 30 3 6 3 5" xfId="21029"/>
    <cellStyle name="Normal 30 3 6 4" xfId="12619"/>
    <cellStyle name="Normal 30 3 6 4 2" xfId="42941"/>
    <cellStyle name="Normal 30 3 6 4 3" xfId="27717"/>
    <cellStyle name="Normal 30 3 6 5" xfId="7598"/>
    <cellStyle name="Normal 30 3 6 5 2" xfId="37924"/>
    <cellStyle name="Normal 30 3 6 5 3" xfId="22700"/>
    <cellStyle name="Normal 30 3 6 6" xfId="32912"/>
    <cellStyle name="Normal 30 3 6 7" xfId="17687"/>
    <cellStyle name="Normal 30 3 7" xfId="3376"/>
    <cellStyle name="Normal 30 3 7 2" xfId="13454"/>
    <cellStyle name="Normal 30 3 7 2 2" xfId="43776"/>
    <cellStyle name="Normal 30 3 7 2 3" xfId="28552"/>
    <cellStyle name="Normal 30 3 7 3" xfId="8434"/>
    <cellStyle name="Normal 30 3 7 3 2" xfId="38759"/>
    <cellStyle name="Normal 30 3 7 3 3" xfId="23535"/>
    <cellStyle name="Normal 30 3 7 4" xfId="33746"/>
    <cellStyle name="Normal 30 3 7 5" xfId="18522"/>
    <cellStyle name="Normal 30 3 8" xfId="5070"/>
    <cellStyle name="Normal 30 3 8 2" xfId="15125"/>
    <cellStyle name="Normal 30 3 8 2 2" xfId="45447"/>
    <cellStyle name="Normal 30 3 8 2 3" xfId="30223"/>
    <cellStyle name="Normal 30 3 8 3" xfId="10105"/>
    <cellStyle name="Normal 30 3 8 3 2" xfId="40430"/>
    <cellStyle name="Normal 30 3 8 3 3" xfId="25206"/>
    <cellStyle name="Normal 30 3 8 4" xfId="35417"/>
    <cellStyle name="Normal 30 3 8 5" xfId="20193"/>
    <cellStyle name="Normal 30 3 9" xfId="11781"/>
    <cellStyle name="Normal 30 3 9 2" xfId="42105"/>
    <cellStyle name="Normal 30 3 9 3" xfId="26881"/>
    <cellStyle name="Normal 30 4" xfId="47288"/>
    <cellStyle name="Normal 30_Sheet2" xfId="1044"/>
    <cellStyle name="Normal 31" xfId="954"/>
    <cellStyle name="Normal 32" xfId="955"/>
    <cellStyle name="Normal 33" xfId="956"/>
    <cellStyle name="Normal 34" xfId="957"/>
    <cellStyle name="Normal 35" xfId="958"/>
    <cellStyle name="Normal 35 2" xfId="1432"/>
    <cellStyle name="Normal 36" xfId="959"/>
    <cellStyle name="Normal 36 2" xfId="1433"/>
    <cellStyle name="Normal 37" xfId="960"/>
    <cellStyle name="Normal 37 2" xfId="1434"/>
    <cellStyle name="Normal 38" xfId="961"/>
    <cellStyle name="Normal 38 2" xfId="1435"/>
    <cellStyle name="Normal 39" xfId="962"/>
    <cellStyle name="Normal 39 2" xfId="1436"/>
    <cellStyle name="Normal 4" xfId="127"/>
    <cellStyle name="Normal 4 2" xfId="331"/>
    <cellStyle name="Normal 4 2 10" xfId="6761"/>
    <cellStyle name="Normal 4 2 10 2" xfId="37089"/>
    <cellStyle name="Normal 4 2 10 3" xfId="21865"/>
    <cellStyle name="Normal 4 2 11" xfId="32080"/>
    <cellStyle name="Normal 4 2 12" xfId="16850"/>
    <cellStyle name="Normal 4 2 13" xfId="1437"/>
    <cellStyle name="Normal 4 2 14" xfId="47289"/>
    <cellStyle name="Normal 4 2 2" xfId="1725"/>
    <cellStyle name="Normal 4 2 2 10" xfId="32132"/>
    <cellStyle name="Normal 4 2 2 11" xfId="16904"/>
    <cellStyle name="Normal 4 2 2 2" xfId="1833"/>
    <cellStyle name="Normal 4 2 2 2 10" xfId="17008"/>
    <cellStyle name="Normal 4 2 2 2 2" xfId="2050"/>
    <cellStyle name="Normal 4 2 2 2 2 2" xfId="2471"/>
    <cellStyle name="Normal 4 2 2 2 2 2 2" xfId="3310"/>
    <cellStyle name="Normal 4 2 2 2 2 2 2 2" xfId="5000"/>
    <cellStyle name="Normal 4 2 2 2 2 2 2 2 2" xfId="15073"/>
    <cellStyle name="Normal 4 2 2 2 2 2 2 2 2 2" xfId="45395"/>
    <cellStyle name="Normal 4 2 2 2 2 2 2 2 2 3" xfId="30171"/>
    <cellStyle name="Normal 4 2 2 2 2 2 2 2 3" xfId="10053"/>
    <cellStyle name="Normal 4 2 2 2 2 2 2 2 3 2" xfId="40378"/>
    <cellStyle name="Normal 4 2 2 2 2 2 2 2 3 3" xfId="25154"/>
    <cellStyle name="Normal 4 2 2 2 2 2 2 2 4" xfId="35365"/>
    <cellStyle name="Normal 4 2 2 2 2 2 2 2 5" xfId="20141"/>
    <cellStyle name="Normal 4 2 2 2 2 2 2 3" xfId="6692"/>
    <cellStyle name="Normal 4 2 2 2 2 2 2 3 2" xfId="16744"/>
    <cellStyle name="Normal 4 2 2 2 2 2 2 3 2 2" xfId="47066"/>
    <cellStyle name="Normal 4 2 2 2 2 2 2 3 2 3" xfId="31842"/>
    <cellStyle name="Normal 4 2 2 2 2 2 2 3 3" xfId="11724"/>
    <cellStyle name="Normal 4 2 2 2 2 2 2 3 3 2" xfId="42049"/>
    <cellStyle name="Normal 4 2 2 2 2 2 2 3 3 3" xfId="26825"/>
    <cellStyle name="Normal 4 2 2 2 2 2 2 3 4" xfId="37036"/>
    <cellStyle name="Normal 4 2 2 2 2 2 2 3 5" xfId="21812"/>
    <cellStyle name="Normal 4 2 2 2 2 2 2 4" xfId="13402"/>
    <cellStyle name="Normal 4 2 2 2 2 2 2 4 2" xfId="43724"/>
    <cellStyle name="Normal 4 2 2 2 2 2 2 4 3" xfId="28500"/>
    <cellStyle name="Normal 4 2 2 2 2 2 2 5" xfId="8381"/>
    <cellStyle name="Normal 4 2 2 2 2 2 2 5 2" xfId="38707"/>
    <cellStyle name="Normal 4 2 2 2 2 2 2 5 3" xfId="23483"/>
    <cellStyle name="Normal 4 2 2 2 2 2 2 6" xfId="33695"/>
    <cellStyle name="Normal 4 2 2 2 2 2 2 7" xfId="18470"/>
    <cellStyle name="Normal 4 2 2 2 2 2 3" xfId="4163"/>
    <cellStyle name="Normal 4 2 2 2 2 2 3 2" xfId="14237"/>
    <cellStyle name="Normal 4 2 2 2 2 2 3 2 2" xfId="44559"/>
    <cellStyle name="Normal 4 2 2 2 2 2 3 2 3" xfId="29335"/>
    <cellStyle name="Normal 4 2 2 2 2 2 3 3" xfId="9217"/>
    <cellStyle name="Normal 4 2 2 2 2 2 3 3 2" xfId="39542"/>
    <cellStyle name="Normal 4 2 2 2 2 2 3 3 3" xfId="24318"/>
    <cellStyle name="Normal 4 2 2 2 2 2 3 4" xfId="34529"/>
    <cellStyle name="Normal 4 2 2 2 2 2 3 5" xfId="19305"/>
    <cellStyle name="Normal 4 2 2 2 2 2 4" xfId="5856"/>
    <cellStyle name="Normal 4 2 2 2 2 2 4 2" xfId="15908"/>
    <cellStyle name="Normal 4 2 2 2 2 2 4 2 2" xfId="46230"/>
    <cellStyle name="Normal 4 2 2 2 2 2 4 2 3" xfId="31006"/>
    <cellStyle name="Normal 4 2 2 2 2 2 4 3" xfId="10888"/>
    <cellStyle name="Normal 4 2 2 2 2 2 4 3 2" xfId="41213"/>
    <cellStyle name="Normal 4 2 2 2 2 2 4 3 3" xfId="25989"/>
    <cellStyle name="Normal 4 2 2 2 2 2 4 4" xfId="36200"/>
    <cellStyle name="Normal 4 2 2 2 2 2 4 5" xfId="20976"/>
    <cellStyle name="Normal 4 2 2 2 2 2 5" xfId="12566"/>
    <cellStyle name="Normal 4 2 2 2 2 2 5 2" xfId="42888"/>
    <cellStyle name="Normal 4 2 2 2 2 2 5 3" xfId="27664"/>
    <cellStyle name="Normal 4 2 2 2 2 2 6" xfId="7545"/>
    <cellStyle name="Normal 4 2 2 2 2 2 6 2" xfId="37871"/>
    <cellStyle name="Normal 4 2 2 2 2 2 6 3" xfId="22647"/>
    <cellStyle name="Normal 4 2 2 2 2 2 7" xfId="32859"/>
    <cellStyle name="Normal 4 2 2 2 2 2 8" xfId="17634"/>
    <cellStyle name="Normal 4 2 2 2 2 3" xfId="2892"/>
    <cellStyle name="Normal 4 2 2 2 2 3 2" xfId="4582"/>
    <cellStyle name="Normal 4 2 2 2 2 3 2 2" xfId="14655"/>
    <cellStyle name="Normal 4 2 2 2 2 3 2 2 2" xfId="44977"/>
    <cellStyle name="Normal 4 2 2 2 2 3 2 2 3" xfId="29753"/>
    <cellStyle name="Normal 4 2 2 2 2 3 2 3" xfId="9635"/>
    <cellStyle name="Normal 4 2 2 2 2 3 2 3 2" xfId="39960"/>
    <cellStyle name="Normal 4 2 2 2 2 3 2 3 3" xfId="24736"/>
    <cellStyle name="Normal 4 2 2 2 2 3 2 4" xfId="34947"/>
    <cellStyle name="Normal 4 2 2 2 2 3 2 5" xfId="19723"/>
    <cellStyle name="Normal 4 2 2 2 2 3 3" xfId="6274"/>
    <cellStyle name="Normal 4 2 2 2 2 3 3 2" xfId="16326"/>
    <cellStyle name="Normal 4 2 2 2 2 3 3 2 2" xfId="46648"/>
    <cellStyle name="Normal 4 2 2 2 2 3 3 2 3" xfId="31424"/>
    <cellStyle name="Normal 4 2 2 2 2 3 3 3" xfId="11306"/>
    <cellStyle name="Normal 4 2 2 2 2 3 3 3 2" xfId="41631"/>
    <cellStyle name="Normal 4 2 2 2 2 3 3 3 3" xfId="26407"/>
    <cellStyle name="Normal 4 2 2 2 2 3 3 4" xfId="36618"/>
    <cellStyle name="Normal 4 2 2 2 2 3 3 5" xfId="21394"/>
    <cellStyle name="Normal 4 2 2 2 2 3 4" xfId="12984"/>
    <cellStyle name="Normal 4 2 2 2 2 3 4 2" xfId="43306"/>
    <cellStyle name="Normal 4 2 2 2 2 3 4 3" xfId="28082"/>
    <cellStyle name="Normal 4 2 2 2 2 3 5" xfId="7963"/>
    <cellStyle name="Normal 4 2 2 2 2 3 5 2" xfId="38289"/>
    <cellStyle name="Normal 4 2 2 2 2 3 5 3" xfId="23065"/>
    <cellStyle name="Normal 4 2 2 2 2 3 6" xfId="33277"/>
    <cellStyle name="Normal 4 2 2 2 2 3 7" xfId="18052"/>
    <cellStyle name="Normal 4 2 2 2 2 4" xfId="3745"/>
    <cellStyle name="Normal 4 2 2 2 2 4 2" xfId="13819"/>
    <cellStyle name="Normal 4 2 2 2 2 4 2 2" xfId="44141"/>
    <cellStyle name="Normal 4 2 2 2 2 4 2 3" xfId="28917"/>
    <cellStyle name="Normal 4 2 2 2 2 4 3" xfId="8799"/>
    <cellStyle name="Normal 4 2 2 2 2 4 3 2" xfId="39124"/>
    <cellStyle name="Normal 4 2 2 2 2 4 3 3" xfId="23900"/>
    <cellStyle name="Normal 4 2 2 2 2 4 4" xfId="34111"/>
    <cellStyle name="Normal 4 2 2 2 2 4 5" xfId="18887"/>
    <cellStyle name="Normal 4 2 2 2 2 5" xfId="5438"/>
    <cellStyle name="Normal 4 2 2 2 2 5 2" xfId="15490"/>
    <cellStyle name="Normal 4 2 2 2 2 5 2 2" xfId="45812"/>
    <cellStyle name="Normal 4 2 2 2 2 5 2 3" xfId="30588"/>
    <cellStyle name="Normal 4 2 2 2 2 5 3" xfId="10470"/>
    <cellStyle name="Normal 4 2 2 2 2 5 3 2" xfId="40795"/>
    <cellStyle name="Normal 4 2 2 2 2 5 3 3" xfId="25571"/>
    <cellStyle name="Normal 4 2 2 2 2 5 4" xfId="35782"/>
    <cellStyle name="Normal 4 2 2 2 2 5 5" xfId="20558"/>
    <cellStyle name="Normal 4 2 2 2 2 6" xfId="12148"/>
    <cellStyle name="Normal 4 2 2 2 2 6 2" xfId="42470"/>
    <cellStyle name="Normal 4 2 2 2 2 6 3" xfId="27246"/>
    <cellStyle name="Normal 4 2 2 2 2 7" xfId="7127"/>
    <cellStyle name="Normal 4 2 2 2 2 7 2" xfId="37453"/>
    <cellStyle name="Normal 4 2 2 2 2 7 3" xfId="22229"/>
    <cellStyle name="Normal 4 2 2 2 2 8" xfId="32441"/>
    <cellStyle name="Normal 4 2 2 2 2 9" xfId="17216"/>
    <cellStyle name="Normal 4 2 2 2 3" xfId="2263"/>
    <cellStyle name="Normal 4 2 2 2 3 2" xfId="3102"/>
    <cellStyle name="Normal 4 2 2 2 3 2 2" xfId="4792"/>
    <cellStyle name="Normal 4 2 2 2 3 2 2 2" xfId="14865"/>
    <cellStyle name="Normal 4 2 2 2 3 2 2 2 2" xfId="45187"/>
    <cellStyle name="Normal 4 2 2 2 3 2 2 2 3" xfId="29963"/>
    <cellStyle name="Normal 4 2 2 2 3 2 2 3" xfId="9845"/>
    <cellStyle name="Normal 4 2 2 2 3 2 2 3 2" xfId="40170"/>
    <cellStyle name="Normal 4 2 2 2 3 2 2 3 3" xfId="24946"/>
    <cellStyle name="Normal 4 2 2 2 3 2 2 4" xfId="35157"/>
    <cellStyle name="Normal 4 2 2 2 3 2 2 5" xfId="19933"/>
    <cellStyle name="Normal 4 2 2 2 3 2 3" xfId="6484"/>
    <cellStyle name="Normal 4 2 2 2 3 2 3 2" xfId="16536"/>
    <cellStyle name="Normal 4 2 2 2 3 2 3 2 2" xfId="46858"/>
    <cellStyle name="Normal 4 2 2 2 3 2 3 2 3" xfId="31634"/>
    <cellStyle name="Normal 4 2 2 2 3 2 3 3" xfId="11516"/>
    <cellStyle name="Normal 4 2 2 2 3 2 3 3 2" xfId="41841"/>
    <cellStyle name="Normal 4 2 2 2 3 2 3 3 3" xfId="26617"/>
    <cellStyle name="Normal 4 2 2 2 3 2 3 4" xfId="36828"/>
    <cellStyle name="Normal 4 2 2 2 3 2 3 5" xfId="21604"/>
    <cellStyle name="Normal 4 2 2 2 3 2 4" xfId="13194"/>
    <cellStyle name="Normal 4 2 2 2 3 2 4 2" xfId="43516"/>
    <cellStyle name="Normal 4 2 2 2 3 2 4 3" xfId="28292"/>
    <cellStyle name="Normal 4 2 2 2 3 2 5" xfId="8173"/>
    <cellStyle name="Normal 4 2 2 2 3 2 5 2" xfId="38499"/>
    <cellStyle name="Normal 4 2 2 2 3 2 5 3" xfId="23275"/>
    <cellStyle name="Normal 4 2 2 2 3 2 6" xfId="33487"/>
    <cellStyle name="Normal 4 2 2 2 3 2 7" xfId="18262"/>
    <cellStyle name="Normal 4 2 2 2 3 3" xfId="3955"/>
    <cellStyle name="Normal 4 2 2 2 3 3 2" xfId="14029"/>
    <cellStyle name="Normal 4 2 2 2 3 3 2 2" xfId="44351"/>
    <cellStyle name="Normal 4 2 2 2 3 3 2 3" xfId="29127"/>
    <cellStyle name="Normal 4 2 2 2 3 3 3" xfId="9009"/>
    <cellStyle name="Normal 4 2 2 2 3 3 3 2" xfId="39334"/>
    <cellStyle name="Normal 4 2 2 2 3 3 3 3" xfId="24110"/>
    <cellStyle name="Normal 4 2 2 2 3 3 4" xfId="34321"/>
    <cellStyle name="Normal 4 2 2 2 3 3 5" xfId="19097"/>
    <cellStyle name="Normal 4 2 2 2 3 4" xfId="5648"/>
    <cellStyle name="Normal 4 2 2 2 3 4 2" xfId="15700"/>
    <cellStyle name="Normal 4 2 2 2 3 4 2 2" xfId="46022"/>
    <cellStyle name="Normal 4 2 2 2 3 4 2 3" xfId="30798"/>
    <cellStyle name="Normal 4 2 2 2 3 4 3" xfId="10680"/>
    <cellStyle name="Normal 4 2 2 2 3 4 3 2" xfId="41005"/>
    <cellStyle name="Normal 4 2 2 2 3 4 3 3" xfId="25781"/>
    <cellStyle name="Normal 4 2 2 2 3 4 4" xfId="35992"/>
    <cellStyle name="Normal 4 2 2 2 3 4 5" xfId="20768"/>
    <cellStyle name="Normal 4 2 2 2 3 5" xfId="12358"/>
    <cellStyle name="Normal 4 2 2 2 3 5 2" xfId="42680"/>
    <cellStyle name="Normal 4 2 2 2 3 5 3" xfId="27456"/>
    <cellStyle name="Normal 4 2 2 2 3 6" xfId="7337"/>
    <cellStyle name="Normal 4 2 2 2 3 6 2" xfId="37663"/>
    <cellStyle name="Normal 4 2 2 2 3 6 3" xfId="22439"/>
    <cellStyle name="Normal 4 2 2 2 3 7" xfId="32651"/>
    <cellStyle name="Normal 4 2 2 2 3 8" xfId="17426"/>
    <cellStyle name="Normal 4 2 2 2 4" xfId="2684"/>
    <cellStyle name="Normal 4 2 2 2 4 2" xfId="4374"/>
    <cellStyle name="Normal 4 2 2 2 4 2 2" xfId="14447"/>
    <cellStyle name="Normal 4 2 2 2 4 2 2 2" xfId="44769"/>
    <cellStyle name="Normal 4 2 2 2 4 2 2 3" xfId="29545"/>
    <cellStyle name="Normal 4 2 2 2 4 2 3" xfId="9427"/>
    <cellStyle name="Normal 4 2 2 2 4 2 3 2" xfId="39752"/>
    <cellStyle name="Normal 4 2 2 2 4 2 3 3" xfId="24528"/>
    <cellStyle name="Normal 4 2 2 2 4 2 4" xfId="34739"/>
    <cellStyle name="Normal 4 2 2 2 4 2 5" xfId="19515"/>
    <cellStyle name="Normal 4 2 2 2 4 3" xfId="6066"/>
    <cellStyle name="Normal 4 2 2 2 4 3 2" xfId="16118"/>
    <cellStyle name="Normal 4 2 2 2 4 3 2 2" xfId="46440"/>
    <cellStyle name="Normal 4 2 2 2 4 3 2 3" xfId="31216"/>
    <cellStyle name="Normal 4 2 2 2 4 3 3" xfId="11098"/>
    <cellStyle name="Normal 4 2 2 2 4 3 3 2" xfId="41423"/>
    <cellStyle name="Normal 4 2 2 2 4 3 3 3" xfId="26199"/>
    <cellStyle name="Normal 4 2 2 2 4 3 4" xfId="36410"/>
    <cellStyle name="Normal 4 2 2 2 4 3 5" xfId="21186"/>
    <cellStyle name="Normal 4 2 2 2 4 4" xfId="12776"/>
    <cellStyle name="Normal 4 2 2 2 4 4 2" xfId="43098"/>
    <cellStyle name="Normal 4 2 2 2 4 4 3" xfId="27874"/>
    <cellStyle name="Normal 4 2 2 2 4 5" xfId="7755"/>
    <cellStyle name="Normal 4 2 2 2 4 5 2" xfId="38081"/>
    <cellStyle name="Normal 4 2 2 2 4 5 3" xfId="22857"/>
    <cellStyle name="Normal 4 2 2 2 4 6" xfId="33069"/>
    <cellStyle name="Normal 4 2 2 2 4 7" xfId="17844"/>
    <cellStyle name="Normal 4 2 2 2 5" xfId="3537"/>
    <cellStyle name="Normal 4 2 2 2 5 2" xfId="13611"/>
    <cellStyle name="Normal 4 2 2 2 5 2 2" xfId="43933"/>
    <cellStyle name="Normal 4 2 2 2 5 2 3" xfId="28709"/>
    <cellStyle name="Normal 4 2 2 2 5 3" xfId="8591"/>
    <cellStyle name="Normal 4 2 2 2 5 3 2" xfId="38916"/>
    <cellStyle name="Normal 4 2 2 2 5 3 3" xfId="23692"/>
    <cellStyle name="Normal 4 2 2 2 5 4" xfId="33903"/>
    <cellStyle name="Normal 4 2 2 2 5 5" xfId="18679"/>
    <cellStyle name="Normal 4 2 2 2 6" xfId="5230"/>
    <cellStyle name="Normal 4 2 2 2 6 2" xfId="15282"/>
    <cellStyle name="Normal 4 2 2 2 6 2 2" xfId="45604"/>
    <cellStyle name="Normal 4 2 2 2 6 2 3" xfId="30380"/>
    <cellStyle name="Normal 4 2 2 2 6 3" xfId="10262"/>
    <cellStyle name="Normal 4 2 2 2 6 3 2" xfId="40587"/>
    <cellStyle name="Normal 4 2 2 2 6 3 3" xfId="25363"/>
    <cellStyle name="Normal 4 2 2 2 6 4" xfId="35574"/>
    <cellStyle name="Normal 4 2 2 2 6 5" xfId="20350"/>
    <cellStyle name="Normal 4 2 2 2 7" xfId="11940"/>
    <cellStyle name="Normal 4 2 2 2 7 2" xfId="42262"/>
    <cellStyle name="Normal 4 2 2 2 7 3" xfId="27038"/>
    <cellStyle name="Normal 4 2 2 2 8" xfId="6919"/>
    <cellStyle name="Normal 4 2 2 2 8 2" xfId="37245"/>
    <cellStyle name="Normal 4 2 2 2 8 3" xfId="22021"/>
    <cellStyle name="Normal 4 2 2 2 9" xfId="32233"/>
    <cellStyle name="Normal 4 2 2 3" xfId="1946"/>
    <cellStyle name="Normal 4 2 2 3 2" xfId="2367"/>
    <cellStyle name="Normal 4 2 2 3 2 2" xfId="3206"/>
    <cellStyle name="Normal 4 2 2 3 2 2 2" xfId="4896"/>
    <cellStyle name="Normal 4 2 2 3 2 2 2 2" xfId="14969"/>
    <cellStyle name="Normal 4 2 2 3 2 2 2 2 2" xfId="45291"/>
    <cellStyle name="Normal 4 2 2 3 2 2 2 2 3" xfId="30067"/>
    <cellStyle name="Normal 4 2 2 3 2 2 2 3" xfId="9949"/>
    <cellStyle name="Normal 4 2 2 3 2 2 2 3 2" xfId="40274"/>
    <cellStyle name="Normal 4 2 2 3 2 2 2 3 3" xfId="25050"/>
    <cellStyle name="Normal 4 2 2 3 2 2 2 4" xfId="35261"/>
    <cellStyle name="Normal 4 2 2 3 2 2 2 5" xfId="20037"/>
    <cellStyle name="Normal 4 2 2 3 2 2 3" xfId="6588"/>
    <cellStyle name="Normal 4 2 2 3 2 2 3 2" xfId="16640"/>
    <cellStyle name="Normal 4 2 2 3 2 2 3 2 2" xfId="46962"/>
    <cellStyle name="Normal 4 2 2 3 2 2 3 2 3" xfId="31738"/>
    <cellStyle name="Normal 4 2 2 3 2 2 3 3" xfId="11620"/>
    <cellStyle name="Normal 4 2 2 3 2 2 3 3 2" xfId="41945"/>
    <cellStyle name="Normal 4 2 2 3 2 2 3 3 3" xfId="26721"/>
    <cellStyle name="Normal 4 2 2 3 2 2 3 4" xfId="36932"/>
    <cellStyle name="Normal 4 2 2 3 2 2 3 5" xfId="21708"/>
    <cellStyle name="Normal 4 2 2 3 2 2 4" xfId="13298"/>
    <cellStyle name="Normal 4 2 2 3 2 2 4 2" xfId="43620"/>
    <cellStyle name="Normal 4 2 2 3 2 2 4 3" xfId="28396"/>
    <cellStyle name="Normal 4 2 2 3 2 2 5" xfId="8277"/>
    <cellStyle name="Normal 4 2 2 3 2 2 5 2" xfId="38603"/>
    <cellStyle name="Normal 4 2 2 3 2 2 5 3" xfId="23379"/>
    <cellStyle name="Normal 4 2 2 3 2 2 6" xfId="33591"/>
    <cellStyle name="Normal 4 2 2 3 2 2 7" xfId="18366"/>
    <cellStyle name="Normal 4 2 2 3 2 3" xfId="4059"/>
    <cellStyle name="Normal 4 2 2 3 2 3 2" xfId="14133"/>
    <cellStyle name="Normal 4 2 2 3 2 3 2 2" xfId="44455"/>
    <cellStyle name="Normal 4 2 2 3 2 3 2 3" xfId="29231"/>
    <cellStyle name="Normal 4 2 2 3 2 3 3" xfId="9113"/>
    <cellStyle name="Normal 4 2 2 3 2 3 3 2" xfId="39438"/>
    <cellStyle name="Normal 4 2 2 3 2 3 3 3" xfId="24214"/>
    <cellStyle name="Normal 4 2 2 3 2 3 4" xfId="34425"/>
    <cellStyle name="Normal 4 2 2 3 2 3 5" xfId="19201"/>
    <cellStyle name="Normal 4 2 2 3 2 4" xfId="5752"/>
    <cellStyle name="Normal 4 2 2 3 2 4 2" xfId="15804"/>
    <cellStyle name="Normal 4 2 2 3 2 4 2 2" xfId="46126"/>
    <cellStyle name="Normal 4 2 2 3 2 4 2 3" xfId="30902"/>
    <cellStyle name="Normal 4 2 2 3 2 4 3" xfId="10784"/>
    <cellStyle name="Normal 4 2 2 3 2 4 3 2" xfId="41109"/>
    <cellStyle name="Normal 4 2 2 3 2 4 3 3" xfId="25885"/>
    <cellStyle name="Normal 4 2 2 3 2 4 4" xfId="36096"/>
    <cellStyle name="Normal 4 2 2 3 2 4 5" xfId="20872"/>
    <cellStyle name="Normal 4 2 2 3 2 5" xfId="12462"/>
    <cellStyle name="Normal 4 2 2 3 2 5 2" xfId="42784"/>
    <cellStyle name="Normal 4 2 2 3 2 5 3" xfId="27560"/>
    <cellStyle name="Normal 4 2 2 3 2 6" xfId="7441"/>
    <cellStyle name="Normal 4 2 2 3 2 6 2" xfId="37767"/>
    <cellStyle name="Normal 4 2 2 3 2 6 3" xfId="22543"/>
    <cellStyle name="Normal 4 2 2 3 2 7" xfId="32755"/>
    <cellStyle name="Normal 4 2 2 3 2 8" xfId="17530"/>
    <cellStyle name="Normal 4 2 2 3 3" xfId="2788"/>
    <cellStyle name="Normal 4 2 2 3 3 2" xfId="4478"/>
    <cellStyle name="Normal 4 2 2 3 3 2 2" xfId="14551"/>
    <cellStyle name="Normal 4 2 2 3 3 2 2 2" xfId="44873"/>
    <cellStyle name="Normal 4 2 2 3 3 2 2 3" xfId="29649"/>
    <cellStyle name="Normal 4 2 2 3 3 2 3" xfId="9531"/>
    <cellStyle name="Normal 4 2 2 3 3 2 3 2" xfId="39856"/>
    <cellStyle name="Normal 4 2 2 3 3 2 3 3" xfId="24632"/>
    <cellStyle name="Normal 4 2 2 3 3 2 4" xfId="34843"/>
    <cellStyle name="Normal 4 2 2 3 3 2 5" xfId="19619"/>
    <cellStyle name="Normal 4 2 2 3 3 3" xfId="6170"/>
    <cellStyle name="Normal 4 2 2 3 3 3 2" xfId="16222"/>
    <cellStyle name="Normal 4 2 2 3 3 3 2 2" xfId="46544"/>
    <cellStyle name="Normal 4 2 2 3 3 3 2 3" xfId="31320"/>
    <cellStyle name="Normal 4 2 2 3 3 3 3" xfId="11202"/>
    <cellStyle name="Normal 4 2 2 3 3 3 3 2" xfId="41527"/>
    <cellStyle name="Normal 4 2 2 3 3 3 3 3" xfId="26303"/>
    <cellStyle name="Normal 4 2 2 3 3 3 4" xfId="36514"/>
    <cellStyle name="Normal 4 2 2 3 3 3 5" xfId="21290"/>
    <cellStyle name="Normal 4 2 2 3 3 4" xfId="12880"/>
    <cellStyle name="Normal 4 2 2 3 3 4 2" xfId="43202"/>
    <cellStyle name="Normal 4 2 2 3 3 4 3" xfId="27978"/>
    <cellStyle name="Normal 4 2 2 3 3 5" xfId="7859"/>
    <cellStyle name="Normal 4 2 2 3 3 5 2" xfId="38185"/>
    <cellStyle name="Normal 4 2 2 3 3 5 3" xfId="22961"/>
    <cellStyle name="Normal 4 2 2 3 3 6" xfId="33173"/>
    <cellStyle name="Normal 4 2 2 3 3 7" xfId="17948"/>
    <cellStyle name="Normal 4 2 2 3 4" xfId="3641"/>
    <cellStyle name="Normal 4 2 2 3 4 2" xfId="13715"/>
    <cellStyle name="Normal 4 2 2 3 4 2 2" xfId="44037"/>
    <cellStyle name="Normal 4 2 2 3 4 2 3" xfId="28813"/>
    <cellStyle name="Normal 4 2 2 3 4 3" xfId="8695"/>
    <cellStyle name="Normal 4 2 2 3 4 3 2" xfId="39020"/>
    <cellStyle name="Normal 4 2 2 3 4 3 3" xfId="23796"/>
    <cellStyle name="Normal 4 2 2 3 4 4" xfId="34007"/>
    <cellStyle name="Normal 4 2 2 3 4 5" xfId="18783"/>
    <cellStyle name="Normal 4 2 2 3 5" xfId="5334"/>
    <cellStyle name="Normal 4 2 2 3 5 2" xfId="15386"/>
    <cellStyle name="Normal 4 2 2 3 5 2 2" xfId="45708"/>
    <cellStyle name="Normal 4 2 2 3 5 2 3" xfId="30484"/>
    <cellStyle name="Normal 4 2 2 3 5 3" xfId="10366"/>
    <cellStyle name="Normal 4 2 2 3 5 3 2" xfId="40691"/>
    <cellStyle name="Normal 4 2 2 3 5 3 3" xfId="25467"/>
    <cellStyle name="Normal 4 2 2 3 5 4" xfId="35678"/>
    <cellStyle name="Normal 4 2 2 3 5 5" xfId="20454"/>
    <cellStyle name="Normal 4 2 2 3 6" xfId="12044"/>
    <cellStyle name="Normal 4 2 2 3 6 2" xfId="42366"/>
    <cellStyle name="Normal 4 2 2 3 6 3" xfId="27142"/>
    <cellStyle name="Normal 4 2 2 3 7" xfId="7023"/>
    <cellStyle name="Normal 4 2 2 3 7 2" xfId="37349"/>
    <cellStyle name="Normal 4 2 2 3 7 3" xfId="22125"/>
    <cellStyle name="Normal 4 2 2 3 8" xfId="32337"/>
    <cellStyle name="Normal 4 2 2 3 9" xfId="17112"/>
    <cellStyle name="Normal 4 2 2 4" xfId="2159"/>
    <cellStyle name="Normal 4 2 2 4 2" xfId="2998"/>
    <cellStyle name="Normal 4 2 2 4 2 2" xfId="4688"/>
    <cellStyle name="Normal 4 2 2 4 2 2 2" xfId="14761"/>
    <cellStyle name="Normal 4 2 2 4 2 2 2 2" xfId="45083"/>
    <cellStyle name="Normal 4 2 2 4 2 2 2 3" xfId="29859"/>
    <cellStyle name="Normal 4 2 2 4 2 2 3" xfId="9741"/>
    <cellStyle name="Normal 4 2 2 4 2 2 3 2" xfId="40066"/>
    <cellStyle name="Normal 4 2 2 4 2 2 3 3" xfId="24842"/>
    <cellStyle name="Normal 4 2 2 4 2 2 4" xfId="35053"/>
    <cellStyle name="Normal 4 2 2 4 2 2 5" xfId="19829"/>
    <cellStyle name="Normal 4 2 2 4 2 3" xfId="6380"/>
    <cellStyle name="Normal 4 2 2 4 2 3 2" xfId="16432"/>
    <cellStyle name="Normal 4 2 2 4 2 3 2 2" xfId="46754"/>
    <cellStyle name="Normal 4 2 2 4 2 3 2 3" xfId="31530"/>
    <cellStyle name="Normal 4 2 2 4 2 3 3" xfId="11412"/>
    <cellStyle name="Normal 4 2 2 4 2 3 3 2" xfId="41737"/>
    <cellStyle name="Normal 4 2 2 4 2 3 3 3" xfId="26513"/>
    <cellStyle name="Normal 4 2 2 4 2 3 4" xfId="36724"/>
    <cellStyle name="Normal 4 2 2 4 2 3 5" xfId="21500"/>
    <cellStyle name="Normal 4 2 2 4 2 4" xfId="13090"/>
    <cellStyle name="Normal 4 2 2 4 2 4 2" xfId="43412"/>
    <cellStyle name="Normal 4 2 2 4 2 4 3" xfId="28188"/>
    <cellStyle name="Normal 4 2 2 4 2 5" xfId="8069"/>
    <cellStyle name="Normal 4 2 2 4 2 5 2" xfId="38395"/>
    <cellStyle name="Normal 4 2 2 4 2 5 3" xfId="23171"/>
    <cellStyle name="Normal 4 2 2 4 2 6" xfId="33383"/>
    <cellStyle name="Normal 4 2 2 4 2 7" xfId="18158"/>
    <cellStyle name="Normal 4 2 2 4 3" xfId="3851"/>
    <cellStyle name="Normal 4 2 2 4 3 2" xfId="13925"/>
    <cellStyle name="Normal 4 2 2 4 3 2 2" xfId="44247"/>
    <cellStyle name="Normal 4 2 2 4 3 2 3" xfId="29023"/>
    <cellStyle name="Normal 4 2 2 4 3 3" xfId="8905"/>
    <cellStyle name="Normal 4 2 2 4 3 3 2" xfId="39230"/>
    <cellStyle name="Normal 4 2 2 4 3 3 3" xfId="24006"/>
    <cellStyle name="Normal 4 2 2 4 3 4" xfId="34217"/>
    <cellStyle name="Normal 4 2 2 4 3 5" xfId="18993"/>
    <cellStyle name="Normal 4 2 2 4 4" xfId="5544"/>
    <cellStyle name="Normal 4 2 2 4 4 2" xfId="15596"/>
    <cellStyle name="Normal 4 2 2 4 4 2 2" xfId="45918"/>
    <cellStyle name="Normal 4 2 2 4 4 2 3" xfId="30694"/>
    <cellStyle name="Normal 4 2 2 4 4 3" xfId="10576"/>
    <cellStyle name="Normal 4 2 2 4 4 3 2" xfId="40901"/>
    <cellStyle name="Normal 4 2 2 4 4 3 3" xfId="25677"/>
    <cellStyle name="Normal 4 2 2 4 4 4" xfId="35888"/>
    <cellStyle name="Normal 4 2 2 4 4 5" xfId="20664"/>
    <cellStyle name="Normal 4 2 2 4 5" xfId="12254"/>
    <cellStyle name="Normal 4 2 2 4 5 2" xfId="42576"/>
    <cellStyle name="Normal 4 2 2 4 5 3" xfId="27352"/>
    <cellStyle name="Normal 4 2 2 4 6" xfId="7233"/>
    <cellStyle name="Normal 4 2 2 4 6 2" xfId="37559"/>
    <cellStyle name="Normal 4 2 2 4 6 3" xfId="22335"/>
    <cellStyle name="Normal 4 2 2 4 7" xfId="32547"/>
    <cellStyle name="Normal 4 2 2 4 8" xfId="17322"/>
    <cellStyle name="Normal 4 2 2 5" xfId="2580"/>
    <cellStyle name="Normal 4 2 2 5 2" xfId="4270"/>
    <cellStyle name="Normal 4 2 2 5 2 2" xfId="14343"/>
    <cellStyle name="Normal 4 2 2 5 2 2 2" xfId="44665"/>
    <cellStyle name="Normal 4 2 2 5 2 2 3" xfId="29441"/>
    <cellStyle name="Normal 4 2 2 5 2 3" xfId="9323"/>
    <cellStyle name="Normal 4 2 2 5 2 3 2" xfId="39648"/>
    <cellStyle name="Normal 4 2 2 5 2 3 3" xfId="24424"/>
    <cellStyle name="Normal 4 2 2 5 2 4" xfId="34635"/>
    <cellStyle name="Normal 4 2 2 5 2 5" xfId="19411"/>
    <cellStyle name="Normal 4 2 2 5 3" xfId="5962"/>
    <cellStyle name="Normal 4 2 2 5 3 2" xfId="16014"/>
    <cellStyle name="Normal 4 2 2 5 3 2 2" xfId="46336"/>
    <cellStyle name="Normal 4 2 2 5 3 2 3" xfId="31112"/>
    <cellStyle name="Normal 4 2 2 5 3 3" xfId="10994"/>
    <cellStyle name="Normal 4 2 2 5 3 3 2" xfId="41319"/>
    <cellStyle name="Normal 4 2 2 5 3 3 3" xfId="26095"/>
    <cellStyle name="Normal 4 2 2 5 3 4" xfId="36306"/>
    <cellStyle name="Normal 4 2 2 5 3 5" xfId="21082"/>
    <cellStyle name="Normal 4 2 2 5 4" xfId="12672"/>
    <cellStyle name="Normal 4 2 2 5 4 2" xfId="42994"/>
    <cellStyle name="Normal 4 2 2 5 4 3" xfId="27770"/>
    <cellStyle name="Normal 4 2 2 5 5" xfId="7651"/>
    <cellStyle name="Normal 4 2 2 5 5 2" xfId="37977"/>
    <cellStyle name="Normal 4 2 2 5 5 3" xfId="22753"/>
    <cellStyle name="Normal 4 2 2 5 6" xfId="32965"/>
    <cellStyle name="Normal 4 2 2 5 7" xfId="17740"/>
    <cellStyle name="Normal 4 2 2 6" xfId="3433"/>
    <cellStyle name="Normal 4 2 2 6 2" xfId="13507"/>
    <cellStyle name="Normal 4 2 2 6 2 2" xfId="43829"/>
    <cellStyle name="Normal 4 2 2 6 2 3" xfId="28605"/>
    <cellStyle name="Normal 4 2 2 6 3" xfId="8487"/>
    <cellStyle name="Normal 4 2 2 6 3 2" xfId="38812"/>
    <cellStyle name="Normal 4 2 2 6 3 3" xfId="23588"/>
    <cellStyle name="Normal 4 2 2 6 4" xfId="33799"/>
    <cellStyle name="Normal 4 2 2 6 5" xfId="18575"/>
    <cellStyle name="Normal 4 2 2 7" xfId="5126"/>
    <cellStyle name="Normal 4 2 2 7 2" xfId="15178"/>
    <cellStyle name="Normal 4 2 2 7 2 2" xfId="45500"/>
    <cellStyle name="Normal 4 2 2 7 2 3" xfId="30276"/>
    <cellStyle name="Normal 4 2 2 7 3" xfId="10158"/>
    <cellStyle name="Normal 4 2 2 7 3 2" xfId="40483"/>
    <cellStyle name="Normal 4 2 2 7 3 3" xfId="25259"/>
    <cellStyle name="Normal 4 2 2 7 4" xfId="35470"/>
    <cellStyle name="Normal 4 2 2 7 5" xfId="20246"/>
    <cellStyle name="Normal 4 2 2 8" xfId="11836"/>
    <cellStyle name="Normal 4 2 2 8 2" xfId="42158"/>
    <cellStyle name="Normal 4 2 2 8 3" xfId="26934"/>
    <cellStyle name="Normal 4 2 2 9" xfId="6815"/>
    <cellStyle name="Normal 4 2 2 9 2" xfId="37141"/>
    <cellStyle name="Normal 4 2 2 9 3" xfId="21917"/>
    <cellStyle name="Normal 4 2 3" xfId="1779"/>
    <cellStyle name="Normal 4 2 3 10" xfId="16956"/>
    <cellStyle name="Normal 4 2 3 2" xfId="1998"/>
    <cellStyle name="Normal 4 2 3 2 2" xfId="2419"/>
    <cellStyle name="Normal 4 2 3 2 2 2" xfId="3258"/>
    <cellStyle name="Normal 4 2 3 2 2 2 2" xfId="4948"/>
    <cellStyle name="Normal 4 2 3 2 2 2 2 2" xfId="15021"/>
    <cellStyle name="Normal 4 2 3 2 2 2 2 2 2" xfId="45343"/>
    <cellStyle name="Normal 4 2 3 2 2 2 2 2 3" xfId="30119"/>
    <cellStyle name="Normal 4 2 3 2 2 2 2 3" xfId="10001"/>
    <cellStyle name="Normal 4 2 3 2 2 2 2 3 2" xfId="40326"/>
    <cellStyle name="Normal 4 2 3 2 2 2 2 3 3" xfId="25102"/>
    <cellStyle name="Normal 4 2 3 2 2 2 2 4" xfId="35313"/>
    <cellStyle name="Normal 4 2 3 2 2 2 2 5" xfId="20089"/>
    <cellStyle name="Normal 4 2 3 2 2 2 3" xfId="6640"/>
    <cellStyle name="Normal 4 2 3 2 2 2 3 2" xfId="16692"/>
    <cellStyle name="Normal 4 2 3 2 2 2 3 2 2" xfId="47014"/>
    <cellStyle name="Normal 4 2 3 2 2 2 3 2 3" xfId="31790"/>
    <cellStyle name="Normal 4 2 3 2 2 2 3 3" xfId="11672"/>
    <cellStyle name="Normal 4 2 3 2 2 2 3 3 2" xfId="41997"/>
    <cellStyle name="Normal 4 2 3 2 2 2 3 3 3" xfId="26773"/>
    <cellStyle name="Normal 4 2 3 2 2 2 3 4" xfId="36984"/>
    <cellStyle name="Normal 4 2 3 2 2 2 3 5" xfId="21760"/>
    <cellStyle name="Normal 4 2 3 2 2 2 4" xfId="13350"/>
    <cellStyle name="Normal 4 2 3 2 2 2 4 2" xfId="43672"/>
    <cellStyle name="Normal 4 2 3 2 2 2 4 3" xfId="28448"/>
    <cellStyle name="Normal 4 2 3 2 2 2 5" xfId="8329"/>
    <cellStyle name="Normal 4 2 3 2 2 2 5 2" xfId="38655"/>
    <cellStyle name="Normal 4 2 3 2 2 2 5 3" xfId="23431"/>
    <cellStyle name="Normal 4 2 3 2 2 2 6" xfId="33643"/>
    <cellStyle name="Normal 4 2 3 2 2 2 7" xfId="18418"/>
    <cellStyle name="Normal 4 2 3 2 2 3" xfId="4111"/>
    <cellStyle name="Normal 4 2 3 2 2 3 2" xfId="14185"/>
    <cellStyle name="Normal 4 2 3 2 2 3 2 2" xfId="44507"/>
    <cellStyle name="Normal 4 2 3 2 2 3 2 3" xfId="29283"/>
    <cellStyle name="Normal 4 2 3 2 2 3 3" xfId="9165"/>
    <cellStyle name="Normal 4 2 3 2 2 3 3 2" xfId="39490"/>
    <cellStyle name="Normal 4 2 3 2 2 3 3 3" xfId="24266"/>
    <cellStyle name="Normal 4 2 3 2 2 3 4" xfId="34477"/>
    <cellStyle name="Normal 4 2 3 2 2 3 5" xfId="19253"/>
    <cellStyle name="Normal 4 2 3 2 2 4" xfId="5804"/>
    <cellStyle name="Normal 4 2 3 2 2 4 2" xfId="15856"/>
    <cellStyle name="Normal 4 2 3 2 2 4 2 2" xfId="46178"/>
    <cellStyle name="Normal 4 2 3 2 2 4 2 3" xfId="30954"/>
    <cellStyle name="Normal 4 2 3 2 2 4 3" xfId="10836"/>
    <cellStyle name="Normal 4 2 3 2 2 4 3 2" xfId="41161"/>
    <cellStyle name="Normal 4 2 3 2 2 4 3 3" xfId="25937"/>
    <cellStyle name="Normal 4 2 3 2 2 4 4" xfId="36148"/>
    <cellStyle name="Normal 4 2 3 2 2 4 5" xfId="20924"/>
    <cellStyle name="Normal 4 2 3 2 2 5" xfId="12514"/>
    <cellStyle name="Normal 4 2 3 2 2 5 2" xfId="42836"/>
    <cellStyle name="Normal 4 2 3 2 2 5 3" xfId="27612"/>
    <cellStyle name="Normal 4 2 3 2 2 6" xfId="7493"/>
    <cellStyle name="Normal 4 2 3 2 2 6 2" xfId="37819"/>
    <cellStyle name="Normal 4 2 3 2 2 6 3" xfId="22595"/>
    <cellStyle name="Normal 4 2 3 2 2 7" xfId="32807"/>
    <cellStyle name="Normal 4 2 3 2 2 8" xfId="17582"/>
    <cellStyle name="Normal 4 2 3 2 3" xfId="2840"/>
    <cellStyle name="Normal 4 2 3 2 3 2" xfId="4530"/>
    <cellStyle name="Normal 4 2 3 2 3 2 2" xfId="14603"/>
    <cellStyle name="Normal 4 2 3 2 3 2 2 2" xfId="44925"/>
    <cellStyle name="Normal 4 2 3 2 3 2 2 3" xfId="29701"/>
    <cellStyle name="Normal 4 2 3 2 3 2 3" xfId="9583"/>
    <cellStyle name="Normal 4 2 3 2 3 2 3 2" xfId="39908"/>
    <cellStyle name="Normal 4 2 3 2 3 2 3 3" xfId="24684"/>
    <cellStyle name="Normal 4 2 3 2 3 2 4" xfId="34895"/>
    <cellStyle name="Normal 4 2 3 2 3 2 5" xfId="19671"/>
    <cellStyle name="Normal 4 2 3 2 3 3" xfId="6222"/>
    <cellStyle name="Normal 4 2 3 2 3 3 2" xfId="16274"/>
    <cellStyle name="Normal 4 2 3 2 3 3 2 2" xfId="46596"/>
    <cellStyle name="Normal 4 2 3 2 3 3 2 3" xfId="31372"/>
    <cellStyle name="Normal 4 2 3 2 3 3 3" xfId="11254"/>
    <cellStyle name="Normal 4 2 3 2 3 3 3 2" xfId="41579"/>
    <cellStyle name="Normal 4 2 3 2 3 3 3 3" xfId="26355"/>
    <cellStyle name="Normal 4 2 3 2 3 3 4" xfId="36566"/>
    <cellStyle name="Normal 4 2 3 2 3 3 5" xfId="21342"/>
    <cellStyle name="Normal 4 2 3 2 3 4" xfId="12932"/>
    <cellStyle name="Normal 4 2 3 2 3 4 2" xfId="43254"/>
    <cellStyle name="Normal 4 2 3 2 3 4 3" xfId="28030"/>
    <cellStyle name="Normal 4 2 3 2 3 5" xfId="7911"/>
    <cellStyle name="Normal 4 2 3 2 3 5 2" xfId="38237"/>
    <cellStyle name="Normal 4 2 3 2 3 5 3" xfId="23013"/>
    <cellStyle name="Normal 4 2 3 2 3 6" xfId="33225"/>
    <cellStyle name="Normal 4 2 3 2 3 7" xfId="18000"/>
    <cellStyle name="Normal 4 2 3 2 4" xfId="3693"/>
    <cellStyle name="Normal 4 2 3 2 4 2" xfId="13767"/>
    <cellStyle name="Normal 4 2 3 2 4 2 2" xfId="44089"/>
    <cellStyle name="Normal 4 2 3 2 4 2 3" xfId="28865"/>
    <cellStyle name="Normal 4 2 3 2 4 3" xfId="8747"/>
    <cellStyle name="Normal 4 2 3 2 4 3 2" xfId="39072"/>
    <cellStyle name="Normal 4 2 3 2 4 3 3" xfId="23848"/>
    <cellStyle name="Normal 4 2 3 2 4 4" xfId="34059"/>
    <cellStyle name="Normal 4 2 3 2 4 5" xfId="18835"/>
    <cellStyle name="Normal 4 2 3 2 5" xfId="5386"/>
    <cellStyle name="Normal 4 2 3 2 5 2" xfId="15438"/>
    <cellStyle name="Normal 4 2 3 2 5 2 2" xfId="45760"/>
    <cellStyle name="Normal 4 2 3 2 5 2 3" xfId="30536"/>
    <cellStyle name="Normal 4 2 3 2 5 3" xfId="10418"/>
    <cellStyle name="Normal 4 2 3 2 5 3 2" xfId="40743"/>
    <cellStyle name="Normal 4 2 3 2 5 3 3" xfId="25519"/>
    <cellStyle name="Normal 4 2 3 2 5 4" xfId="35730"/>
    <cellStyle name="Normal 4 2 3 2 5 5" xfId="20506"/>
    <cellStyle name="Normal 4 2 3 2 6" xfId="12096"/>
    <cellStyle name="Normal 4 2 3 2 6 2" xfId="42418"/>
    <cellStyle name="Normal 4 2 3 2 6 3" xfId="27194"/>
    <cellStyle name="Normal 4 2 3 2 7" xfId="7075"/>
    <cellStyle name="Normal 4 2 3 2 7 2" xfId="37401"/>
    <cellStyle name="Normal 4 2 3 2 7 3" xfId="22177"/>
    <cellStyle name="Normal 4 2 3 2 8" xfId="32389"/>
    <cellStyle name="Normal 4 2 3 2 9" xfId="17164"/>
    <cellStyle name="Normal 4 2 3 3" xfId="2211"/>
    <cellStyle name="Normal 4 2 3 3 2" xfId="3050"/>
    <cellStyle name="Normal 4 2 3 3 2 2" xfId="4740"/>
    <cellStyle name="Normal 4 2 3 3 2 2 2" xfId="14813"/>
    <cellStyle name="Normal 4 2 3 3 2 2 2 2" xfId="45135"/>
    <cellStyle name="Normal 4 2 3 3 2 2 2 3" xfId="29911"/>
    <cellStyle name="Normal 4 2 3 3 2 2 3" xfId="9793"/>
    <cellStyle name="Normal 4 2 3 3 2 2 3 2" xfId="40118"/>
    <cellStyle name="Normal 4 2 3 3 2 2 3 3" xfId="24894"/>
    <cellStyle name="Normal 4 2 3 3 2 2 4" xfId="35105"/>
    <cellStyle name="Normal 4 2 3 3 2 2 5" xfId="19881"/>
    <cellStyle name="Normal 4 2 3 3 2 3" xfId="6432"/>
    <cellStyle name="Normal 4 2 3 3 2 3 2" xfId="16484"/>
    <cellStyle name="Normal 4 2 3 3 2 3 2 2" xfId="46806"/>
    <cellStyle name="Normal 4 2 3 3 2 3 2 3" xfId="31582"/>
    <cellStyle name="Normal 4 2 3 3 2 3 3" xfId="11464"/>
    <cellStyle name="Normal 4 2 3 3 2 3 3 2" xfId="41789"/>
    <cellStyle name="Normal 4 2 3 3 2 3 3 3" xfId="26565"/>
    <cellStyle name="Normal 4 2 3 3 2 3 4" xfId="36776"/>
    <cellStyle name="Normal 4 2 3 3 2 3 5" xfId="21552"/>
    <cellStyle name="Normal 4 2 3 3 2 4" xfId="13142"/>
    <cellStyle name="Normal 4 2 3 3 2 4 2" xfId="43464"/>
    <cellStyle name="Normal 4 2 3 3 2 4 3" xfId="28240"/>
    <cellStyle name="Normal 4 2 3 3 2 5" xfId="8121"/>
    <cellStyle name="Normal 4 2 3 3 2 5 2" xfId="38447"/>
    <cellStyle name="Normal 4 2 3 3 2 5 3" xfId="23223"/>
    <cellStyle name="Normal 4 2 3 3 2 6" xfId="33435"/>
    <cellStyle name="Normal 4 2 3 3 2 7" xfId="18210"/>
    <cellStyle name="Normal 4 2 3 3 3" xfId="3903"/>
    <cellStyle name="Normal 4 2 3 3 3 2" xfId="13977"/>
    <cellStyle name="Normal 4 2 3 3 3 2 2" xfId="44299"/>
    <cellStyle name="Normal 4 2 3 3 3 2 3" xfId="29075"/>
    <cellStyle name="Normal 4 2 3 3 3 3" xfId="8957"/>
    <cellStyle name="Normal 4 2 3 3 3 3 2" xfId="39282"/>
    <cellStyle name="Normal 4 2 3 3 3 3 3" xfId="24058"/>
    <cellStyle name="Normal 4 2 3 3 3 4" xfId="34269"/>
    <cellStyle name="Normal 4 2 3 3 3 5" xfId="19045"/>
    <cellStyle name="Normal 4 2 3 3 4" xfId="5596"/>
    <cellStyle name="Normal 4 2 3 3 4 2" xfId="15648"/>
    <cellStyle name="Normal 4 2 3 3 4 2 2" xfId="45970"/>
    <cellStyle name="Normal 4 2 3 3 4 2 3" xfId="30746"/>
    <cellStyle name="Normal 4 2 3 3 4 3" xfId="10628"/>
    <cellStyle name="Normal 4 2 3 3 4 3 2" xfId="40953"/>
    <cellStyle name="Normal 4 2 3 3 4 3 3" xfId="25729"/>
    <cellStyle name="Normal 4 2 3 3 4 4" xfId="35940"/>
    <cellStyle name="Normal 4 2 3 3 4 5" xfId="20716"/>
    <cellStyle name="Normal 4 2 3 3 5" xfId="12306"/>
    <cellStyle name="Normal 4 2 3 3 5 2" xfId="42628"/>
    <cellStyle name="Normal 4 2 3 3 5 3" xfId="27404"/>
    <cellStyle name="Normal 4 2 3 3 6" xfId="7285"/>
    <cellStyle name="Normal 4 2 3 3 6 2" xfId="37611"/>
    <cellStyle name="Normal 4 2 3 3 6 3" xfId="22387"/>
    <cellStyle name="Normal 4 2 3 3 7" xfId="32599"/>
    <cellStyle name="Normal 4 2 3 3 8" xfId="17374"/>
    <cellStyle name="Normal 4 2 3 4" xfId="2632"/>
    <cellStyle name="Normal 4 2 3 4 2" xfId="4322"/>
    <cellStyle name="Normal 4 2 3 4 2 2" xfId="14395"/>
    <cellStyle name="Normal 4 2 3 4 2 2 2" xfId="44717"/>
    <cellStyle name="Normal 4 2 3 4 2 2 3" xfId="29493"/>
    <cellStyle name="Normal 4 2 3 4 2 3" xfId="9375"/>
    <cellStyle name="Normal 4 2 3 4 2 3 2" xfId="39700"/>
    <cellStyle name="Normal 4 2 3 4 2 3 3" xfId="24476"/>
    <cellStyle name="Normal 4 2 3 4 2 4" xfId="34687"/>
    <cellStyle name="Normal 4 2 3 4 2 5" xfId="19463"/>
    <cellStyle name="Normal 4 2 3 4 3" xfId="6014"/>
    <cellStyle name="Normal 4 2 3 4 3 2" xfId="16066"/>
    <cellStyle name="Normal 4 2 3 4 3 2 2" xfId="46388"/>
    <cellStyle name="Normal 4 2 3 4 3 2 3" xfId="31164"/>
    <cellStyle name="Normal 4 2 3 4 3 3" xfId="11046"/>
    <cellStyle name="Normal 4 2 3 4 3 3 2" xfId="41371"/>
    <cellStyle name="Normal 4 2 3 4 3 3 3" xfId="26147"/>
    <cellStyle name="Normal 4 2 3 4 3 4" xfId="36358"/>
    <cellStyle name="Normal 4 2 3 4 3 5" xfId="21134"/>
    <cellStyle name="Normal 4 2 3 4 4" xfId="12724"/>
    <cellStyle name="Normal 4 2 3 4 4 2" xfId="43046"/>
    <cellStyle name="Normal 4 2 3 4 4 3" xfId="27822"/>
    <cellStyle name="Normal 4 2 3 4 5" xfId="7703"/>
    <cellStyle name="Normal 4 2 3 4 5 2" xfId="38029"/>
    <cellStyle name="Normal 4 2 3 4 5 3" xfId="22805"/>
    <cellStyle name="Normal 4 2 3 4 6" xfId="33017"/>
    <cellStyle name="Normal 4 2 3 4 7" xfId="17792"/>
    <cellStyle name="Normal 4 2 3 5" xfId="3485"/>
    <cellStyle name="Normal 4 2 3 5 2" xfId="13559"/>
    <cellStyle name="Normal 4 2 3 5 2 2" xfId="43881"/>
    <cellStyle name="Normal 4 2 3 5 2 3" xfId="28657"/>
    <cellStyle name="Normal 4 2 3 5 3" xfId="8539"/>
    <cellStyle name="Normal 4 2 3 5 3 2" xfId="38864"/>
    <cellStyle name="Normal 4 2 3 5 3 3" xfId="23640"/>
    <cellStyle name="Normal 4 2 3 5 4" xfId="33851"/>
    <cellStyle name="Normal 4 2 3 5 5" xfId="18627"/>
    <cellStyle name="Normal 4 2 3 6" xfId="5178"/>
    <cellStyle name="Normal 4 2 3 6 2" xfId="15230"/>
    <cellStyle name="Normal 4 2 3 6 2 2" xfId="45552"/>
    <cellStyle name="Normal 4 2 3 6 2 3" xfId="30328"/>
    <cellStyle name="Normal 4 2 3 6 3" xfId="10210"/>
    <cellStyle name="Normal 4 2 3 6 3 2" xfId="40535"/>
    <cellStyle name="Normal 4 2 3 6 3 3" xfId="25311"/>
    <cellStyle name="Normal 4 2 3 6 4" xfId="35522"/>
    <cellStyle name="Normal 4 2 3 6 5" xfId="20298"/>
    <cellStyle name="Normal 4 2 3 7" xfId="11888"/>
    <cellStyle name="Normal 4 2 3 7 2" xfId="42210"/>
    <cellStyle name="Normal 4 2 3 7 3" xfId="26986"/>
    <cellStyle name="Normal 4 2 3 8" xfId="6867"/>
    <cellStyle name="Normal 4 2 3 8 2" xfId="37193"/>
    <cellStyle name="Normal 4 2 3 8 3" xfId="21969"/>
    <cellStyle name="Normal 4 2 3 9" xfId="32182"/>
    <cellStyle name="Normal 4 2 4" xfId="1892"/>
    <cellStyle name="Normal 4 2 4 2" xfId="2315"/>
    <cellStyle name="Normal 4 2 4 2 2" xfId="3154"/>
    <cellStyle name="Normal 4 2 4 2 2 2" xfId="4844"/>
    <cellStyle name="Normal 4 2 4 2 2 2 2" xfId="14917"/>
    <cellStyle name="Normal 4 2 4 2 2 2 2 2" xfId="45239"/>
    <cellStyle name="Normal 4 2 4 2 2 2 2 3" xfId="30015"/>
    <cellStyle name="Normal 4 2 4 2 2 2 3" xfId="9897"/>
    <cellStyle name="Normal 4 2 4 2 2 2 3 2" xfId="40222"/>
    <cellStyle name="Normal 4 2 4 2 2 2 3 3" xfId="24998"/>
    <cellStyle name="Normal 4 2 4 2 2 2 4" xfId="35209"/>
    <cellStyle name="Normal 4 2 4 2 2 2 5" xfId="19985"/>
    <cellStyle name="Normal 4 2 4 2 2 3" xfId="6536"/>
    <cellStyle name="Normal 4 2 4 2 2 3 2" xfId="16588"/>
    <cellStyle name="Normal 4 2 4 2 2 3 2 2" xfId="46910"/>
    <cellStyle name="Normal 4 2 4 2 2 3 2 3" xfId="31686"/>
    <cellStyle name="Normal 4 2 4 2 2 3 3" xfId="11568"/>
    <cellStyle name="Normal 4 2 4 2 2 3 3 2" xfId="41893"/>
    <cellStyle name="Normal 4 2 4 2 2 3 3 3" xfId="26669"/>
    <cellStyle name="Normal 4 2 4 2 2 3 4" xfId="36880"/>
    <cellStyle name="Normal 4 2 4 2 2 3 5" xfId="21656"/>
    <cellStyle name="Normal 4 2 4 2 2 4" xfId="13246"/>
    <cellStyle name="Normal 4 2 4 2 2 4 2" xfId="43568"/>
    <cellStyle name="Normal 4 2 4 2 2 4 3" xfId="28344"/>
    <cellStyle name="Normal 4 2 4 2 2 5" xfId="8225"/>
    <cellStyle name="Normal 4 2 4 2 2 5 2" xfId="38551"/>
    <cellStyle name="Normal 4 2 4 2 2 5 3" xfId="23327"/>
    <cellStyle name="Normal 4 2 4 2 2 6" xfId="33539"/>
    <cellStyle name="Normal 4 2 4 2 2 7" xfId="18314"/>
    <cellStyle name="Normal 4 2 4 2 3" xfId="4007"/>
    <cellStyle name="Normal 4 2 4 2 3 2" xfId="14081"/>
    <cellStyle name="Normal 4 2 4 2 3 2 2" xfId="44403"/>
    <cellStyle name="Normal 4 2 4 2 3 2 3" xfId="29179"/>
    <cellStyle name="Normal 4 2 4 2 3 3" xfId="9061"/>
    <cellStyle name="Normal 4 2 4 2 3 3 2" xfId="39386"/>
    <cellStyle name="Normal 4 2 4 2 3 3 3" xfId="24162"/>
    <cellStyle name="Normal 4 2 4 2 3 4" xfId="34373"/>
    <cellStyle name="Normal 4 2 4 2 3 5" xfId="19149"/>
    <cellStyle name="Normal 4 2 4 2 4" xfId="5700"/>
    <cellStyle name="Normal 4 2 4 2 4 2" xfId="15752"/>
    <cellStyle name="Normal 4 2 4 2 4 2 2" xfId="46074"/>
    <cellStyle name="Normal 4 2 4 2 4 2 3" xfId="30850"/>
    <cellStyle name="Normal 4 2 4 2 4 3" xfId="10732"/>
    <cellStyle name="Normal 4 2 4 2 4 3 2" xfId="41057"/>
    <cellStyle name="Normal 4 2 4 2 4 3 3" xfId="25833"/>
    <cellStyle name="Normal 4 2 4 2 4 4" xfId="36044"/>
    <cellStyle name="Normal 4 2 4 2 4 5" xfId="20820"/>
    <cellStyle name="Normal 4 2 4 2 5" xfId="12410"/>
    <cellStyle name="Normal 4 2 4 2 5 2" xfId="42732"/>
    <cellStyle name="Normal 4 2 4 2 5 3" xfId="27508"/>
    <cellStyle name="Normal 4 2 4 2 6" xfId="7389"/>
    <cellStyle name="Normal 4 2 4 2 6 2" xfId="37715"/>
    <cellStyle name="Normal 4 2 4 2 6 3" xfId="22491"/>
    <cellStyle name="Normal 4 2 4 2 7" xfId="32703"/>
    <cellStyle name="Normal 4 2 4 2 8" xfId="17478"/>
    <cellStyle name="Normal 4 2 4 3" xfId="2736"/>
    <cellStyle name="Normal 4 2 4 3 2" xfId="4426"/>
    <cellStyle name="Normal 4 2 4 3 2 2" xfId="14499"/>
    <cellStyle name="Normal 4 2 4 3 2 2 2" xfId="44821"/>
    <cellStyle name="Normal 4 2 4 3 2 2 3" xfId="29597"/>
    <cellStyle name="Normal 4 2 4 3 2 3" xfId="9479"/>
    <cellStyle name="Normal 4 2 4 3 2 3 2" xfId="39804"/>
    <cellStyle name="Normal 4 2 4 3 2 3 3" xfId="24580"/>
    <cellStyle name="Normal 4 2 4 3 2 4" xfId="34791"/>
    <cellStyle name="Normal 4 2 4 3 2 5" xfId="19567"/>
    <cellStyle name="Normal 4 2 4 3 3" xfId="6118"/>
    <cellStyle name="Normal 4 2 4 3 3 2" xfId="16170"/>
    <cellStyle name="Normal 4 2 4 3 3 2 2" xfId="46492"/>
    <cellStyle name="Normal 4 2 4 3 3 2 3" xfId="31268"/>
    <cellStyle name="Normal 4 2 4 3 3 3" xfId="11150"/>
    <cellStyle name="Normal 4 2 4 3 3 3 2" xfId="41475"/>
    <cellStyle name="Normal 4 2 4 3 3 3 3" xfId="26251"/>
    <cellStyle name="Normal 4 2 4 3 3 4" xfId="36462"/>
    <cellStyle name="Normal 4 2 4 3 3 5" xfId="21238"/>
    <cellStyle name="Normal 4 2 4 3 4" xfId="12828"/>
    <cellStyle name="Normal 4 2 4 3 4 2" xfId="43150"/>
    <cellStyle name="Normal 4 2 4 3 4 3" xfId="27926"/>
    <cellStyle name="Normal 4 2 4 3 5" xfId="7807"/>
    <cellStyle name="Normal 4 2 4 3 5 2" xfId="38133"/>
    <cellStyle name="Normal 4 2 4 3 5 3" xfId="22909"/>
    <cellStyle name="Normal 4 2 4 3 6" xfId="33121"/>
    <cellStyle name="Normal 4 2 4 3 7" xfId="17896"/>
    <cellStyle name="Normal 4 2 4 4" xfId="3589"/>
    <cellStyle name="Normal 4 2 4 4 2" xfId="13663"/>
    <cellStyle name="Normal 4 2 4 4 2 2" xfId="43985"/>
    <cellStyle name="Normal 4 2 4 4 2 3" xfId="28761"/>
    <cellStyle name="Normal 4 2 4 4 3" xfId="8643"/>
    <cellStyle name="Normal 4 2 4 4 3 2" xfId="38968"/>
    <cellStyle name="Normal 4 2 4 4 3 3" xfId="23744"/>
    <cellStyle name="Normal 4 2 4 4 4" xfId="33955"/>
    <cellStyle name="Normal 4 2 4 4 5" xfId="18731"/>
    <cellStyle name="Normal 4 2 4 5" xfId="5282"/>
    <cellStyle name="Normal 4 2 4 5 2" xfId="15334"/>
    <cellStyle name="Normal 4 2 4 5 2 2" xfId="45656"/>
    <cellStyle name="Normal 4 2 4 5 2 3" xfId="30432"/>
    <cellStyle name="Normal 4 2 4 5 3" xfId="10314"/>
    <cellStyle name="Normal 4 2 4 5 3 2" xfId="40639"/>
    <cellStyle name="Normal 4 2 4 5 3 3" xfId="25415"/>
    <cellStyle name="Normal 4 2 4 5 4" xfId="35626"/>
    <cellStyle name="Normal 4 2 4 5 5" xfId="20402"/>
    <cellStyle name="Normal 4 2 4 6" xfId="11992"/>
    <cellStyle name="Normal 4 2 4 6 2" xfId="42314"/>
    <cellStyle name="Normal 4 2 4 6 3" xfId="27090"/>
    <cellStyle name="Normal 4 2 4 7" xfId="6971"/>
    <cellStyle name="Normal 4 2 4 7 2" xfId="37297"/>
    <cellStyle name="Normal 4 2 4 7 3" xfId="22073"/>
    <cellStyle name="Normal 4 2 4 8" xfId="32285"/>
    <cellStyle name="Normal 4 2 4 9" xfId="17060"/>
    <cellStyle name="Normal 4 2 5" xfId="2105"/>
    <cellStyle name="Normal 4 2 5 2" xfId="2946"/>
    <cellStyle name="Normal 4 2 5 2 2" xfId="4636"/>
    <cellStyle name="Normal 4 2 5 2 2 2" xfId="14709"/>
    <cellStyle name="Normal 4 2 5 2 2 2 2" xfId="45031"/>
    <cellStyle name="Normal 4 2 5 2 2 2 3" xfId="29807"/>
    <cellStyle name="Normal 4 2 5 2 2 3" xfId="9689"/>
    <cellStyle name="Normal 4 2 5 2 2 3 2" xfId="40014"/>
    <cellStyle name="Normal 4 2 5 2 2 3 3" xfId="24790"/>
    <cellStyle name="Normal 4 2 5 2 2 4" xfId="35001"/>
    <cellStyle name="Normal 4 2 5 2 2 5" xfId="19777"/>
    <cellStyle name="Normal 4 2 5 2 3" xfId="6328"/>
    <cellStyle name="Normal 4 2 5 2 3 2" xfId="16380"/>
    <cellStyle name="Normal 4 2 5 2 3 2 2" xfId="46702"/>
    <cellStyle name="Normal 4 2 5 2 3 2 3" xfId="31478"/>
    <cellStyle name="Normal 4 2 5 2 3 3" xfId="11360"/>
    <cellStyle name="Normal 4 2 5 2 3 3 2" xfId="41685"/>
    <cellStyle name="Normal 4 2 5 2 3 3 3" xfId="26461"/>
    <cellStyle name="Normal 4 2 5 2 3 4" xfId="36672"/>
    <cellStyle name="Normal 4 2 5 2 3 5" xfId="21448"/>
    <cellStyle name="Normal 4 2 5 2 4" xfId="13038"/>
    <cellStyle name="Normal 4 2 5 2 4 2" xfId="43360"/>
    <cellStyle name="Normal 4 2 5 2 4 3" xfId="28136"/>
    <cellStyle name="Normal 4 2 5 2 5" xfId="8017"/>
    <cellStyle name="Normal 4 2 5 2 5 2" xfId="38343"/>
    <cellStyle name="Normal 4 2 5 2 5 3" xfId="23119"/>
    <cellStyle name="Normal 4 2 5 2 6" xfId="33331"/>
    <cellStyle name="Normal 4 2 5 2 7" xfId="18106"/>
    <cellStyle name="Normal 4 2 5 3" xfId="3799"/>
    <cellStyle name="Normal 4 2 5 3 2" xfId="13873"/>
    <cellStyle name="Normal 4 2 5 3 2 2" xfId="44195"/>
    <cellStyle name="Normal 4 2 5 3 2 3" xfId="28971"/>
    <cellStyle name="Normal 4 2 5 3 3" xfId="8853"/>
    <cellStyle name="Normal 4 2 5 3 3 2" xfId="39178"/>
    <cellStyle name="Normal 4 2 5 3 3 3" xfId="23954"/>
    <cellStyle name="Normal 4 2 5 3 4" xfId="34165"/>
    <cellStyle name="Normal 4 2 5 3 5" xfId="18941"/>
    <cellStyle name="Normal 4 2 5 4" xfId="5492"/>
    <cellStyle name="Normal 4 2 5 4 2" xfId="15544"/>
    <cellStyle name="Normal 4 2 5 4 2 2" xfId="45866"/>
    <cellStyle name="Normal 4 2 5 4 2 3" xfId="30642"/>
    <cellStyle name="Normal 4 2 5 4 3" xfId="10524"/>
    <cellStyle name="Normal 4 2 5 4 3 2" xfId="40849"/>
    <cellStyle name="Normal 4 2 5 4 3 3" xfId="25625"/>
    <cellStyle name="Normal 4 2 5 4 4" xfId="35836"/>
    <cellStyle name="Normal 4 2 5 4 5" xfId="20612"/>
    <cellStyle name="Normal 4 2 5 5" xfId="12202"/>
    <cellStyle name="Normal 4 2 5 5 2" xfId="42524"/>
    <cellStyle name="Normal 4 2 5 5 3" xfId="27300"/>
    <cellStyle name="Normal 4 2 5 6" xfId="7181"/>
    <cellStyle name="Normal 4 2 5 6 2" xfId="37507"/>
    <cellStyle name="Normal 4 2 5 6 3" xfId="22283"/>
    <cellStyle name="Normal 4 2 5 7" xfId="32495"/>
    <cellStyle name="Normal 4 2 5 8" xfId="17270"/>
    <cellStyle name="Normal 4 2 6" xfId="2526"/>
    <cellStyle name="Normal 4 2 6 2" xfId="4218"/>
    <cellStyle name="Normal 4 2 6 2 2" xfId="14291"/>
    <cellStyle name="Normal 4 2 6 2 2 2" xfId="44613"/>
    <cellStyle name="Normal 4 2 6 2 2 3" xfId="29389"/>
    <cellStyle name="Normal 4 2 6 2 3" xfId="9271"/>
    <cellStyle name="Normal 4 2 6 2 3 2" xfId="39596"/>
    <cellStyle name="Normal 4 2 6 2 3 3" xfId="24372"/>
    <cellStyle name="Normal 4 2 6 2 4" xfId="34583"/>
    <cellStyle name="Normal 4 2 6 2 5" xfId="19359"/>
    <cellStyle name="Normal 4 2 6 3" xfId="5910"/>
    <cellStyle name="Normal 4 2 6 3 2" xfId="15962"/>
    <cellStyle name="Normal 4 2 6 3 2 2" xfId="46284"/>
    <cellStyle name="Normal 4 2 6 3 2 3" xfId="31060"/>
    <cellStyle name="Normal 4 2 6 3 3" xfId="10942"/>
    <cellStyle name="Normal 4 2 6 3 3 2" xfId="41267"/>
    <cellStyle name="Normal 4 2 6 3 3 3" xfId="26043"/>
    <cellStyle name="Normal 4 2 6 3 4" xfId="36254"/>
    <cellStyle name="Normal 4 2 6 3 5" xfId="21030"/>
    <cellStyle name="Normal 4 2 6 4" xfId="12620"/>
    <cellStyle name="Normal 4 2 6 4 2" xfId="42942"/>
    <cellStyle name="Normal 4 2 6 4 3" xfId="27718"/>
    <cellStyle name="Normal 4 2 6 5" xfId="7599"/>
    <cellStyle name="Normal 4 2 6 5 2" xfId="37925"/>
    <cellStyle name="Normal 4 2 6 5 3" xfId="22701"/>
    <cellStyle name="Normal 4 2 6 6" xfId="32913"/>
    <cellStyle name="Normal 4 2 6 7" xfId="17688"/>
    <cellStyle name="Normal 4 2 7" xfId="3377"/>
    <cellStyle name="Normal 4 2 7 2" xfId="13455"/>
    <cellStyle name="Normal 4 2 7 2 2" xfId="43777"/>
    <cellStyle name="Normal 4 2 7 2 3" xfId="28553"/>
    <cellStyle name="Normal 4 2 7 3" xfId="8435"/>
    <cellStyle name="Normal 4 2 7 3 2" xfId="38760"/>
    <cellStyle name="Normal 4 2 7 3 3" xfId="23536"/>
    <cellStyle name="Normal 4 2 7 4" xfId="33747"/>
    <cellStyle name="Normal 4 2 7 5" xfId="18523"/>
    <cellStyle name="Normal 4 2 8" xfId="5071"/>
    <cellStyle name="Normal 4 2 8 2" xfId="15126"/>
    <cellStyle name="Normal 4 2 8 2 2" xfId="45448"/>
    <cellStyle name="Normal 4 2 8 2 3" xfId="30224"/>
    <cellStyle name="Normal 4 2 8 3" xfId="10106"/>
    <cellStyle name="Normal 4 2 8 3 2" xfId="40431"/>
    <cellStyle name="Normal 4 2 8 3 3" xfId="25207"/>
    <cellStyle name="Normal 4 2 8 4" xfId="35418"/>
    <cellStyle name="Normal 4 2 8 5" xfId="20194"/>
    <cellStyle name="Normal 4 2 9" xfId="11782"/>
    <cellStyle name="Normal 4 2 9 2" xfId="42106"/>
    <cellStyle name="Normal 4 2 9 3" xfId="26882"/>
    <cellStyle name="Normal 4 3" xfId="778"/>
    <cellStyle name="Normal 4 3 2" xfId="1096"/>
    <cellStyle name="Normal 4 4" xfId="32044"/>
    <cellStyle name="Normal 4 5" xfId="963"/>
    <cellStyle name="Normal 4 6" xfId="47360"/>
    <cellStyle name="Normal 4 7" xfId="47379"/>
    <cellStyle name="Normal 4 8" xfId="47385"/>
    <cellStyle name="Normal 40" xfId="964"/>
    <cellStyle name="Normal 40 2" xfId="1438"/>
    <cellStyle name="Normal 40 2 10" xfId="6762"/>
    <cellStyle name="Normal 40 2 10 2" xfId="37090"/>
    <cellStyle name="Normal 40 2 10 3" xfId="21866"/>
    <cellStyle name="Normal 40 2 11" xfId="32081"/>
    <cellStyle name="Normal 40 2 12" xfId="16851"/>
    <cellStyle name="Normal 40 2 2" xfId="1726"/>
    <cellStyle name="Normal 40 2 2 10" xfId="32133"/>
    <cellStyle name="Normal 40 2 2 11" xfId="16905"/>
    <cellStyle name="Normal 40 2 2 2" xfId="1834"/>
    <cellStyle name="Normal 40 2 2 2 10" xfId="17009"/>
    <cellStyle name="Normal 40 2 2 2 2" xfId="2051"/>
    <cellStyle name="Normal 40 2 2 2 2 2" xfId="2472"/>
    <cellStyle name="Normal 40 2 2 2 2 2 2" xfId="3311"/>
    <cellStyle name="Normal 40 2 2 2 2 2 2 2" xfId="5001"/>
    <cellStyle name="Normal 40 2 2 2 2 2 2 2 2" xfId="15074"/>
    <cellStyle name="Normal 40 2 2 2 2 2 2 2 2 2" xfId="45396"/>
    <cellStyle name="Normal 40 2 2 2 2 2 2 2 2 3" xfId="30172"/>
    <cellStyle name="Normal 40 2 2 2 2 2 2 2 3" xfId="10054"/>
    <cellStyle name="Normal 40 2 2 2 2 2 2 2 3 2" xfId="40379"/>
    <cellStyle name="Normal 40 2 2 2 2 2 2 2 3 3" xfId="25155"/>
    <cellStyle name="Normal 40 2 2 2 2 2 2 2 4" xfId="35366"/>
    <cellStyle name="Normal 40 2 2 2 2 2 2 2 5" xfId="20142"/>
    <cellStyle name="Normal 40 2 2 2 2 2 2 3" xfId="6693"/>
    <cellStyle name="Normal 40 2 2 2 2 2 2 3 2" xfId="16745"/>
    <cellStyle name="Normal 40 2 2 2 2 2 2 3 2 2" xfId="47067"/>
    <cellStyle name="Normal 40 2 2 2 2 2 2 3 2 3" xfId="31843"/>
    <cellStyle name="Normal 40 2 2 2 2 2 2 3 3" xfId="11725"/>
    <cellStyle name="Normal 40 2 2 2 2 2 2 3 3 2" xfId="42050"/>
    <cellStyle name="Normal 40 2 2 2 2 2 2 3 3 3" xfId="26826"/>
    <cellStyle name="Normal 40 2 2 2 2 2 2 3 4" xfId="37037"/>
    <cellStyle name="Normal 40 2 2 2 2 2 2 3 5" xfId="21813"/>
    <cellStyle name="Normal 40 2 2 2 2 2 2 4" xfId="13403"/>
    <cellStyle name="Normal 40 2 2 2 2 2 2 4 2" xfId="43725"/>
    <cellStyle name="Normal 40 2 2 2 2 2 2 4 3" xfId="28501"/>
    <cellStyle name="Normal 40 2 2 2 2 2 2 5" xfId="8382"/>
    <cellStyle name="Normal 40 2 2 2 2 2 2 5 2" xfId="38708"/>
    <cellStyle name="Normal 40 2 2 2 2 2 2 5 3" xfId="23484"/>
    <cellStyle name="Normal 40 2 2 2 2 2 2 6" xfId="33696"/>
    <cellStyle name="Normal 40 2 2 2 2 2 2 7" xfId="18471"/>
    <cellStyle name="Normal 40 2 2 2 2 2 3" xfId="4164"/>
    <cellStyle name="Normal 40 2 2 2 2 2 3 2" xfId="14238"/>
    <cellStyle name="Normal 40 2 2 2 2 2 3 2 2" xfId="44560"/>
    <cellStyle name="Normal 40 2 2 2 2 2 3 2 3" xfId="29336"/>
    <cellStyle name="Normal 40 2 2 2 2 2 3 3" xfId="9218"/>
    <cellStyle name="Normal 40 2 2 2 2 2 3 3 2" xfId="39543"/>
    <cellStyle name="Normal 40 2 2 2 2 2 3 3 3" xfId="24319"/>
    <cellStyle name="Normal 40 2 2 2 2 2 3 4" xfId="34530"/>
    <cellStyle name="Normal 40 2 2 2 2 2 3 5" xfId="19306"/>
    <cellStyle name="Normal 40 2 2 2 2 2 4" xfId="5857"/>
    <cellStyle name="Normal 40 2 2 2 2 2 4 2" xfId="15909"/>
    <cellStyle name="Normal 40 2 2 2 2 2 4 2 2" xfId="46231"/>
    <cellStyle name="Normal 40 2 2 2 2 2 4 2 3" xfId="31007"/>
    <cellStyle name="Normal 40 2 2 2 2 2 4 3" xfId="10889"/>
    <cellStyle name="Normal 40 2 2 2 2 2 4 3 2" xfId="41214"/>
    <cellStyle name="Normal 40 2 2 2 2 2 4 3 3" xfId="25990"/>
    <cellStyle name="Normal 40 2 2 2 2 2 4 4" xfId="36201"/>
    <cellStyle name="Normal 40 2 2 2 2 2 4 5" xfId="20977"/>
    <cellStyle name="Normal 40 2 2 2 2 2 5" xfId="12567"/>
    <cellStyle name="Normal 40 2 2 2 2 2 5 2" xfId="42889"/>
    <cellStyle name="Normal 40 2 2 2 2 2 5 3" xfId="27665"/>
    <cellStyle name="Normal 40 2 2 2 2 2 6" xfId="7546"/>
    <cellStyle name="Normal 40 2 2 2 2 2 6 2" xfId="37872"/>
    <cellStyle name="Normal 40 2 2 2 2 2 6 3" xfId="22648"/>
    <cellStyle name="Normal 40 2 2 2 2 2 7" xfId="32860"/>
    <cellStyle name="Normal 40 2 2 2 2 2 8" xfId="17635"/>
    <cellStyle name="Normal 40 2 2 2 2 3" xfId="2893"/>
    <cellStyle name="Normal 40 2 2 2 2 3 2" xfId="4583"/>
    <cellStyle name="Normal 40 2 2 2 2 3 2 2" xfId="14656"/>
    <cellStyle name="Normal 40 2 2 2 2 3 2 2 2" xfId="44978"/>
    <cellStyle name="Normal 40 2 2 2 2 3 2 2 3" xfId="29754"/>
    <cellStyle name="Normal 40 2 2 2 2 3 2 3" xfId="9636"/>
    <cellStyle name="Normal 40 2 2 2 2 3 2 3 2" xfId="39961"/>
    <cellStyle name="Normal 40 2 2 2 2 3 2 3 3" xfId="24737"/>
    <cellStyle name="Normal 40 2 2 2 2 3 2 4" xfId="34948"/>
    <cellStyle name="Normal 40 2 2 2 2 3 2 5" xfId="19724"/>
    <cellStyle name="Normal 40 2 2 2 2 3 3" xfId="6275"/>
    <cellStyle name="Normal 40 2 2 2 2 3 3 2" xfId="16327"/>
    <cellStyle name="Normal 40 2 2 2 2 3 3 2 2" xfId="46649"/>
    <cellStyle name="Normal 40 2 2 2 2 3 3 2 3" xfId="31425"/>
    <cellStyle name="Normal 40 2 2 2 2 3 3 3" xfId="11307"/>
    <cellStyle name="Normal 40 2 2 2 2 3 3 3 2" xfId="41632"/>
    <cellStyle name="Normal 40 2 2 2 2 3 3 3 3" xfId="26408"/>
    <cellStyle name="Normal 40 2 2 2 2 3 3 4" xfId="36619"/>
    <cellStyle name="Normal 40 2 2 2 2 3 3 5" xfId="21395"/>
    <cellStyle name="Normal 40 2 2 2 2 3 4" xfId="12985"/>
    <cellStyle name="Normal 40 2 2 2 2 3 4 2" xfId="43307"/>
    <cellStyle name="Normal 40 2 2 2 2 3 4 3" xfId="28083"/>
    <cellStyle name="Normal 40 2 2 2 2 3 5" xfId="7964"/>
    <cellStyle name="Normal 40 2 2 2 2 3 5 2" xfId="38290"/>
    <cellStyle name="Normal 40 2 2 2 2 3 5 3" xfId="23066"/>
    <cellStyle name="Normal 40 2 2 2 2 3 6" xfId="33278"/>
    <cellStyle name="Normal 40 2 2 2 2 3 7" xfId="18053"/>
    <cellStyle name="Normal 40 2 2 2 2 4" xfId="3746"/>
    <cellStyle name="Normal 40 2 2 2 2 4 2" xfId="13820"/>
    <cellStyle name="Normal 40 2 2 2 2 4 2 2" xfId="44142"/>
    <cellStyle name="Normal 40 2 2 2 2 4 2 3" xfId="28918"/>
    <cellStyle name="Normal 40 2 2 2 2 4 3" xfId="8800"/>
    <cellStyle name="Normal 40 2 2 2 2 4 3 2" xfId="39125"/>
    <cellStyle name="Normal 40 2 2 2 2 4 3 3" xfId="23901"/>
    <cellStyle name="Normal 40 2 2 2 2 4 4" xfId="34112"/>
    <cellStyle name="Normal 40 2 2 2 2 4 5" xfId="18888"/>
    <cellStyle name="Normal 40 2 2 2 2 5" xfId="5439"/>
    <cellStyle name="Normal 40 2 2 2 2 5 2" xfId="15491"/>
    <cellStyle name="Normal 40 2 2 2 2 5 2 2" xfId="45813"/>
    <cellStyle name="Normal 40 2 2 2 2 5 2 3" xfId="30589"/>
    <cellStyle name="Normal 40 2 2 2 2 5 3" xfId="10471"/>
    <cellStyle name="Normal 40 2 2 2 2 5 3 2" xfId="40796"/>
    <cellStyle name="Normal 40 2 2 2 2 5 3 3" xfId="25572"/>
    <cellStyle name="Normal 40 2 2 2 2 5 4" xfId="35783"/>
    <cellStyle name="Normal 40 2 2 2 2 5 5" xfId="20559"/>
    <cellStyle name="Normal 40 2 2 2 2 6" xfId="12149"/>
    <cellStyle name="Normal 40 2 2 2 2 6 2" xfId="42471"/>
    <cellStyle name="Normal 40 2 2 2 2 6 3" xfId="27247"/>
    <cellStyle name="Normal 40 2 2 2 2 7" xfId="7128"/>
    <cellStyle name="Normal 40 2 2 2 2 7 2" xfId="37454"/>
    <cellStyle name="Normal 40 2 2 2 2 7 3" xfId="22230"/>
    <cellStyle name="Normal 40 2 2 2 2 8" xfId="32442"/>
    <cellStyle name="Normal 40 2 2 2 2 9" xfId="17217"/>
    <cellStyle name="Normal 40 2 2 2 3" xfId="2264"/>
    <cellStyle name="Normal 40 2 2 2 3 2" xfId="3103"/>
    <cellStyle name="Normal 40 2 2 2 3 2 2" xfId="4793"/>
    <cellStyle name="Normal 40 2 2 2 3 2 2 2" xfId="14866"/>
    <cellStyle name="Normal 40 2 2 2 3 2 2 2 2" xfId="45188"/>
    <cellStyle name="Normal 40 2 2 2 3 2 2 2 3" xfId="29964"/>
    <cellStyle name="Normal 40 2 2 2 3 2 2 3" xfId="9846"/>
    <cellStyle name="Normal 40 2 2 2 3 2 2 3 2" xfId="40171"/>
    <cellStyle name="Normal 40 2 2 2 3 2 2 3 3" xfId="24947"/>
    <cellStyle name="Normal 40 2 2 2 3 2 2 4" xfId="35158"/>
    <cellStyle name="Normal 40 2 2 2 3 2 2 5" xfId="19934"/>
    <cellStyle name="Normal 40 2 2 2 3 2 3" xfId="6485"/>
    <cellStyle name="Normal 40 2 2 2 3 2 3 2" xfId="16537"/>
    <cellStyle name="Normal 40 2 2 2 3 2 3 2 2" xfId="46859"/>
    <cellStyle name="Normal 40 2 2 2 3 2 3 2 3" xfId="31635"/>
    <cellStyle name="Normal 40 2 2 2 3 2 3 3" xfId="11517"/>
    <cellStyle name="Normal 40 2 2 2 3 2 3 3 2" xfId="41842"/>
    <cellStyle name="Normal 40 2 2 2 3 2 3 3 3" xfId="26618"/>
    <cellStyle name="Normal 40 2 2 2 3 2 3 4" xfId="36829"/>
    <cellStyle name="Normal 40 2 2 2 3 2 3 5" xfId="21605"/>
    <cellStyle name="Normal 40 2 2 2 3 2 4" xfId="13195"/>
    <cellStyle name="Normal 40 2 2 2 3 2 4 2" xfId="43517"/>
    <cellStyle name="Normal 40 2 2 2 3 2 4 3" xfId="28293"/>
    <cellStyle name="Normal 40 2 2 2 3 2 5" xfId="8174"/>
    <cellStyle name="Normal 40 2 2 2 3 2 5 2" xfId="38500"/>
    <cellStyle name="Normal 40 2 2 2 3 2 5 3" xfId="23276"/>
    <cellStyle name="Normal 40 2 2 2 3 2 6" xfId="33488"/>
    <cellStyle name="Normal 40 2 2 2 3 2 7" xfId="18263"/>
    <cellStyle name="Normal 40 2 2 2 3 3" xfId="3956"/>
    <cellStyle name="Normal 40 2 2 2 3 3 2" xfId="14030"/>
    <cellStyle name="Normal 40 2 2 2 3 3 2 2" xfId="44352"/>
    <cellStyle name="Normal 40 2 2 2 3 3 2 3" xfId="29128"/>
    <cellStyle name="Normal 40 2 2 2 3 3 3" xfId="9010"/>
    <cellStyle name="Normal 40 2 2 2 3 3 3 2" xfId="39335"/>
    <cellStyle name="Normal 40 2 2 2 3 3 3 3" xfId="24111"/>
    <cellStyle name="Normal 40 2 2 2 3 3 4" xfId="34322"/>
    <cellStyle name="Normal 40 2 2 2 3 3 5" xfId="19098"/>
    <cellStyle name="Normal 40 2 2 2 3 4" xfId="5649"/>
    <cellStyle name="Normal 40 2 2 2 3 4 2" xfId="15701"/>
    <cellStyle name="Normal 40 2 2 2 3 4 2 2" xfId="46023"/>
    <cellStyle name="Normal 40 2 2 2 3 4 2 3" xfId="30799"/>
    <cellStyle name="Normal 40 2 2 2 3 4 3" xfId="10681"/>
    <cellStyle name="Normal 40 2 2 2 3 4 3 2" xfId="41006"/>
    <cellStyle name="Normal 40 2 2 2 3 4 3 3" xfId="25782"/>
    <cellStyle name="Normal 40 2 2 2 3 4 4" xfId="35993"/>
    <cellStyle name="Normal 40 2 2 2 3 4 5" xfId="20769"/>
    <cellStyle name="Normal 40 2 2 2 3 5" xfId="12359"/>
    <cellStyle name="Normal 40 2 2 2 3 5 2" xfId="42681"/>
    <cellStyle name="Normal 40 2 2 2 3 5 3" xfId="27457"/>
    <cellStyle name="Normal 40 2 2 2 3 6" xfId="7338"/>
    <cellStyle name="Normal 40 2 2 2 3 6 2" xfId="37664"/>
    <cellStyle name="Normal 40 2 2 2 3 6 3" xfId="22440"/>
    <cellStyle name="Normal 40 2 2 2 3 7" xfId="32652"/>
    <cellStyle name="Normal 40 2 2 2 3 8" xfId="17427"/>
    <cellStyle name="Normal 40 2 2 2 4" xfId="2685"/>
    <cellStyle name="Normal 40 2 2 2 4 2" xfId="4375"/>
    <cellStyle name="Normal 40 2 2 2 4 2 2" xfId="14448"/>
    <cellStyle name="Normal 40 2 2 2 4 2 2 2" xfId="44770"/>
    <cellStyle name="Normal 40 2 2 2 4 2 2 3" xfId="29546"/>
    <cellStyle name="Normal 40 2 2 2 4 2 3" xfId="9428"/>
    <cellStyle name="Normal 40 2 2 2 4 2 3 2" xfId="39753"/>
    <cellStyle name="Normal 40 2 2 2 4 2 3 3" xfId="24529"/>
    <cellStyle name="Normal 40 2 2 2 4 2 4" xfId="34740"/>
    <cellStyle name="Normal 40 2 2 2 4 2 5" xfId="19516"/>
    <cellStyle name="Normal 40 2 2 2 4 3" xfId="6067"/>
    <cellStyle name="Normal 40 2 2 2 4 3 2" xfId="16119"/>
    <cellStyle name="Normal 40 2 2 2 4 3 2 2" xfId="46441"/>
    <cellStyle name="Normal 40 2 2 2 4 3 2 3" xfId="31217"/>
    <cellStyle name="Normal 40 2 2 2 4 3 3" xfId="11099"/>
    <cellStyle name="Normal 40 2 2 2 4 3 3 2" xfId="41424"/>
    <cellStyle name="Normal 40 2 2 2 4 3 3 3" xfId="26200"/>
    <cellStyle name="Normal 40 2 2 2 4 3 4" xfId="36411"/>
    <cellStyle name="Normal 40 2 2 2 4 3 5" xfId="21187"/>
    <cellStyle name="Normal 40 2 2 2 4 4" xfId="12777"/>
    <cellStyle name="Normal 40 2 2 2 4 4 2" xfId="43099"/>
    <cellStyle name="Normal 40 2 2 2 4 4 3" xfId="27875"/>
    <cellStyle name="Normal 40 2 2 2 4 5" xfId="7756"/>
    <cellStyle name="Normal 40 2 2 2 4 5 2" xfId="38082"/>
    <cellStyle name="Normal 40 2 2 2 4 5 3" xfId="22858"/>
    <cellStyle name="Normal 40 2 2 2 4 6" xfId="33070"/>
    <cellStyle name="Normal 40 2 2 2 4 7" xfId="17845"/>
    <cellStyle name="Normal 40 2 2 2 5" xfId="3538"/>
    <cellStyle name="Normal 40 2 2 2 5 2" xfId="13612"/>
    <cellStyle name="Normal 40 2 2 2 5 2 2" xfId="43934"/>
    <cellStyle name="Normal 40 2 2 2 5 2 3" xfId="28710"/>
    <cellStyle name="Normal 40 2 2 2 5 3" xfId="8592"/>
    <cellStyle name="Normal 40 2 2 2 5 3 2" xfId="38917"/>
    <cellStyle name="Normal 40 2 2 2 5 3 3" xfId="23693"/>
    <cellStyle name="Normal 40 2 2 2 5 4" xfId="33904"/>
    <cellStyle name="Normal 40 2 2 2 5 5" xfId="18680"/>
    <cellStyle name="Normal 40 2 2 2 6" xfId="5231"/>
    <cellStyle name="Normal 40 2 2 2 6 2" xfId="15283"/>
    <cellStyle name="Normal 40 2 2 2 6 2 2" xfId="45605"/>
    <cellStyle name="Normal 40 2 2 2 6 2 3" xfId="30381"/>
    <cellStyle name="Normal 40 2 2 2 6 3" xfId="10263"/>
    <cellStyle name="Normal 40 2 2 2 6 3 2" xfId="40588"/>
    <cellStyle name="Normal 40 2 2 2 6 3 3" xfId="25364"/>
    <cellStyle name="Normal 40 2 2 2 6 4" xfId="35575"/>
    <cellStyle name="Normal 40 2 2 2 6 5" xfId="20351"/>
    <cellStyle name="Normal 40 2 2 2 7" xfId="11941"/>
    <cellStyle name="Normal 40 2 2 2 7 2" xfId="42263"/>
    <cellStyle name="Normal 40 2 2 2 7 3" xfId="27039"/>
    <cellStyle name="Normal 40 2 2 2 8" xfId="6920"/>
    <cellStyle name="Normal 40 2 2 2 8 2" xfId="37246"/>
    <cellStyle name="Normal 40 2 2 2 8 3" xfId="22022"/>
    <cellStyle name="Normal 40 2 2 2 9" xfId="32234"/>
    <cellStyle name="Normal 40 2 2 3" xfId="1947"/>
    <cellStyle name="Normal 40 2 2 3 2" xfId="2368"/>
    <cellStyle name="Normal 40 2 2 3 2 2" xfId="3207"/>
    <cellStyle name="Normal 40 2 2 3 2 2 2" xfId="4897"/>
    <cellStyle name="Normal 40 2 2 3 2 2 2 2" xfId="14970"/>
    <cellStyle name="Normal 40 2 2 3 2 2 2 2 2" xfId="45292"/>
    <cellStyle name="Normal 40 2 2 3 2 2 2 2 3" xfId="30068"/>
    <cellStyle name="Normal 40 2 2 3 2 2 2 3" xfId="9950"/>
    <cellStyle name="Normal 40 2 2 3 2 2 2 3 2" xfId="40275"/>
    <cellStyle name="Normal 40 2 2 3 2 2 2 3 3" xfId="25051"/>
    <cellStyle name="Normal 40 2 2 3 2 2 2 4" xfId="35262"/>
    <cellStyle name="Normal 40 2 2 3 2 2 2 5" xfId="20038"/>
    <cellStyle name="Normal 40 2 2 3 2 2 3" xfId="6589"/>
    <cellStyle name="Normal 40 2 2 3 2 2 3 2" xfId="16641"/>
    <cellStyle name="Normal 40 2 2 3 2 2 3 2 2" xfId="46963"/>
    <cellStyle name="Normal 40 2 2 3 2 2 3 2 3" xfId="31739"/>
    <cellStyle name="Normal 40 2 2 3 2 2 3 3" xfId="11621"/>
    <cellStyle name="Normal 40 2 2 3 2 2 3 3 2" xfId="41946"/>
    <cellStyle name="Normal 40 2 2 3 2 2 3 3 3" xfId="26722"/>
    <cellStyle name="Normal 40 2 2 3 2 2 3 4" xfId="36933"/>
    <cellStyle name="Normal 40 2 2 3 2 2 3 5" xfId="21709"/>
    <cellStyle name="Normal 40 2 2 3 2 2 4" xfId="13299"/>
    <cellStyle name="Normal 40 2 2 3 2 2 4 2" xfId="43621"/>
    <cellStyle name="Normal 40 2 2 3 2 2 4 3" xfId="28397"/>
    <cellStyle name="Normal 40 2 2 3 2 2 5" xfId="8278"/>
    <cellStyle name="Normal 40 2 2 3 2 2 5 2" xfId="38604"/>
    <cellStyle name="Normal 40 2 2 3 2 2 5 3" xfId="23380"/>
    <cellStyle name="Normal 40 2 2 3 2 2 6" xfId="33592"/>
    <cellStyle name="Normal 40 2 2 3 2 2 7" xfId="18367"/>
    <cellStyle name="Normal 40 2 2 3 2 3" xfId="4060"/>
    <cellStyle name="Normal 40 2 2 3 2 3 2" xfId="14134"/>
    <cellStyle name="Normal 40 2 2 3 2 3 2 2" xfId="44456"/>
    <cellStyle name="Normal 40 2 2 3 2 3 2 3" xfId="29232"/>
    <cellStyle name="Normal 40 2 2 3 2 3 3" xfId="9114"/>
    <cellStyle name="Normal 40 2 2 3 2 3 3 2" xfId="39439"/>
    <cellStyle name="Normal 40 2 2 3 2 3 3 3" xfId="24215"/>
    <cellStyle name="Normal 40 2 2 3 2 3 4" xfId="34426"/>
    <cellStyle name="Normal 40 2 2 3 2 3 5" xfId="19202"/>
    <cellStyle name="Normal 40 2 2 3 2 4" xfId="5753"/>
    <cellStyle name="Normal 40 2 2 3 2 4 2" xfId="15805"/>
    <cellStyle name="Normal 40 2 2 3 2 4 2 2" xfId="46127"/>
    <cellStyle name="Normal 40 2 2 3 2 4 2 3" xfId="30903"/>
    <cellStyle name="Normal 40 2 2 3 2 4 3" xfId="10785"/>
    <cellStyle name="Normal 40 2 2 3 2 4 3 2" xfId="41110"/>
    <cellStyle name="Normal 40 2 2 3 2 4 3 3" xfId="25886"/>
    <cellStyle name="Normal 40 2 2 3 2 4 4" xfId="36097"/>
    <cellStyle name="Normal 40 2 2 3 2 4 5" xfId="20873"/>
    <cellStyle name="Normal 40 2 2 3 2 5" xfId="12463"/>
    <cellStyle name="Normal 40 2 2 3 2 5 2" xfId="42785"/>
    <cellStyle name="Normal 40 2 2 3 2 5 3" xfId="27561"/>
    <cellStyle name="Normal 40 2 2 3 2 6" xfId="7442"/>
    <cellStyle name="Normal 40 2 2 3 2 6 2" xfId="37768"/>
    <cellStyle name="Normal 40 2 2 3 2 6 3" xfId="22544"/>
    <cellStyle name="Normal 40 2 2 3 2 7" xfId="32756"/>
    <cellStyle name="Normal 40 2 2 3 2 8" xfId="17531"/>
    <cellStyle name="Normal 40 2 2 3 3" xfId="2789"/>
    <cellStyle name="Normal 40 2 2 3 3 2" xfId="4479"/>
    <cellStyle name="Normal 40 2 2 3 3 2 2" xfId="14552"/>
    <cellStyle name="Normal 40 2 2 3 3 2 2 2" xfId="44874"/>
    <cellStyle name="Normal 40 2 2 3 3 2 2 3" xfId="29650"/>
    <cellStyle name="Normal 40 2 2 3 3 2 3" xfId="9532"/>
    <cellStyle name="Normal 40 2 2 3 3 2 3 2" xfId="39857"/>
    <cellStyle name="Normal 40 2 2 3 3 2 3 3" xfId="24633"/>
    <cellStyle name="Normal 40 2 2 3 3 2 4" xfId="34844"/>
    <cellStyle name="Normal 40 2 2 3 3 2 5" xfId="19620"/>
    <cellStyle name="Normal 40 2 2 3 3 3" xfId="6171"/>
    <cellStyle name="Normal 40 2 2 3 3 3 2" xfId="16223"/>
    <cellStyle name="Normal 40 2 2 3 3 3 2 2" xfId="46545"/>
    <cellStyle name="Normal 40 2 2 3 3 3 2 3" xfId="31321"/>
    <cellStyle name="Normal 40 2 2 3 3 3 3" xfId="11203"/>
    <cellStyle name="Normal 40 2 2 3 3 3 3 2" xfId="41528"/>
    <cellStyle name="Normal 40 2 2 3 3 3 3 3" xfId="26304"/>
    <cellStyle name="Normal 40 2 2 3 3 3 4" xfId="36515"/>
    <cellStyle name="Normal 40 2 2 3 3 3 5" xfId="21291"/>
    <cellStyle name="Normal 40 2 2 3 3 4" xfId="12881"/>
    <cellStyle name="Normal 40 2 2 3 3 4 2" xfId="43203"/>
    <cellStyle name="Normal 40 2 2 3 3 4 3" xfId="27979"/>
    <cellStyle name="Normal 40 2 2 3 3 5" xfId="7860"/>
    <cellStyle name="Normal 40 2 2 3 3 5 2" xfId="38186"/>
    <cellStyle name="Normal 40 2 2 3 3 5 3" xfId="22962"/>
    <cellStyle name="Normal 40 2 2 3 3 6" xfId="33174"/>
    <cellStyle name="Normal 40 2 2 3 3 7" xfId="17949"/>
    <cellStyle name="Normal 40 2 2 3 4" xfId="3642"/>
    <cellStyle name="Normal 40 2 2 3 4 2" xfId="13716"/>
    <cellStyle name="Normal 40 2 2 3 4 2 2" xfId="44038"/>
    <cellStyle name="Normal 40 2 2 3 4 2 3" xfId="28814"/>
    <cellStyle name="Normal 40 2 2 3 4 3" xfId="8696"/>
    <cellStyle name="Normal 40 2 2 3 4 3 2" xfId="39021"/>
    <cellStyle name="Normal 40 2 2 3 4 3 3" xfId="23797"/>
    <cellStyle name="Normal 40 2 2 3 4 4" xfId="34008"/>
    <cellStyle name="Normal 40 2 2 3 4 5" xfId="18784"/>
    <cellStyle name="Normal 40 2 2 3 5" xfId="5335"/>
    <cellStyle name="Normal 40 2 2 3 5 2" xfId="15387"/>
    <cellStyle name="Normal 40 2 2 3 5 2 2" xfId="45709"/>
    <cellStyle name="Normal 40 2 2 3 5 2 3" xfId="30485"/>
    <cellStyle name="Normal 40 2 2 3 5 3" xfId="10367"/>
    <cellStyle name="Normal 40 2 2 3 5 3 2" xfId="40692"/>
    <cellStyle name="Normal 40 2 2 3 5 3 3" xfId="25468"/>
    <cellStyle name="Normal 40 2 2 3 5 4" xfId="35679"/>
    <cellStyle name="Normal 40 2 2 3 5 5" xfId="20455"/>
    <cellStyle name="Normal 40 2 2 3 6" xfId="12045"/>
    <cellStyle name="Normal 40 2 2 3 6 2" xfId="42367"/>
    <cellStyle name="Normal 40 2 2 3 6 3" xfId="27143"/>
    <cellStyle name="Normal 40 2 2 3 7" xfId="7024"/>
    <cellStyle name="Normal 40 2 2 3 7 2" xfId="37350"/>
    <cellStyle name="Normal 40 2 2 3 7 3" xfId="22126"/>
    <cellStyle name="Normal 40 2 2 3 8" xfId="32338"/>
    <cellStyle name="Normal 40 2 2 3 9" xfId="17113"/>
    <cellStyle name="Normal 40 2 2 4" xfId="2160"/>
    <cellStyle name="Normal 40 2 2 4 2" xfId="2999"/>
    <cellStyle name="Normal 40 2 2 4 2 2" xfId="4689"/>
    <cellStyle name="Normal 40 2 2 4 2 2 2" xfId="14762"/>
    <cellStyle name="Normal 40 2 2 4 2 2 2 2" xfId="45084"/>
    <cellStyle name="Normal 40 2 2 4 2 2 2 3" xfId="29860"/>
    <cellStyle name="Normal 40 2 2 4 2 2 3" xfId="9742"/>
    <cellStyle name="Normal 40 2 2 4 2 2 3 2" xfId="40067"/>
    <cellStyle name="Normal 40 2 2 4 2 2 3 3" xfId="24843"/>
    <cellStyle name="Normal 40 2 2 4 2 2 4" xfId="35054"/>
    <cellStyle name="Normal 40 2 2 4 2 2 5" xfId="19830"/>
    <cellStyle name="Normal 40 2 2 4 2 3" xfId="6381"/>
    <cellStyle name="Normal 40 2 2 4 2 3 2" xfId="16433"/>
    <cellStyle name="Normal 40 2 2 4 2 3 2 2" xfId="46755"/>
    <cellStyle name="Normal 40 2 2 4 2 3 2 3" xfId="31531"/>
    <cellStyle name="Normal 40 2 2 4 2 3 3" xfId="11413"/>
    <cellStyle name="Normal 40 2 2 4 2 3 3 2" xfId="41738"/>
    <cellStyle name="Normal 40 2 2 4 2 3 3 3" xfId="26514"/>
    <cellStyle name="Normal 40 2 2 4 2 3 4" xfId="36725"/>
    <cellStyle name="Normal 40 2 2 4 2 3 5" xfId="21501"/>
    <cellStyle name="Normal 40 2 2 4 2 4" xfId="13091"/>
    <cellStyle name="Normal 40 2 2 4 2 4 2" xfId="43413"/>
    <cellStyle name="Normal 40 2 2 4 2 4 3" xfId="28189"/>
    <cellStyle name="Normal 40 2 2 4 2 5" xfId="8070"/>
    <cellStyle name="Normal 40 2 2 4 2 5 2" xfId="38396"/>
    <cellStyle name="Normal 40 2 2 4 2 5 3" xfId="23172"/>
    <cellStyle name="Normal 40 2 2 4 2 6" xfId="33384"/>
    <cellStyle name="Normal 40 2 2 4 2 7" xfId="18159"/>
    <cellStyle name="Normal 40 2 2 4 3" xfId="3852"/>
    <cellStyle name="Normal 40 2 2 4 3 2" xfId="13926"/>
    <cellStyle name="Normal 40 2 2 4 3 2 2" xfId="44248"/>
    <cellStyle name="Normal 40 2 2 4 3 2 3" xfId="29024"/>
    <cellStyle name="Normal 40 2 2 4 3 3" xfId="8906"/>
    <cellStyle name="Normal 40 2 2 4 3 3 2" xfId="39231"/>
    <cellStyle name="Normal 40 2 2 4 3 3 3" xfId="24007"/>
    <cellStyle name="Normal 40 2 2 4 3 4" xfId="34218"/>
    <cellStyle name="Normal 40 2 2 4 3 5" xfId="18994"/>
    <cellStyle name="Normal 40 2 2 4 4" xfId="5545"/>
    <cellStyle name="Normal 40 2 2 4 4 2" xfId="15597"/>
    <cellStyle name="Normal 40 2 2 4 4 2 2" xfId="45919"/>
    <cellStyle name="Normal 40 2 2 4 4 2 3" xfId="30695"/>
    <cellStyle name="Normal 40 2 2 4 4 3" xfId="10577"/>
    <cellStyle name="Normal 40 2 2 4 4 3 2" xfId="40902"/>
    <cellStyle name="Normal 40 2 2 4 4 3 3" xfId="25678"/>
    <cellStyle name="Normal 40 2 2 4 4 4" xfId="35889"/>
    <cellStyle name="Normal 40 2 2 4 4 5" xfId="20665"/>
    <cellStyle name="Normal 40 2 2 4 5" xfId="12255"/>
    <cellStyle name="Normal 40 2 2 4 5 2" xfId="42577"/>
    <cellStyle name="Normal 40 2 2 4 5 3" xfId="27353"/>
    <cellStyle name="Normal 40 2 2 4 6" xfId="7234"/>
    <cellStyle name="Normal 40 2 2 4 6 2" xfId="37560"/>
    <cellStyle name="Normal 40 2 2 4 6 3" xfId="22336"/>
    <cellStyle name="Normal 40 2 2 4 7" xfId="32548"/>
    <cellStyle name="Normal 40 2 2 4 8" xfId="17323"/>
    <cellStyle name="Normal 40 2 2 5" xfId="2581"/>
    <cellStyle name="Normal 40 2 2 5 2" xfId="4271"/>
    <cellStyle name="Normal 40 2 2 5 2 2" xfId="14344"/>
    <cellStyle name="Normal 40 2 2 5 2 2 2" xfId="44666"/>
    <cellStyle name="Normal 40 2 2 5 2 2 3" xfId="29442"/>
    <cellStyle name="Normal 40 2 2 5 2 3" xfId="9324"/>
    <cellStyle name="Normal 40 2 2 5 2 3 2" xfId="39649"/>
    <cellStyle name="Normal 40 2 2 5 2 3 3" xfId="24425"/>
    <cellStyle name="Normal 40 2 2 5 2 4" xfId="34636"/>
    <cellStyle name="Normal 40 2 2 5 2 5" xfId="19412"/>
    <cellStyle name="Normal 40 2 2 5 3" xfId="5963"/>
    <cellStyle name="Normal 40 2 2 5 3 2" xfId="16015"/>
    <cellStyle name="Normal 40 2 2 5 3 2 2" xfId="46337"/>
    <cellStyle name="Normal 40 2 2 5 3 2 3" xfId="31113"/>
    <cellStyle name="Normal 40 2 2 5 3 3" xfId="10995"/>
    <cellStyle name="Normal 40 2 2 5 3 3 2" xfId="41320"/>
    <cellStyle name="Normal 40 2 2 5 3 3 3" xfId="26096"/>
    <cellStyle name="Normal 40 2 2 5 3 4" xfId="36307"/>
    <cellStyle name="Normal 40 2 2 5 3 5" xfId="21083"/>
    <cellStyle name="Normal 40 2 2 5 4" xfId="12673"/>
    <cellStyle name="Normal 40 2 2 5 4 2" xfId="42995"/>
    <cellStyle name="Normal 40 2 2 5 4 3" xfId="27771"/>
    <cellStyle name="Normal 40 2 2 5 5" xfId="7652"/>
    <cellStyle name="Normal 40 2 2 5 5 2" xfId="37978"/>
    <cellStyle name="Normal 40 2 2 5 5 3" xfId="22754"/>
    <cellStyle name="Normal 40 2 2 5 6" xfId="32966"/>
    <cellStyle name="Normal 40 2 2 5 7" xfId="17741"/>
    <cellStyle name="Normal 40 2 2 6" xfId="3434"/>
    <cellStyle name="Normal 40 2 2 6 2" xfId="13508"/>
    <cellStyle name="Normal 40 2 2 6 2 2" xfId="43830"/>
    <cellStyle name="Normal 40 2 2 6 2 3" xfId="28606"/>
    <cellStyle name="Normal 40 2 2 6 3" xfId="8488"/>
    <cellStyle name="Normal 40 2 2 6 3 2" xfId="38813"/>
    <cellStyle name="Normal 40 2 2 6 3 3" xfId="23589"/>
    <cellStyle name="Normal 40 2 2 6 4" xfId="33800"/>
    <cellStyle name="Normal 40 2 2 6 5" xfId="18576"/>
    <cellStyle name="Normal 40 2 2 7" xfId="5127"/>
    <cellStyle name="Normal 40 2 2 7 2" xfId="15179"/>
    <cellStyle name="Normal 40 2 2 7 2 2" xfId="45501"/>
    <cellStyle name="Normal 40 2 2 7 2 3" xfId="30277"/>
    <cellStyle name="Normal 40 2 2 7 3" xfId="10159"/>
    <cellStyle name="Normal 40 2 2 7 3 2" xfId="40484"/>
    <cellStyle name="Normal 40 2 2 7 3 3" xfId="25260"/>
    <cellStyle name="Normal 40 2 2 7 4" xfId="35471"/>
    <cellStyle name="Normal 40 2 2 7 5" xfId="20247"/>
    <cellStyle name="Normal 40 2 2 8" xfId="11837"/>
    <cellStyle name="Normal 40 2 2 8 2" xfId="42159"/>
    <cellStyle name="Normal 40 2 2 8 3" xfId="26935"/>
    <cellStyle name="Normal 40 2 2 9" xfId="6816"/>
    <cellStyle name="Normal 40 2 2 9 2" xfId="37142"/>
    <cellStyle name="Normal 40 2 2 9 3" xfId="21918"/>
    <cellStyle name="Normal 40 2 3" xfId="1780"/>
    <cellStyle name="Normal 40 2 3 10" xfId="16957"/>
    <cellStyle name="Normal 40 2 3 2" xfId="1999"/>
    <cellStyle name="Normal 40 2 3 2 2" xfId="2420"/>
    <cellStyle name="Normal 40 2 3 2 2 2" xfId="3259"/>
    <cellStyle name="Normal 40 2 3 2 2 2 2" xfId="4949"/>
    <cellStyle name="Normal 40 2 3 2 2 2 2 2" xfId="15022"/>
    <cellStyle name="Normal 40 2 3 2 2 2 2 2 2" xfId="45344"/>
    <cellStyle name="Normal 40 2 3 2 2 2 2 2 3" xfId="30120"/>
    <cellStyle name="Normal 40 2 3 2 2 2 2 3" xfId="10002"/>
    <cellStyle name="Normal 40 2 3 2 2 2 2 3 2" xfId="40327"/>
    <cellStyle name="Normal 40 2 3 2 2 2 2 3 3" xfId="25103"/>
    <cellStyle name="Normal 40 2 3 2 2 2 2 4" xfId="35314"/>
    <cellStyle name="Normal 40 2 3 2 2 2 2 5" xfId="20090"/>
    <cellStyle name="Normal 40 2 3 2 2 2 3" xfId="6641"/>
    <cellStyle name="Normal 40 2 3 2 2 2 3 2" xfId="16693"/>
    <cellStyle name="Normal 40 2 3 2 2 2 3 2 2" xfId="47015"/>
    <cellStyle name="Normal 40 2 3 2 2 2 3 2 3" xfId="31791"/>
    <cellStyle name="Normal 40 2 3 2 2 2 3 3" xfId="11673"/>
    <cellStyle name="Normal 40 2 3 2 2 2 3 3 2" xfId="41998"/>
    <cellStyle name="Normal 40 2 3 2 2 2 3 3 3" xfId="26774"/>
    <cellStyle name="Normal 40 2 3 2 2 2 3 4" xfId="36985"/>
    <cellStyle name="Normal 40 2 3 2 2 2 3 5" xfId="21761"/>
    <cellStyle name="Normal 40 2 3 2 2 2 4" xfId="13351"/>
    <cellStyle name="Normal 40 2 3 2 2 2 4 2" xfId="43673"/>
    <cellStyle name="Normal 40 2 3 2 2 2 4 3" xfId="28449"/>
    <cellStyle name="Normal 40 2 3 2 2 2 5" xfId="8330"/>
    <cellStyle name="Normal 40 2 3 2 2 2 5 2" xfId="38656"/>
    <cellStyle name="Normal 40 2 3 2 2 2 5 3" xfId="23432"/>
    <cellStyle name="Normal 40 2 3 2 2 2 6" xfId="33644"/>
    <cellStyle name="Normal 40 2 3 2 2 2 7" xfId="18419"/>
    <cellStyle name="Normal 40 2 3 2 2 3" xfId="4112"/>
    <cellStyle name="Normal 40 2 3 2 2 3 2" xfId="14186"/>
    <cellStyle name="Normal 40 2 3 2 2 3 2 2" xfId="44508"/>
    <cellStyle name="Normal 40 2 3 2 2 3 2 3" xfId="29284"/>
    <cellStyle name="Normal 40 2 3 2 2 3 3" xfId="9166"/>
    <cellStyle name="Normal 40 2 3 2 2 3 3 2" xfId="39491"/>
    <cellStyle name="Normal 40 2 3 2 2 3 3 3" xfId="24267"/>
    <cellStyle name="Normal 40 2 3 2 2 3 4" xfId="34478"/>
    <cellStyle name="Normal 40 2 3 2 2 3 5" xfId="19254"/>
    <cellStyle name="Normal 40 2 3 2 2 4" xfId="5805"/>
    <cellStyle name="Normal 40 2 3 2 2 4 2" xfId="15857"/>
    <cellStyle name="Normal 40 2 3 2 2 4 2 2" xfId="46179"/>
    <cellStyle name="Normal 40 2 3 2 2 4 2 3" xfId="30955"/>
    <cellStyle name="Normal 40 2 3 2 2 4 3" xfId="10837"/>
    <cellStyle name="Normal 40 2 3 2 2 4 3 2" xfId="41162"/>
    <cellStyle name="Normal 40 2 3 2 2 4 3 3" xfId="25938"/>
    <cellStyle name="Normal 40 2 3 2 2 4 4" xfId="36149"/>
    <cellStyle name="Normal 40 2 3 2 2 4 5" xfId="20925"/>
    <cellStyle name="Normal 40 2 3 2 2 5" xfId="12515"/>
    <cellStyle name="Normal 40 2 3 2 2 5 2" xfId="42837"/>
    <cellStyle name="Normal 40 2 3 2 2 5 3" xfId="27613"/>
    <cellStyle name="Normal 40 2 3 2 2 6" xfId="7494"/>
    <cellStyle name="Normal 40 2 3 2 2 6 2" xfId="37820"/>
    <cellStyle name="Normal 40 2 3 2 2 6 3" xfId="22596"/>
    <cellStyle name="Normal 40 2 3 2 2 7" xfId="32808"/>
    <cellStyle name="Normal 40 2 3 2 2 8" xfId="17583"/>
    <cellStyle name="Normal 40 2 3 2 3" xfId="2841"/>
    <cellStyle name="Normal 40 2 3 2 3 2" xfId="4531"/>
    <cellStyle name="Normal 40 2 3 2 3 2 2" xfId="14604"/>
    <cellStyle name="Normal 40 2 3 2 3 2 2 2" xfId="44926"/>
    <cellStyle name="Normal 40 2 3 2 3 2 2 3" xfId="29702"/>
    <cellStyle name="Normal 40 2 3 2 3 2 3" xfId="9584"/>
    <cellStyle name="Normal 40 2 3 2 3 2 3 2" xfId="39909"/>
    <cellStyle name="Normal 40 2 3 2 3 2 3 3" xfId="24685"/>
    <cellStyle name="Normal 40 2 3 2 3 2 4" xfId="34896"/>
    <cellStyle name="Normal 40 2 3 2 3 2 5" xfId="19672"/>
    <cellStyle name="Normal 40 2 3 2 3 3" xfId="6223"/>
    <cellStyle name="Normal 40 2 3 2 3 3 2" xfId="16275"/>
    <cellStyle name="Normal 40 2 3 2 3 3 2 2" xfId="46597"/>
    <cellStyle name="Normal 40 2 3 2 3 3 2 3" xfId="31373"/>
    <cellStyle name="Normal 40 2 3 2 3 3 3" xfId="11255"/>
    <cellStyle name="Normal 40 2 3 2 3 3 3 2" xfId="41580"/>
    <cellStyle name="Normal 40 2 3 2 3 3 3 3" xfId="26356"/>
    <cellStyle name="Normal 40 2 3 2 3 3 4" xfId="36567"/>
    <cellStyle name="Normal 40 2 3 2 3 3 5" xfId="21343"/>
    <cellStyle name="Normal 40 2 3 2 3 4" xfId="12933"/>
    <cellStyle name="Normal 40 2 3 2 3 4 2" xfId="43255"/>
    <cellStyle name="Normal 40 2 3 2 3 4 3" xfId="28031"/>
    <cellStyle name="Normal 40 2 3 2 3 5" xfId="7912"/>
    <cellStyle name="Normal 40 2 3 2 3 5 2" xfId="38238"/>
    <cellStyle name="Normal 40 2 3 2 3 5 3" xfId="23014"/>
    <cellStyle name="Normal 40 2 3 2 3 6" xfId="33226"/>
    <cellStyle name="Normal 40 2 3 2 3 7" xfId="18001"/>
    <cellStyle name="Normal 40 2 3 2 4" xfId="3694"/>
    <cellStyle name="Normal 40 2 3 2 4 2" xfId="13768"/>
    <cellStyle name="Normal 40 2 3 2 4 2 2" xfId="44090"/>
    <cellStyle name="Normal 40 2 3 2 4 2 3" xfId="28866"/>
    <cellStyle name="Normal 40 2 3 2 4 3" xfId="8748"/>
    <cellStyle name="Normal 40 2 3 2 4 3 2" xfId="39073"/>
    <cellStyle name="Normal 40 2 3 2 4 3 3" xfId="23849"/>
    <cellStyle name="Normal 40 2 3 2 4 4" xfId="34060"/>
    <cellStyle name="Normal 40 2 3 2 4 5" xfId="18836"/>
    <cellStyle name="Normal 40 2 3 2 5" xfId="5387"/>
    <cellStyle name="Normal 40 2 3 2 5 2" xfId="15439"/>
    <cellStyle name="Normal 40 2 3 2 5 2 2" xfId="45761"/>
    <cellStyle name="Normal 40 2 3 2 5 2 3" xfId="30537"/>
    <cellStyle name="Normal 40 2 3 2 5 3" xfId="10419"/>
    <cellStyle name="Normal 40 2 3 2 5 3 2" xfId="40744"/>
    <cellStyle name="Normal 40 2 3 2 5 3 3" xfId="25520"/>
    <cellStyle name="Normal 40 2 3 2 5 4" xfId="35731"/>
    <cellStyle name="Normal 40 2 3 2 5 5" xfId="20507"/>
    <cellStyle name="Normal 40 2 3 2 6" xfId="12097"/>
    <cellStyle name="Normal 40 2 3 2 6 2" xfId="42419"/>
    <cellStyle name="Normal 40 2 3 2 6 3" xfId="27195"/>
    <cellStyle name="Normal 40 2 3 2 7" xfId="7076"/>
    <cellStyle name="Normal 40 2 3 2 7 2" xfId="37402"/>
    <cellStyle name="Normal 40 2 3 2 7 3" xfId="22178"/>
    <cellStyle name="Normal 40 2 3 2 8" xfId="32390"/>
    <cellStyle name="Normal 40 2 3 2 9" xfId="17165"/>
    <cellStyle name="Normal 40 2 3 3" xfId="2212"/>
    <cellStyle name="Normal 40 2 3 3 2" xfId="3051"/>
    <cellStyle name="Normal 40 2 3 3 2 2" xfId="4741"/>
    <cellStyle name="Normal 40 2 3 3 2 2 2" xfId="14814"/>
    <cellStyle name="Normal 40 2 3 3 2 2 2 2" xfId="45136"/>
    <cellStyle name="Normal 40 2 3 3 2 2 2 3" xfId="29912"/>
    <cellStyle name="Normal 40 2 3 3 2 2 3" xfId="9794"/>
    <cellStyle name="Normal 40 2 3 3 2 2 3 2" xfId="40119"/>
    <cellStyle name="Normal 40 2 3 3 2 2 3 3" xfId="24895"/>
    <cellStyle name="Normal 40 2 3 3 2 2 4" xfId="35106"/>
    <cellStyle name="Normal 40 2 3 3 2 2 5" xfId="19882"/>
    <cellStyle name="Normal 40 2 3 3 2 3" xfId="6433"/>
    <cellStyle name="Normal 40 2 3 3 2 3 2" xfId="16485"/>
    <cellStyle name="Normal 40 2 3 3 2 3 2 2" xfId="46807"/>
    <cellStyle name="Normal 40 2 3 3 2 3 2 3" xfId="31583"/>
    <cellStyle name="Normal 40 2 3 3 2 3 3" xfId="11465"/>
    <cellStyle name="Normal 40 2 3 3 2 3 3 2" xfId="41790"/>
    <cellStyle name="Normal 40 2 3 3 2 3 3 3" xfId="26566"/>
    <cellStyle name="Normal 40 2 3 3 2 3 4" xfId="36777"/>
    <cellStyle name="Normal 40 2 3 3 2 3 5" xfId="21553"/>
    <cellStyle name="Normal 40 2 3 3 2 4" xfId="13143"/>
    <cellStyle name="Normal 40 2 3 3 2 4 2" xfId="43465"/>
    <cellStyle name="Normal 40 2 3 3 2 4 3" xfId="28241"/>
    <cellStyle name="Normal 40 2 3 3 2 5" xfId="8122"/>
    <cellStyle name="Normal 40 2 3 3 2 5 2" xfId="38448"/>
    <cellStyle name="Normal 40 2 3 3 2 5 3" xfId="23224"/>
    <cellStyle name="Normal 40 2 3 3 2 6" xfId="33436"/>
    <cellStyle name="Normal 40 2 3 3 2 7" xfId="18211"/>
    <cellStyle name="Normal 40 2 3 3 3" xfId="3904"/>
    <cellStyle name="Normal 40 2 3 3 3 2" xfId="13978"/>
    <cellStyle name="Normal 40 2 3 3 3 2 2" xfId="44300"/>
    <cellStyle name="Normal 40 2 3 3 3 2 3" xfId="29076"/>
    <cellStyle name="Normal 40 2 3 3 3 3" xfId="8958"/>
    <cellStyle name="Normal 40 2 3 3 3 3 2" xfId="39283"/>
    <cellStyle name="Normal 40 2 3 3 3 3 3" xfId="24059"/>
    <cellStyle name="Normal 40 2 3 3 3 4" xfId="34270"/>
    <cellStyle name="Normal 40 2 3 3 3 5" xfId="19046"/>
    <cellStyle name="Normal 40 2 3 3 4" xfId="5597"/>
    <cellStyle name="Normal 40 2 3 3 4 2" xfId="15649"/>
    <cellStyle name="Normal 40 2 3 3 4 2 2" xfId="45971"/>
    <cellStyle name="Normal 40 2 3 3 4 2 3" xfId="30747"/>
    <cellStyle name="Normal 40 2 3 3 4 3" xfId="10629"/>
    <cellStyle name="Normal 40 2 3 3 4 3 2" xfId="40954"/>
    <cellStyle name="Normal 40 2 3 3 4 3 3" xfId="25730"/>
    <cellStyle name="Normal 40 2 3 3 4 4" xfId="35941"/>
    <cellStyle name="Normal 40 2 3 3 4 5" xfId="20717"/>
    <cellStyle name="Normal 40 2 3 3 5" xfId="12307"/>
    <cellStyle name="Normal 40 2 3 3 5 2" xfId="42629"/>
    <cellStyle name="Normal 40 2 3 3 5 3" xfId="27405"/>
    <cellStyle name="Normal 40 2 3 3 6" xfId="7286"/>
    <cellStyle name="Normal 40 2 3 3 6 2" xfId="37612"/>
    <cellStyle name="Normal 40 2 3 3 6 3" xfId="22388"/>
    <cellStyle name="Normal 40 2 3 3 7" xfId="32600"/>
    <cellStyle name="Normal 40 2 3 3 8" xfId="17375"/>
    <cellStyle name="Normal 40 2 3 4" xfId="2633"/>
    <cellStyle name="Normal 40 2 3 4 2" xfId="4323"/>
    <cellStyle name="Normal 40 2 3 4 2 2" xfId="14396"/>
    <cellStyle name="Normal 40 2 3 4 2 2 2" xfId="44718"/>
    <cellStyle name="Normal 40 2 3 4 2 2 3" xfId="29494"/>
    <cellStyle name="Normal 40 2 3 4 2 3" xfId="9376"/>
    <cellStyle name="Normal 40 2 3 4 2 3 2" xfId="39701"/>
    <cellStyle name="Normal 40 2 3 4 2 3 3" xfId="24477"/>
    <cellStyle name="Normal 40 2 3 4 2 4" xfId="34688"/>
    <cellStyle name="Normal 40 2 3 4 2 5" xfId="19464"/>
    <cellStyle name="Normal 40 2 3 4 3" xfId="6015"/>
    <cellStyle name="Normal 40 2 3 4 3 2" xfId="16067"/>
    <cellStyle name="Normal 40 2 3 4 3 2 2" xfId="46389"/>
    <cellStyle name="Normal 40 2 3 4 3 2 3" xfId="31165"/>
    <cellStyle name="Normal 40 2 3 4 3 3" xfId="11047"/>
    <cellStyle name="Normal 40 2 3 4 3 3 2" xfId="41372"/>
    <cellStyle name="Normal 40 2 3 4 3 3 3" xfId="26148"/>
    <cellStyle name="Normal 40 2 3 4 3 4" xfId="36359"/>
    <cellStyle name="Normal 40 2 3 4 3 5" xfId="21135"/>
    <cellStyle name="Normal 40 2 3 4 4" xfId="12725"/>
    <cellStyle name="Normal 40 2 3 4 4 2" xfId="43047"/>
    <cellStyle name="Normal 40 2 3 4 4 3" xfId="27823"/>
    <cellStyle name="Normal 40 2 3 4 5" xfId="7704"/>
    <cellStyle name="Normal 40 2 3 4 5 2" xfId="38030"/>
    <cellStyle name="Normal 40 2 3 4 5 3" xfId="22806"/>
    <cellStyle name="Normal 40 2 3 4 6" xfId="33018"/>
    <cellStyle name="Normal 40 2 3 4 7" xfId="17793"/>
    <cellStyle name="Normal 40 2 3 5" xfId="3486"/>
    <cellStyle name="Normal 40 2 3 5 2" xfId="13560"/>
    <cellStyle name="Normal 40 2 3 5 2 2" xfId="43882"/>
    <cellStyle name="Normal 40 2 3 5 2 3" xfId="28658"/>
    <cellStyle name="Normal 40 2 3 5 3" xfId="8540"/>
    <cellStyle name="Normal 40 2 3 5 3 2" xfId="38865"/>
    <cellStyle name="Normal 40 2 3 5 3 3" xfId="23641"/>
    <cellStyle name="Normal 40 2 3 5 4" xfId="33852"/>
    <cellStyle name="Normal 40 2 3 5 5" xfId="18628"/>
    <cellStyle name="Normal 40 2 3 6" xfId="5179"/>
    <cellStyle name="Normal 40 2 3 6 2" xfId="15231"/>
    <cellStyle name="Normal 40 2 3 6 2 2" xfId="45553"/>
    <cellStyle name="Normal 40 2 3 6 2 3" xfId="30329"/>
    <cellStyle name="Normal 40 2 3 6 3" xfId="10211"/>
    <cellStyle name="Normal 40 2 3 6 3 2" xfId="40536"/>
    <cellStyle name="Normal 40 2 3 6 3 3" xfId="25312"/>
    <cellStyle name="Normal 40 2 3 6 4" xfId="35523"/>
    <cellStyle name="Normal 40 2 3 6 5" xfId="20299"/>
    <cellStyle name="Normal 40 2 3 7" xfId="11889"/>
    <cellStyle name="Normal 40 2 3 7 2" xfId="42211"/>
    <cellStyle name="Normal 40 2 3 7 3" xfId="26987"/>
    <cellStyle name="Normal 40 2 3 8" xfId="6868"/>
    <cellStyle name="Normal 40 2 3 8 2" xfId="37194"/>
    <cellStyle name="Normal 40 2 3 8 3" xfId="21970"/>
    <cellStyle name="Normal 40 2 3 9" xfId="32183"/>
    <cellStyle name="Normal 40 2 4" xfId="1893"/>
    <cellStyle name="Normal 40 2 4 2" xfId="2316"/>
    <cellStyle name="Normal 40 2 4 2 2" xfId="3155"/>
    <cellStyle name="Normal 40 2 4 2 2 2" xfId="4845"/>
    <cellStyle name="Normal 40 2 4 2 2 2 2" xfId="14918"/>
    <cellStyle name="Normal 40 2 4 2 2 2 2 2" xfId="45240"/>
    <cellStyle name="Normal 40 2 4 2 2 2 2 3" xfId="30016"/>
    <cellStyle name="Normal 40 2 4 2 2 2 3" xfId="9898"/>
    <cellStyle name="Normal 40 2 4 2 2 2 3 2" xfId="40223"/>
    <cellStyle name="Normal 40 2 4 2 2 2 3 3" xfId="24999"/>
    <cellStyle name="Normal 40 2 4 2 2 2 4" xfId="35210"/>
    <cellStyle name="Normal 40 2 4 2 2 2 5" xfId="19986"/>
    <cellStyle name="Normal 40 2 4 2 2 3" xfId="6537"/>
    <cellStyle name="Normal 40 2 4 2 2 3 2" xfId="16589"/>
    <cellStyle name="Normal 40 2 4 2 2 3 2 2" xfId="46911"/>
    <cellStyle name="Normal 40 2 4 2 2 3 2 3" xfId="31687"/>
    <cellStyle name="Normal 40 2 4 2 2 3 3" xfId="11569"/>
    <cellStyle name="Normal 40 2 4 2 2 3 3 2" xfId="41894"/>
    <cellStyle name="Normal 40 2 4 2 2 3 3 3" xfId="26670"/>
    <cellStyle name="Normal 40 2 4 2 2 3 4" xfId="36881"/>
    <cellStyle name="Normal 40 2 4 2 2 3 5" xfId="21657"/>
    <cellStyle name="Normal 40 2 4 2 2 4" xfId="13247"/>
    <cellStyle name="Normal 40 2 4 2 2 4 2" xfId="43569"/>
    <cellStyle name="Normal 40 2 4 2 2 4 3" xfId="28345"/>
    <cellStyle name="Normal 40 2 4 2 2 5" xfId="8226"/>
    <cellStyle name="Normal 40 2 4 2 2 5 2" xfId="38552"/>
    <cellStyle name="Normal 40 2 4 2 2 5 3" xfId="23328"/>
    <cellStyle name="Normal 40 2 4 2 2 6" xfId="33540"/>
    <cellStyle name="Normal 40 2 4 2 2 7" xfId="18315"/>
    <cellStyle name="Normal 40 2 4 2 3" xfId="4008"/>
    <cellStyle name="Normal 40 2 4 2 3 2" xfId="14082"/>
    <cellStyle name="Normal 40 2 4 2 3 2 2" xfId="44404"/>
    <cellStyle name="Normal 40 2 4 2 3 2 3" xfId="29180"/>
    <cellStyle name="Normal 40 2 4 2 3 3" xfId="9062"/>
    <cellStyle name="Normal 40 2 4 2 3 3 2" xfId="39387"/>
    <cellStyle name="Normal 40 2 4 2 3 3 3" xfId="24163"/>
    <cellStyle name="Normal 40 2 4 2 3 4" xfId="34374"/>
    <cellStyle name="Normal 40 2 4 2 3 5" xfId="19150"/>
    <cellStyle name="Normal 40 2 4 2 4" xfId="5701"/>
    <cellStyle name="Normal 40 2 4 2 4 2" xfId="15753"/>
    <cellStyle name="Normal 40 2 4 2 4 2 2" xfId="46075"/>
    <cellStyle name="Normal 40 2 4 2 4 2 3" xfId="30851"/>
    <cellStyle name="Normal 40 2 4 2 4 3" xfId="10733"/>
    <cellStyle name="Normal 40 2 4 2 4 3 2" xfId="41058"/>
    <cellStyle name="Normal 40 2 4 2 4 3 3" xfId="25834"/>
    <cellStyle name="Normal 40 2 4 2 4 4" xfId="36045"/>
    <cellStyle name="Normal 40 2 4 2 4 5" xfId="20821"/>
    <cellStyle name="Normal 40 2 4 2 5" xfId="12411"/>
    <cellStyle name="Normal 40 2 4 2 5 2" xfId="42733"/>
    <cellStyle name="Normal 40 2 4 2 5 3" xfId="27509"/>
    <cellStyle name="Normal 40 2 4 2 6" xfId="7390"/>
    <cellStyle name="Normal 40 2 4 2 6 2" xfId="37716"/>
    <cellStyle name="Normal 40 2 4 2 6 3" xfId="22492"/>
    <cellStyle name="Normal 40 2 4 2 7" xfId="32704"/>
    <cellStyle name="Normal 40 2 4 2 8" xfId="17479"/>
    <cellStyle name="Normal 40 2 4 3" xfId="2737"/>
    <cellStyle name="Normal 40 2 4 3 2" xfId="4427"/>
    <cellStyle name="Normal 40 2 4 3 2 2" xfId="14500"/>
    <cellStyle name="Normal 40 2 4 3 2 2 2" xfId="44822"/>
    <cellStyle name="Normal 40 2 4 3 2 2 3" xfId="29598"/>
    <cellStyle name="Normal 40 2 4 3 2 3" xfId="9480"/>
    <cellStyle name="Normal 40 2 4 3 2 3 2" xfId="39805"/>
    <cellStyle name="Normal 40 2 4 3 2 3 3" xfId="24581"/>
    <cellStyle name="Normal 40 2 4 3 2 4" xfId="34792"/>
    <cellStyle name="Normal 40 2 4 3 2 5" xfId="19568"/>
    <cellStyle name="Normal 40 2 4 3 3" xfId="6119"/>
    <cellStyle name="Normal 40 2 4 3 3 2" xfId="16171"/>
    <cellStyle name="Normal 40 2 4 3 3 2 2" xfId="46493"/>
    <cellStyle name="Normal 40 2 4 3 3 2 3" xfId="31269"/>
    <cellStyle name="Normal 40 2 4 3 3 3" xfId="11151"/>
    <cellStyle name="Normal 40 2 4 3 3 3 2" xfId="41476"/>
    <cellStyle name="Normal 40 2 4 3 3 3 3" xfId="26252"/>
    <cellStyle name="Normal 40 2 4 3 3 4" xfId="36463"/>
    <cellStyle name="Normal 40 2 4 3 3 5" xfId="21239"/>
    <cellStyle name="Normal 40 2 4 3 4" xfId="12829"/>
    <cellStyle name="Normal 40 2 4 3 4 2" xfId="43151"/>
    <cellStyle name="Normal 40 2 4 3 4 3" xfId="27927"/>
    <cellStyle name="Normal 40 2 4 3 5" xfId="7808"/>
    <cellStyle name="Normal 40 2 4 3 5 2" xfId="38134"/>
    <cellStyle name="Normal 40 2 4 3 5 3" xfId="22910"/>
    <cellStyle name="Normal 40 2 4 3 6" xfId="33122"/>
    <cellStyle name="Normal 40 2 4 3 7" xfId="17897"/>
    <cellStyle name="Normal 40 2 4 4" xfId="3590"/>
    <cellStyle name="Normal 40 2 4 4 2" xfId="13664"/>
    <cellStyle name="Normal 40 2 4 4 2 2" xfId="43986"/>
    <cellStyle name="Normal 40 2 4 4 2 3" xfId="28762"/>
    <cellStyle name="Normal 40 2 4 4 3" xfId="8644"/>
    <cellStyle name="Normal 40 2 4 4 3 2" xfId="38969"/>
    <cellStyle name="Normal 40 2 4 4 3 3" xfId="23745"/>
    <cellStyle name="Normal 40 2 4 4 4" xfId="33956"/>
    <cellStyle name="Normal 40 2 4 4 5" xfId="18732"/>
    <cellStyle name="Normal 40 2 4 5" xfId="5283"/>
    <cellStyle name="Normal 40 2 4 5 2" xfId="15335"/>
    <cellStyle name="Normal 40 2 4 5 2 2" xfId="45657"/>
    <cellStyle name="Normal 40 2 4 5 2 3" xfId="30433"/>
    <cellStyle name="Normal 40 2 4 5 3" xfId="10315"/>
    <cellStyle name="Normal 40 2 4 5 3 2" xfId="40640"/>
    <cellStyle name="Normal 40 2 4 5 3 3" xfId="25416"/>
    <cellStyle name="Normal 40 2 4 5 4" xfId="35627"/>
    <cellStyle name="Normal 40 2 4 5 5" xfId="20403"/>
    <cellStyle name="Normal 40 2 4 6" xfId="11993"/>
    <cellStyle name="Normal 40 2 4 6 2" xfId="42315"/>
    <cellStyle name="Normal 40 2 4 6 3" xfId="27091"/>
    <cellStyle name="Normal 40 2 4 7" xfId="6972"/>
    <cellStyle name="Normal 40 2 4 7 2" xfId="37298"/>
    <cellStyle name="Normal 40 2 4 7 3" xfId="22074"/>
    <cellStyle name="Normal 40 2 4 8" xfId="32286"/>
    <cellStyle name="Normal 40 2 4 9" xfId="17061"/>
    <cellStyle name="Normal 40 2 5" xfId="2106"/>
    <cellStyle name="Normal 40 2 5 2" xfId="2947"/>
    <cellStyle name="Normal 40 2 5 2 2" xfId="4637"/>
    <cellStyle name="Normal 40 2 5 2 2 2" xfId="14710"/>
    <cellStyle name="Normal 40 2 5 2 2 2 2" xfId="45032"/>
    <cellStyle name="Normal 40 2 5 2 2 2 3" xfId="29808"/>
    <cellStyle name="Normal 40 2 5 2 2 3" xfId="9690"/>
    <cellStyle name="Normal 40 2 5 2 2 3 2" xfId="40015"/>
    <cellStyle name="Normal 40 2 5 2 2 3 3" xfId="24791"/>
    <cellStyle name="Normal 40 2 5 2 2 4" xfId="35002"/>
    <cellStyle name="Normal 40 2 5 2 2 5" xfId="19778"/>
    <cellStyle name="Normal 40 2 5 2 3" xfId="6329"/>
    <cellStyle name="Normal 40 2 5 2 3 2" xfId="16381"/>
    <cellStyle name="Normal 40 2 5 2 3 2 2" xfId="46703"/>
    <cellStyle name="Normal 40 2 5 2 3 2 3" xfId="31479"/>
    <cellStyle name="Normal 40 2 5 2 3 3" xfId="11361"/>
    <cellStyle name="Normal 40 2 5 2 3 3 2" xfId="41686"/>
    <cellStyle name="Normal 40 2 5 2 3 3 3" xfId="26462"/>
    <cellStyle name="Normal 40 2 5 2 3 4" xfId="36673"/>
    <cellStyle name="Normal 40 2 5 2 3 5" xfId="21449"/>
    <cellStyle name="Normal 40 2 5 2 4" xfId="13039"/>
    <cellStyle name="Normal 40 2 5 2 4 2" xfId="43361"/>
    <cellStyle name="Normal 40 2 5 2 4 3" xfId="28137"/>
    <cellStyle name="Normal 40 2 5 2 5" xfId="8018"/>
    <cellStyle name="Normal 40 2 5 2 5 2" xfId="38344"/>
    <cellStyle name="Normal 40 2 5 2 5 3" xfId="23120"/>
    <cellStyle name="Normal 40 2 5 2 6" xfId="33332"/>
    <cellStyle name="Normal 40 2 5 2 7" xfId="18107"/>
    <cellStyle name="Normal 40 2 5 3" xfId="3800"/>
    <cellStyle name="Normal 40 2 5 3 2" xfId="13874"/>
    <cellStyle name="Normal 40 2 5 3 2 2" xfId="44196"/>
    <cellStyle name="Normal 40 2 5 3 2 3" xfId="28972"/>
    <cellStyle name="Normal 40 2 5 3 3" xfId="8854"/>
    <cellStyle name="Normal 40 2 5 3 3 2" xfId="39179"/>
    <cellStyle name="Normal 40 2 5 3 3 3" xfId="23955"/>
    <cellStyle name="Normal 40 2 5 3 4" xfId="34166"/>
    <cellStyle name="Normal 40 2 5 3 5" xfId="18942"/>
    <cellStyle name="Normal 40 2 5 4" xfId="5493"/>
    <cellStyle name="Normal 40 2 5 4 2" xfId="15545"/>
    <cellStyle name="Normal 40 2 5 4 2 2" xfId="45867"/>
    <cellStyle name="Normal 40 2 5 4 2 3" xfId="30643"/>
    <cellStyle name="Normal 40 2 5 4 3" xfId="10525"/>
    <cellStyle name="Normal 40 2 5 4 3 2" xfId="40850"/>
    <cellStyle name="Normal 40 2 5 4 3 3" xfId="25626"/>
    <cellStyle name="Normal 40 2 5 4 4" xfId="35837"/>
    <cellStyle name="Normal 40 2 5 4 5" xfId="20613"/>
    <cellStyle name="Normal 40 2 5 5" xfId="12203"/>
    <cellStyle name="Normal 40 2 5 5 2" xfId="42525"/>
    <cellStyle name="Normal 40 2 5 5 3" xfId="27301"/>
    <cellStyle name="Normal 40 2 5 6" xfId="7182"/>
    <cellStyle name="Normal 40 2 5 6 2" xfId="37508"/>
    <cellStyle name="Normal 40 2 5 6 3" xfId="22284"/>
    <cellStyle name="Normal 40 2 5 7" xfId="32496"/>
    <cellStyle name="Normal 40 2 5 8" xfId="17271"/>
    <cellStyle name="Normal 40 2 6" xfId="2527"/>
    <cellStyle name="Normal 40 2 6 2" xfId="4219"/>
    <cellStyle name="Normal 40 2 6 2 2" xfId="14292"/>
    <cellStyle name="Normal 40 2 6 2 2 2" xfId="44614"/>
    <cellStyle name="Normal 40 2 6 2 2 3" xfId="29390"/>
    <cellStyle name="Normal 40 2 6 2 3" xfId="9272"/>
    <cellStyle name="Normal 40 2 6 2 3 2" xfId="39597"/>
    <cellStyle name="Normal 40 2 6 2 3 3" xfId="24373"/>
    <cellStyle name="Normal 40 2 6 2 4" xfId="34584"/>
    <cellStyle name="Normal 40 2 6 2 5" xfId="19360"/>
    <cellStyle name="Normal 40 2 6 3" xfId="5911"/>
    <cellStyle name="Normal 40 2 6 3 2" xfId="15963"/>
    <cellStyle name="Normal 40 2 6 3 2 2" xfId="46285"/>
    <cellStyle name="Normal 40 2 6 3 2 3" xfId="31061"/>
    <cellStyle name="Normal 40 2 6 3 3" xfId="10943"/>
    <cellStyle name="Normal 40 2 6 3 3 2" xfId="41268"/>
    <cellStyle name="Normal 40 2 6 3 3 3" xfId="26044"/>
    <cellStyle name="Normal 40 2 6 3 4" xfId="36255"/>
    <cellStyle name="Normal 40 2 6 3 5" xfId="21031"/>
    <cellStyle name="Normal 40 2 6 4" xfId="12621"/>
    <cellStyle name="Normal 40 2 6 4 2" xfId="42943"/>
    <cellStyle name="Normal 40 2 6 4 3" xfId="27719"/>
    <cellStyle name="Normal 40 2 6 5" xfId="7600"/>
    <cellStyle name="Normal 40 2 6 5 2" xfId="37926"/>
    <cellStyle name="Normal 40 2 6 5 3" xfId="22702"/>
    <cellStyle name="Normal 40 2 6 6" xfId="32914"/>
    <cellStyle name="Normal 40 2 6 7" xfId="17689"/>
    <cellStyle name="Normal 40 2 7" xfId="3378"/>
    <cellStyle name="Normal 40 2 7 2" xfId="13456"/>
    <cellStyle name="Normal 40 2 7 2 2" xfId="43778"/>
    <cellStyle name="Normal 40 2 7 2 3" xfId="28554"/>
    <cellStyle name="Normal 40 2 7 3" xfId="8436"/>
    <cellStyle name="Normal 40 2 7 3 2" xfId="38761"/>
    <cellStyle name="Normal 40 2 7 3 3" xfId="23537"/>
    <cellStyle name="Normal 40 2 7 4" xfId="33748"/>
    <cellStyle name="Normal 40 2 7 5" xfId="18524"/>
    <cellStyle name="Normal 40 2 8" xfId="5072"/>
    <cellStyle name="Normal 40 2 8 2" xfId="15127"/>
    <cellStyle name="Normal 40 2 8 2 2" xfId="45449"/>
    <cellStyle name="Normal 40 2 8 2 3" xfId="30225"/>
    <cellStyle name="Normal 40 2 8 3" xfId="10107"/>
    <cellStyle name="Normal 40 2 8 3 2" xfId="40432"/>
    <cellStyle name="Normal 40 2 8 3 3" xfId="25208"/>
    <cellStyle name="Normal 40 2 8 4" xfId="35419"/>
    <cellStyle name="Normal 40 2 8 5" xfId="20195"/>
    <cellStyle name="Normal 40 2 9" xfId="11783"/>
    <cellStyle name="Normal 40 2 9 2" xfId="42107"/>
    <cellStyle name="Normal 40 2 9 3" xfId="26883"/>
    <cellStyle name="Normal 40 3" xfId="47290"/>
    <cellStyle name="Normal 41" xfId="965"/>
    <cellStyle name="Normal 41 2" xfId="1439"/>
    <cellStyle name="Normal 41 2 10" xfId="6763"/>
    <cellStyle name="Normal 41 2 10 2" xfId="37091"/>
    <cellStyle name="Normal 41 2 10 3" xfId="21867"/>
    <cellStyle name="Normal 41 2 11" xfId="32082"/>
    <cellStyle name="Normal 41 2 12" xfId="16852"/>
    <cellStyle name="Normal 41 2 2" xfId="1727"/>
    <cellStyle name="Normal 41 2 2 10" xfId="32134"/>
    <cellStyle name="Normal 41 2 2 11" xfId="16906"/>
    <cellStyle name="Normal 41 2 2 2" xfId="1835"/>
    <cellStyle name="Normal 41 2 2 2 10" xfId="17010"/>
    <cellStyle name="Normal 41 2 2 2 2" xfId="2052"/>
    <cellStyle name="Normal 41 2 2 2 2 2" xfId="2473"/>
    <cellStyle name="Normal 41 2 2 2 2 2 2" xfId="3312"/>
    <cellStyle name="Normal 41 2 2 2 2 2 2 2" xfId="5002"/>
    <cellStyle name="Normal 41 2 2 2 2 2 2 2 2" xfId="15075"/>
    <cellStyle name="Normal 41 2 2 2 2 2 2 2 2 2" xfId="45397"/>
    <cellStyle name="Normal 41 2 2 2 2 2 2 2 2 3" xfId="30173"/>
    <cellStyle name="Normal 41 2 2 2 2 2 2 2 3" xfId="10055"/>
    <cellStyle name="Normal 41 2 2 2 2 2 2 2 3 2" xfId="40380"/>
    <cellStyle name="Normal 41 2 2 2 2 2 2 2 3 3" xfId="25156"/>
    <cellStyle name="Normal 41 2 2 2 2 2 2 2 4" xfId="35367"/>
    <cellStyle name="Normal 41 2 2 2 2 2 2 2 5" xfId="20143"/>
    <cellStyle name="Normal 41 2 2 2 2 2 2 3" xfId="6694"/>
    <cellStyle name="Normal 41 2 2 2 2 2 2 3 2" xfId="16746"/>
    <cellStyle name="Normal 41 2 2 2 2 2 2 3 2 2" xfId="47068"/>
    <cellStyle name="Normal 41 2 2 2 2 2 2 3 2 3" xfId="31844"/>
    <cellStyle name="Normal 41 2 2 2 2 2 2 3 3" xfId="11726"/>
    <cellStyle name="Normal 41 2 2 2 2 2 2 3 3 2" xfId="42051"/>
    <cellStyle name="Normal 41 2 2 2 2 2 2 3 3 3" xfId="26827"/>
    <cellStyle name="Normal 41 2 2 2 2 2 2 3 4" xfId="37038"/>
    <cellStyle name="Normal 41 2 2 2 2 2 2 3 5" xfId="21814"/>
    <cellStyle name="Normal 41 2 2 2 2 2 2 4" xfId="13404"/>
    <cellStyle name="Normal 41 2 2 2 2 2 2 4 2" xfId="43726"/>
    <cellStyle name="Normal 41 2 2 2 2 2 2 4 3" xfId="28502"/>
    <cellStyle name="Normal 41 2 2 2 2 2 2 5" xfId="8383"/>
    <cellStyle name="Normal 41 2 2 2 2 2 2 5 2" xfId="38709"/>
    <cellStyle name="Normal 41 2 2 2 2 2 2 5 3" xfId="23485"/>
    <cellStyle name="Normal 41 2 2 2 2 2 2 6" xfId="33697"/>
    <cellStyle name="Normal 41 2 2 2 2 2 2 7" xfId="18472"/>
    <cellStyle name="Normal 41 2 2 2 2 2 3" xfId="4165"/>
    <cellStyle name="Normal 41 2 2 2 2 2 3 2" xfId="14239"/>
    <cellStyle name="Normal 41 2 2 2 2 2 3 2 2" xfId="44561"/>
    <cellStyle name="Normal 41 2 2 2 2 2 3 2 3" xfId="29337"/>
    <cellStyle name="Normal 41 2 2 2 2 2 3 3" xfId="9219"/>
    <cellStyle name="Normal 41 2 2 2 2 2 3 3 2" xfId="39544"/>
    <cellStyle name="Normal 41 2 2 2 2 2 3 3 3" xfId="24320"/>
    <cellStyle name="Normal 41 2 2 2 2 2 3 4" xfId="34531"/>
    <cellStyle name="Normal 41 2 2 2 2 2 3 5" xfId="19307"/>
    <cellStyle name="Normal 41 2 2 2 2 2 4" xfId="5858"/>
    <cellStyle name="Normal 41 2 2 2 2 2 4 2" xfId="15910"/>
    <cellStyle name="Normal 41 2 2 2 2 2 4 2 2" xfId="46232"/>
    <cellStyle name="Normal 41 2 2 2 2 2 4 2 3" xfId="31008"/>
    <cellStyle name="Normal 41 2 2 2 2 2 4 3" xfId="10890"/>
    <cellStyle name="Normal 41 2 2 2 2 2 4 3 2" xfId="41215"/>
    <cellStyle name="Normal 41 2 2 2 2 2 4 3 3" xfId="25991"/>
    <cellStyle name="Normal 41 2 2 2 2 2 4 4" xfId="36202"/>
    <cellStyle name="Normal 41 2 2 2 2 2 4 5" xfId="20978"/>
    <cellStyle name="Normal 41 2 2 2 2 2 5" xfId="12568"/>
    <cellStyle name="Normal 41 2 2 2 2 2 5 2" xfId="42890"/>
    <cellStyle name="Normal 41 2 2 2 2 2 5 3" xfId="27666"/>
    <cellStyle name="Normal 41 2 2 2 2 2 6" xfId="7547"/>
    <cellStyle name="Normal 41 2 2 2 2 2 6 2" xfId="37873"/>
    <cellStyle name="Normal 41 2 2 2 2 2 6 3" xfId="22649"/>
    <cellStyle name="Normal 41 2 2 2 2 2 7" xfId="32861"/>
    <cellStyle name="Normal 41 2 2 2 2 2 8" xfId="17636"/>
    <cellStyle name="Normal 41 2 2 2 2 3" xfId="2894"/>
    <cellStyle name="Normal 41 2 2 2 2 3 2" xfId="4584"/>
    <cellStyle name="Normal 41 2 2 2 2 3 2 2" xfId="14657"/>
    <cellStyle name="Normal 41 2 2 2 2 3 2 2 2" xfId="44979"/>
    <cellStyle name="Normal 41 2 2 2 2 3 2 2 3" xfId="29755"/>
    <cellStyle name="Normal 41 2 2 2 2 3 2 3" xfId="9637"/>
    <cellStyle name="Normal 41 2 2 2 2 3 2 3 2" xfId="39962"/>
    <cellStyle name="Normal 41 2 2 2 2 3 2 3 3" xfId="24738"/>
    <cellStyle name="Normal 41 2 2 2 2 3 2 4" xfId="34949"/>
    <cellStyle name="Normal 41 2 2 2 2 3 2 5" xfId="19725"/>
    <cellStyle name="Normal 41 2 2 2 2 3 3" xfId="6276"/>
    <cellStyle name="Normal 41 2 2 2 2 3 3 2" xfId="16328"/>
    <cellStyle name="Normal 41 2 2 2 2 3 3 2 2" xfId="46650"/>
    <cellStyle name="Normal 41 2 2 2 2 3 3 2 3" xfId="31426"/>
    <cellStyle name="Normal 41 2 2 2 2 3 3 3" xfId="11308"/>
    <cellStyle name="Normal 41 2 2 2 2 3 3 3 2" xfId="41633"/>
    <cellStyle name="Normal 41 2 2 2 2 3 3 3 3" xfId="26409"/>
    <cellStyle name="Normal 41 2 2 2 2 3 3 4" xfId="36620"/>
    <cellStyle name="Normal 41 2 2 2 2 3 3 5" xfId="21396"/>
    <cellStyle name="Normal 41 2 2 2 2 3 4" xfId="12986"/>
    <cellStyle name="Normal 41 2 2 2 2 3 4 2" xfId="43308"/>
    <cellStyle name="Normal 41 2 2 2 2 3 4 3" xfId="28084"/>
    <cellStyle name="Normal 41 2 2 2 2 3 5" xfId="7965"/>
    <cellStyle name="Normal 41 2 2 2 2 3 5 2" xfId="38291"/>
    <cellStyle name="Normal 41 2 2 2 2 3 5 3" xfId="23067"/>
    <cellStyle name="Normal 41 2 2 2 2 3 6" xfId="33279"/>
    <cellStyle name="Normal 41 2 2 2 2 3 7" xfId="18054"/>
    <cellStyle name="Normal 41 2 2 2 2 4" xfId="3747"/>
    <cellStyle name="Normal 41 2 2 2 2 4 2" xfId="13821"/>
    <cellStyle name="Normal 41 2 2 2 2 4 2 2" xfId="44143"/>
    <cellStyle name="Normal 41 2 2 2 2 4 2 3" xfId="28919"/>
    <cellStyle name="Normal 41 2 2 2 2 4 3" xfId="8801"/>
    <cellStyle name="Normal 41 2 2 2 2 4 3 2" xfId="39126"/>
    <cellStyle name="Normal 41 2 2 2 2 4 3 3" xfId="23902"/>
    <cellStyle name="Normal 41 2 2 2 2 4 4" xfId="34113"/>
    <cellStyle name="Normal 41 2 2 2 2 4 5" xfId="18889"/>
    <cellStyle name="Normal 41 2 2 2 2 5" xfId="5440"/>
    <cellStyle name="Normal 41 2 2 2 2 5 2" xfId="15492"/>
    <cellStyle name="Normal 41 2 2 2 2 5 2 2" xfId="45814"/>
    <cellStyle name="Normal 41 2 2 2 2 5 2 3" xfId="30590"/>
    <cellStyle name="Normal 41 2 2 2 2 5 3" xfId="10472"/>
    <cellStyle name="Normal 41 2 2 2 2 5 3 2" xfId="40797"/>
    <cellStyle name="Normal 41 2 2 2 2 5 3 3" xfId="25573"/>
    <cellStyle name="Normal 41 2 2 2 2 5 4" xfId="35784"/>
    <cellStyle name="Normal 41 2 2 2 2 5 5" xfId="20560"/>
    <cellStyle name="Normal 41 2 2 2 2 6" xfId="12150"/>
    <cellStyle name="Normal 41 2 2 2 2 6 2" xfId="42472"/>
    <cellStyle name="Normal 41 2 2 2 2 6 3" xfId="27248"/>
    <cellStyle name="Normal 41 2 2 2 2 7" xfId="7129"/>
    <cellStyle name="Normal 41 2 2 2 2 7 2" xfId="37455"/>
    <cellStyle name="Normal 41 2 2 2 2 7 3" xfId="22231"/>
    <cellStyle name="Normal 41 2 2 2 2 8" xfId="32443"/>
    <cellStyle name="Normal 41 2 2 2 2 9" xfId="17218"/>
    <cellStyle name="Normal 41 2 2 2 3" xfId="2265"/>
    <cellStyle name="Normal 41 2 2 2 3 2" xfId="3104"/>
    <cellStyle name="Normal 41 2 2 2 3 2 2" xfId="4794"/>
    <cellStyle name="Normal 41 2 2 2 3 2 2 2" xfId="14867"/>
    <cellStyle name="Normal 41 2 2 2 3 2 2 2 2" xfId="45189"/>
    <cellStyle name="Normal 41 2 2 2 3 2 2 2 3" xfId="29965"/>
    <cellStyle name="Normal 41 2 2 2 3 2 2 3" xfId="9847"/>
    <cellStyle name="Normal 41 2 2 2 3 2 2 3 2" xfId="40172"/>
    <cellStyle name="Normal 41 2 2 2 3 2 2 3 3" xfId="24948"/>
    <cellStyle name="Normal 41 2 2 2 3 2 2 4" xfId="35159"/>
    <cellStyle name="Normal 41 2 2 2 3 2 2 5" xfId="19935"/>
    <cellStyle name="Normal 41 2 2 2 3 2 3" xfId="6486"/>
    <cellStyle name="Normal 41 2 2 2 3 2 3 2" xfId="16538"/>
    <cellStyle name="Normal 41 2 2 2 3 2 3 2 2" xfId="46860"/>
    <cellStyle name="Normal 41 2 2 2 3 2 3 2 3" xfId="31636"/>
    <cellStyle name="Normal 41 2 2 2 3 2 3 3" xfId="11518"/>
    <cellStyle name="Normal 41 2 2 2 3 2 3 3 2" xfId="41843"/>
    <cellStyle name="Normal 41 2 2 2 3 2 3 3 3" xfId="26619"/>
    <cellStyle name="Normal 41 2 2 2 3 2 3 4" xfId="36830"/>
    <cellStyle name="Normal 41 2 2 2 3 2 3 5" xfId="21606"/>
    <cellStyle name="Normal 41 2 2 2 3 2 4" xfId="13196"/>
    <cellStyle name="Normal 41 2 2 2 3 2 4 2" xfId="43518"/>
    <cellStyle name="Normal 41 2 2 2 3 2 4 3" xfId="28294"/>
    <cellStyle name="Normal 41 2 2 2 3 2 5" xfId="8175"/>
    <cellStyle name="Normal 41 2 2 2 3 2 5 2" xfId="38501"/>
    <cellStyle name="Normal 41 2 2 2 3 2 5 3" xfId="23277"/>
    <cellStyle name="Normal 41 2 2 2 3 2 6" xfId="33489"/>
    <cellStyle name="Normal 41 2 2 2 3 2 7" xfId="18264"/>
    <cellStyle name="Normal 41 2 2 2 3 3" xfId="3957"/>
    <cellStyle name="Normal 41 2 2 2 3 3 2" xfId="14031"/>
    <cellStyle name="Normal 41 2 2 2 3 3 2 2" xfId="44353"/>
    <cellStyle name="Normal 41 2 2 2 3 3 2 3" xfId="29129"/>
    <cellStyle name="Normal 41 2 2 2 3 3 3" xfId="9011"/>
    <cellStyle name="Normal 41 2 2 2 3 3 3 2" xfId="39336"/>
    <cellStyle name="Normal 41 2 2 2 3 3 3 3" xfId="24112"/>
    <cellStyle name="Normal 41 2 2 2 3 3 4" xfId="34323"/>
    <cellStyle name="Normal 41 2 2 2 3 3 5" xfId="19099"/>
    <cellStyle name="Normal 41 2 2 2 3 4" xfId="5650"/>
    <cellStyle name="Normal 41 2 2 2 3 4 2" xfId="15702"/>
    <cellStyle name="Normal 41 2 2 2 3 4 2 2" xfId="46024"/>
    <cellStyle name="Normal 41 2 2 2 3 4 2 3" xfId="30800"/>
    <cellStyle name="Normal 41 2 2 2 3 4 3" xfId="10682"/>
    <cellStyle name="Normal 41 2 2 2 3 4 3 2" xfId="41007"/>
    <cellStyle name="Normal 41 2 2 2 3 4 3 3" xfId="25783"/>
    <cellStyle name="Normal 41 2 2 2 3 4 4" xfId="35994"/>
    <cellStyle name="Normal 41 2 2 2 3 4 5" xfId="20770"/>
    <cellStyle name="Normal 41 2 2 2 3 5" xfId="12360"/>
    <cellStyle name="Normal 41 2 2 2 3 5 2" xfId="42682"/>
    <cellStyle name="Normal 41 2 2 2 3 5 3" xfId="27458"/>
    <cellStyle name="Normal 41 2 2 2 3 6" xfId="7339"/>
    <cellStyle name="Normal 41 2 2 2 3 6 2" xfId="37665"/>
    <cellStyle name="Normal 41 2 2 2 3 6 3" xfId="22441"/>
    <cellStyle name="Normal 41 2 2 2 3 7" xfId="32653"/>
    <cellStyle name="Normal 41 2 2 2 3 8" xfId="17428"/>
    <cellStyle name="Normal 41 2 2 2 4" xfId="2686"/>
    <cellStyle name="Normal 41 2 2 2 4 2" xfId="4376"/>
    <cellStyle name="Normal 41 2 2 2 4 2 2" xfId="14449"/>
    <cellStyle name="Normal 41 2 2 2 4 2 2 2" xfId="44771"/>
    <cellStyle name="Normal 41 2 2 2 4 2 2 3" xfId="29547"/>
    <cellStyle name="Normal 41 2 2 2 4 2 3" xfId="9429"/>
    <cellStyle name="Normal 41 2 2 2 4 2 3 2" xfId="39754"/>
    <cellStyle name="Normal 41 2 2 2 4 2 3 3" xfId="24530"/>
    <cellStyle name="Normal 41 2 2 2 4 2 4" xfId="34741"/>
    <cellStyle name="Normal 41 2 2 2 4 2 5" xfId="19517"/>
    <cellStyle name="Normal 41 2 2 2 4 3" xfId="6068"/>
    <cellStyle name="Normal 41 2 2 2 4 3 2" xfId="16120"/>
    <cellStyle name="Normal 41 2 2 2 4 3 2 2" xfId="46442"/>
    <cellStyle name="Normal 41 2 2 2 4 3 2 3" xfId="31218"/>
    <cellStyle name="Normal 41 2 2 2 4 3 3" xfId="11100"/>
    <cellStyle name="Normal 41 2 2 2 4 3 3 2" xfId="41425"/>
    <cellStyle name="Normal 41 2 2 2 4 3 3 3" xfId="26201"/>
    <cellStyle name="Normal 41 2 2 2 4 3 4" xfId="36412"/>
    <cellStyle name="Normal 41 2 2 2 4 3 5" xfId="21188"/>
    <cellStyle name="Normal 41 2 2 2 4 4" xfId="12778"/>
    <cellStyle name="Normal 41 2 2 2 4 4 2" xfId="43100"/>
    <cellStyle name="Normal 41 2 2 2 4 4 3" xfId="27876"/>
    <cellStyle name="Normal 41 2 2 2 4 5" xfId="7757"/>
    <cellStyle name="Normal 41 2 2 2 4 5 2" xfId="38083"/>
    <cellStyle name="Normal 41 2 2 2 4 5 3" xfId="22859"/>
    <cellStyle name="Normal 41 2 2 2 4 6" xfId="33071"/>
    <cellStyle name="Normal 41 2 2 2 4 7" xfId="17846"/>
    <cellStyle name="Normal 41 2 2 2 5" xfId="3539"/>
    <cellStyle name="Normal 41 2 2 2 5 2" xfId="13613"/>
    <cellStyle name="Normal 41 2 2 2 5 2 2" xfId="43935"/>
    <cellStyle name="Normal 41 2 2 2 5 2 3" xfId="28711"/>
    <cellStyle name="Normal 41 2 2 2 5 3" xfId="8593"/>
    <cellStyle name="Normal 41 2 2 2 5 3 2" xfId="38918"/>
    <cellStyle name="Normal 41 2 2 2 5 3 3" xfId="23694"/>
    <cellStyle name="Normal 41 2 2 2 5 4" xfId="33905"/>
    <cellStyle name="Normal 41 2 2 2 5 5" xfId="18681"/>
    <cellStyle name="Normal 41 2 2 2 6" xfId="5232"/>
    <cellStyle name="Normal 41 2 2 2 6 2" xfId="15284"/>
    <cellStyle name="Normal 41 2 2 2 6 2 2" xfId="45606"/>
    <cellStyle name="Normal 41 2 2 2 6 2 3" xfId="30382"/>
    <cellStyle name="Normal 41 2 2 2 6 3" xfId="10264"/>
    <cellStyle name="Normal 41 2 2 2 6 3 2" xfId="40589"/>
    <cellStyle name="Normal 41 2 2 2 6 3 3" xfId="25365"/>
    <cellStyle name="Normal 41 2 2 2 6 4" xfId="35576"/>
    <cellStyle name="Normal 41 2 2 2 6 5" xfId="20352"/>
    <cellStyle name="Normal 41 2 2 2 7" xfId="11942"/>
    <cellStyle name="Normal 41 2 2 2 7 2" xfId="42264"/>
    <cellStyle name="Normal 41 2 2 2 7 3" xfId="27040"/>
    <cellStyle name="Normal 41 2 2 2 8" xfId="6921"/>
    <cellStyle name="Normal 41 2 2 2 8 2" xfId="37247"/>
    <cellStyle name="Normal 41 2 2 2 8 3" xfId="22023"/>
    <cellStyle name="Normal 41 2 2 2 9" xfId="32235"/>
    <cellStyle name="Normal 41 2 2 3" xfId="1948"/>
    <cellStyle name="Normal 41 2 2 3 2" xfId="2369"/>
    <cellStyle name="Normal 41 2 2 3 2 2" xfId="3208"/>
    <cellStyle name="Normal 41 2 2 3 2 2 2" xfId="4898"/>
    <cellStyle name="Normal 41 2 2 3 2 2 2 2" xfId="14971"/>
    <cellStyle name="Normal 41 2 2 3 2 2 2 2 2" xfId="45293"/>
    <cellStyle name="Normal 41 2 2 3 2 2 2 2 3" xfId="30069"/>
    <cellStyle name="Normal 41 2 2 3 2 2 2 3" xfId="9951"/>
    <cellStyle name="Normal 41 2 2 3 2 2 2 3 2" xfId="40276"/>
    <cellStyle name="Normal 41 2 2 3 2 2 2 3 3" xfId="25052"/>
    <cellStyle name="Normal 41 2 2 3 2 2 2 4" xfId="35263"/>
    <cellStyle name="Normal 41 2 2 3 2 2 2 5" xfId="20039"/>
    <cellStyle name="Normal 41 2 2 3 2 2 3" xfId="6590"/>
    <cellStyle name="Normal 41 2 2 3 2 2 3 2" xfId="16642"/>
    <cellStyle name="Normal 41 2 2 3 2 2 3 2 2" xfId="46964"/>
    <cellStyle name="Normal 41 2 2 3 2 2 3 2 3" xfId="31740"/>
    <cellStyle name="Normal 41 2 2 3 2 2 3 3" xfId="11622"/>
    <cellStyle name="Normal 41 2 2 3 2 2 3 3 2" xfId="41947"/>
    <cellStyle name="Normal 41 2 2 3 2 2 3 3 3" xfId="26723"/>
    <cellStyle name="Normal 41 2 2 3 2 2 3 4" xfId="36934"/>
    <cellStyle name="Normal 41 2 2 3 2 2 3 5" xfId="21710"/>
    <cellStyle name="Normal 41 2 2 3 2 2 4" xfId="13300"/>
    <cellStyle name="Normal 41 2 2 3 2 2 4 2" xfId="43622"/>
    <cellStyle name="Normal 41 2 2 3 2 2 4 3" xfId="28398"/>
    <cellStyle name="Normal 41 2 2 3 2 2 5" xfId="8279"/>
    <cellStyle name="Normal 41 2 2 3 2 2 5 2" xfId="38605"/>
    <cellStyle name="Normal 41 2 2 3 2 2 5 3" xfId="23381"/>
    <cellStyle name="Normal 41 2 2 3 2 2 6" xfId="33593"/>
    <cellStyle name="Normal 41 2 2 3 2 2 7" xfId="18368"/>
    <cellStyle name="Normal 41 2 2 3 2 3" xfId="4061"/>
    <cellStyle name="Normal 41 2 2 3 2 3 2" xfId="14135"/>
    <cellStyle name="Normal 41 2 2 3 2 3 2 2" xfId="44457"/>
    <cellStyle name="Normal 41 2 2 3 2 3 2 3" xfId="29233"/>
    <cellStyle name="Normal 41 2 2 3 2 3 3" xfId="9115"/>
    <cellStyle name="Normal 41 2 2 3 2 3 3 2" xfId="39440"/>
    <cellStyle name="Normal 41 2 2 3 2 3 3 3" xfId="24216"/>
    <cellStyle name="Normal 41 2 2 3 2 3 4" xfId="34427"/>
    <cellStyle name="Normal 41 2 2 3 2 3 5" xfId="19203"/>
    <cellStyle name="Normal 41 2 2 3 2 4" xfId="5754"/>
    <cellStyle name="Normal 41 2 2 3 2 4 2" xfId="15806"/>
    <cellStyle name="Normal 41 2 2 3 2 4 2 2" xfId="46128"/>
    <cellStyle name="Normal 41 2 2 3 2 4 2 3" xfId="30904"/>
    <cellStyle name="Normal 41 2 2 3 2 4 3" xfId="10786"/>
    <cellStyle name="Normal 41 2 2 3 2 4 3 2" xfId="41111"/>
    <cellStyle name="Normal 41 2 2 3 2 4 3 3" xfId="25887"/>
    <cellStyle name="Normal 41 2 2 3 2 4 4" xfId="36098"/>
    <cellStyle name="Normal 41 2 2 3 2 4 5" xfId="20874"/>
    <cellStyle name="Normal 41 2 2 3 2 5" xfId="12464"/>
    <cellStyle name="Normal 41 2 2 3 2 5 2" xfId="42786"/>
    <cellStyle name="Normal 41 2 2 3 2 5 3" xfId="27562"/>
    <cellStyle name="Normal 41 2 2 3 2 6" xfId="7443"/>
    <cellStyle name="Normal 41 2 2 3 2 6 2" xfId="37769"/>
    <cellStyle name="Normal 41 2 2 3 2 6 3" xfId="22545"/>
    <cellStyle name="Normal 41 2 2 3 2 7" xfId="32757"/>
    <cellStyle name="Normal 41 2 2 3 2 8" xfId="17532"/>
    <cellStyle name="Normal 41 2 2 3 3" xfId="2790"/>
    <cellStyle name="Normal 41 2 2 3 3 2" xfId="4480"/>
    <cellStyle name="Normal 41 2 2 3 3 2 2" xfId="14553"/>
    <cellStyle name="Normal 41 2 2 3 3 2 2 2" xfId="44875"/>
    <cellStyle name="Normal 41 2 2 3 3 2 2 3" xfId="29651"/>
    <cellStyle name="Normal 41 2 2 3 3 2 3" xfId="9533"/>
    <cellStyle name="Normal 41 2 2 3 3 2 3 2" xfId="39858"/>
    <cellStyle name="Normal 41 2 2 3 3 2 3 3" xfId="24634"/>
    <cellStyle name="Normal 41 2 2 3 3 2 4" xfId="34845"/>
    <cellStyle name="Normal 41 2 2 3 3 2 5" xfId="19621"/>
    <cellStyle name="Normal 41 2 2 3 3 3" xfId="6172"/>
    <cellStyle name="Normal 41 2 2 3 3 3 2" xfId="16224"/>
    <cellStyle name="Normal 41 2 2 3 3 3 2 2" xfId="46546"/>
    <cellStyle name="Normal 41 2 2 3 3 3 2 3" xfId="31322"/>
    <cellStyle name="Normal 41 2 2 3 3 3 3" xfId="11204"/>
    <cellStyle name="Normal 41 2 2 3 3 3 3 2" xfId="41529"/>
    <cellStyle name="Normal 41 2 2 3 3 3 3 3" xfId="26305"/>
    <cellStyle name="Normal 41 2 2 3 3 3 4" xfId="36516"/>
    <cellStyle name="Normal 41 2 2 3 3 3 5" xfId="21292"/>
    <cellStyle name="Normal 41 2 2 3 3 4" xfId="12882"/>
    <cellStyle name="Normal 41 2 2 3 3 4 2" xfId="43204"/>
    <cellStyle name="Normal 41 2 2 3 3 4 3" xfId="27980"/>
    <cellStyle name="Normal 41 2 2 3 3 5" xfId="7861"/>
    <cellStyle name="Normal 41 2 2 3 3 5 2" xfId="38187"/>
    <cellStyle name="Normal 41 2 2 3 3 5 3" xfId="22963"/>
    <cellStyle name="Normal 41 2 2 3 3 6" xfId="33175"/>
    <cellStyle name="Normal 41 2 2 3 3 7" xfId="17950"/>
    <cellStyle name="Normal 41 2 2 3 4" xfId="3643"/>
    <cellStyle name="Normal 41 2 2 3 4 2" xfId="13717"/>
    <cellStyle name="Normal 41 2 2 3 4 2 2" xfId="44039"/>
    <cellStyle name="Normal 41 2 2 3 4 2 3" xfId="28815"/>
    <cellStyle name="Normal 41 2 2 3 4 3" xfId="8697"/>
    <cellStyle name="Normal 41 2 2 3 4 3 2" xfId="39022"/>
    <cellStyle name="Normal 41 2 2 3 4 3 3" xfId="23798"/>
    <cellStyle name="Normal 41 2 2 3 4 4" xfId="34009"/>
    <cellStyle name="Normal 41 2 2 3 4 5" xfId="18785"/>
    <cellStyle name="Normal 41 2 2 3 5" xfId="5336"/>
    <cellStyle name="Normal 41 2 2 3 5 2" xfId="15388"/>
    <cellStyle name="Normal 41 2 2 3 5 2 2" xfId="45710"/>
    <cellStyle name="Normal 41 2 2 3 5 2 3" xfId="30486"/>
    <cellStyle name="Normal 41 2 2 3 5 3" xfId="10368"/>
    <cellStyle name="Normal 41 2 2 3 5 3 2" xfId="40693"/>
    <cellStyle name="Normal 41 2 2 3 5 3 3" xfId="25469"/>
    <cellStyle name="Normal 41 2 2 3 5 4" xfId="35680"/>
    <cellStyle name="Normal 41 2 2 3 5 5" xfId="20456"/>
    <cellStyle name="Normal 41 2 2 3 6" xfId="12046"/>
    <cellStyle name="Normal 41 2 2 3 6 2" xfId="42368"/>
    <cellStyle name="Normal 41 2 2 3 6 3" xfId="27144"/>
    <cellStyle name="Normal 41 2 2 3 7" xfId="7025"/>
    <cellStyle name="Normal 41 2 2 3 7 2" xfId="37351"/>
    <cellStyle name="Normal 41 2 2 3 7 3" xfId="22127"/>
    <cellStyle name="Normal 41 2 2 3 8" xfId="32339"/>
    <cellStyle name="Normal 41 2 2 3 9" xfId="17114"/>
    <cellStyle name="Normal 41 2 2 4" xfId="2161"/>
    <cellStyle name="Normal 41 2 2 4 2" xfId="3000"/>
    <cellStyle name="Normal 41 2 2 4 2 2" xfId="4690"/>
    <cellStyle name="Normal 41 2 2 4 2 2 2" xfId="14763"/>
    <cellStyle name="Normal 41 2 2 4 2 2 2 2" xfId="45085"/>
    <cellStyle name="Normal 41 2 2 4 2 2 2 3" xfId="29861"/>
    <cellStyle name="Normal 41 2 2 4 2 2 3" xfId="9743"/>
    <cellStyle name="Normal 41 2 2 4 2 2 3 2" xfId="40068"/>
    <cellStyle name="Normal 41 2 2 4 2 2 3 3" xfId="24844"/>
    <cellStyle name="Normal 41 2 2 4 2 2 4" xfId="35055"/>
    <cellStyle name="Normal 41 2 2 4 2 2 5" xfId="19831"/>
    <cellStyle name="Normal 41 2 2 4 2 3" xfId="6382"/>
    <cellStyle name="Normal 41 2 2 4 2 3 2" xfId="16434"/>
    <cellStyle name="Normal 41 2 2 4 2 3 2 2" xfId="46756"/>
    <cellStyle name="Normal 41 2 2 4 2 3 2 3" xfId="31532"/>
    <cellStyle name="Normal 41 2 2 4 2 3 3" xfId="11414"/>
    <cellStyle name="Normal 41 2 2 4 2 3 3 2" xfId="41739"/>
    <cellStyle name="Normal 41 2 2 4 2 3 3 3" xfId="26515"/>
    <cellStyle name="Normal 41 2 2 4 2 3 4" xfId="36726"/>
    <cellStyle name="Normal 41 2 2 4 2 3 5" xfId="21502"/>
    <cellStyle name="Normal 41 2 2 4 2 4" xfId="13092"/>
    <cellStyle name="Normal 41 2 2 4 2 4 2" xfId="43414"/>
    <cellStyle name="Normal 41 2 2 4 2 4 3" xfId="28190"/>
    <cellStyle name="Normal 41 2 2 4 2 5" xfId="8071"/>
    <cellStyle name="Normal 41 2 2 4 2 5 2" xfId="38397"/>
    <cellStyle name="Normal 41 2 2 4 2 5 3" xfId="23173"/>
    <cellStyle name="Normal 41 2 2 4 2 6" xfId="33385"/>
    <cellStyle name="Normal 41 2 2 4 2 7" xfId="18160"/>
    <cellStyle name="Normal 41 2 2 4 3" xfId="3853"/>
    <cellStyle name="Normal 41 2 2 4 3 2" xfId="13927"/>
    <cellStyle name="Normal 41 2 2 4 3 2 2" xfId="44249"/>
    <cellStyle name="Normal 41 2 2 4 3 2 3" xfId="29025"/>
    <cellStyle name="Normal 41 2 2 4 3 3" xfId="8907"/>
    <cellStyle name="Normal 41 2 2 4 3 3 2" xfId="39232"/>
    <cellStyle name="Normal 41 2 2 4 3 3 3" xfId="24008"/>
    <cellStyle name="Normal 41 2 2 4 3 4" xfId="34219"/>
    <cellStyle name="Normal 41 2 2 4 3 5" xfId="18995"/>
    <cellStyle name="Normal 41 2 2 4 4" xfId="5546"/>
    <cellStyle name="Normal 41 2 2 4 4 2" xfId="15598"/>
    <cellStyle name="Normal 41 2 2 4 4 2 2" xfId="45920"/>
    <cellStyle name="Normal 41 2 2 4 4 2 3" xfId="30696"/>
    <cellStyle name="Normal 41 2 2 4 4 3" xfId="10578"/>
    <cellStyle name="Normal 41 2 2 4 4 3 2" xfId="40903"/>
    <cellStyle name="Normal 41 2 2 4 4 3 3" xfId="25679"/>
    <cellStyle name="Normal 41 2 2 4 4 4" xfId="35890"/>
    <cellStyle name="Normal 41 2 2 4 4 5" xfId="20666"/>
    <cellStyle name="Normal 41 2 2 4 5" xfId="12256"/>
    <cellStyle name="Normal 41 2 2 4 5 2" xfId="42578"/>
    <cellStyle name="Normal 41 2 2 4 5 3" xfId="27354"/>
    <cellStyle name="Normal 41 2 2 4 6" xfId="7235"/>
    <cellStyle name="Normal 41 2 2 4 6 2" xfId="37561"/>
    <cellStyle name="Normal 41 2 2 4 6 3" xfId="22337"/>
    <cellStyle name="Normal 41 2 2 4 7" xfId="32549"/>
    <cellStyle name="Normal 41 2 2 4 8" xfId="17324"/>
    <cellStyle name="Normal 41 2 2 5" xfId="2582"/>
    <cellStyle name="Normal 41 2 2 5 2" xfId="4272"/>
    <cellStyle name="Normal 41 2 2 5 2 2" xfId="14345"/>
    <cellStyle name="Normal 41 2 2 5 2 2 2" xfId="44667"/>
    <cellStyle name="Normal 41 2 2 5 2 2 3" xfId="29443"/>
    <cellStyle name="Normal 41 2 2 5 2 3" xfId="9325"/>
    <cellStyle name="Normal 41 2 2 5 2 3 2" xfId="39650"/>
    <cellStyle name="Normal 41 2 2 5 2 3 3" xfId="24426"/>
    <cellStyle name="Normal 41 2 2 5 2 4" xfId="34637"/>
    <cellStyle name="Normal 41 2 2 5 2 5" xfId="19413"/>
    <cellStyle name="Normal 41 2 2 5 3" xfId="5964"/>
    <cellStyle name="Normal 41 2 2 5 3 2" xfId="16016"/>
    <cellStyle name="Normal 41 2 2 5 3 2 2" xfId="46338"/>
    <cellStyle name="Normal 41 2 2 5 3 2 3" xfId="31114"/>
    <cellStyle name="Normal 41 2 2 5 3 3" xfId="10996"/>
    <cellStyle name="Normal 41 2 2 5 3 3 2" xfId="41321"/>
    <cellStyle name="Normal 41 2 2 5 3 3 3" xfId="26097"/>
    <cellStyle name="Normal 41 2 2 5 3 4" xfId="36308"/>
    <cellStyle name="Normal 41 2 2 5 3 5" xfId="21084"/>
    <cellStyle name="Normal 41 2 2 5 4" xfId="12674"/>
    <cellStyle name="Normal 41 2 2 5 4 2" xfId="42996"/>
    <cellStyle name="Normal 41 2 2 5 4 3" xfId="27772"/>
    <cellStyle name="Normal 41 2 2 5 5" xfId="7653"/>
    <cellStyle name="Normal 41 2 2 5 5 2" xfId="37979"/>
    <cellStyle name="Normal 41 2 2 5 5 3" xfId="22755"/>
    <cellStyle name="Normal 41 2 2 5 6" xfId="32967"/>
    <cellStyle name="Normal 41 2 2 5 7" xfId="17742"/>
    <cellStyle name="Normal 41 2 2 6" xfId="3435"/>
    <cellStyle name="Normal 41 2 2 6 2" xfId="13509"/>
    <cellStyle name="Normal 41 2 2 6 2 2" xfId="43831"/>
    <cellStyle name="Normal 41 2 2 6 2 3" xfId="28607"/>
    <cellStyle name="Normal 41 2 2 6 3" xfId="8489"/>
    <cellStyle name="Normal 41 2 2 6 3 2" xfId="38814"/>
    <cellStyle name="Normal 41 2 2 6 3 3" xfId="23590"/>
    <cellStyle name="Normal 41 2 2 6 4" xfId="33801"/>
    <cellStyle name="Normal 41 2 2 6 5" xfId="18577"/>
    <cellStyle name="Normal 41 2 2 7" xfId="5128"/>
    <cellStyle name="Normal 41 2 2 7 2" xfId="15180"/>
    <cellStyle name="Normal 41 2 2 7 2 2" xfId="45502"/>
    <cellStyle name="Normal 41 2 2 7 2 3" xfId="30278"/>
    <cellStyle name="Normal 41 2 2 7 3" xfId="10160"/>
    <cellStyle name="Normal 41 2 2 7 3 2" xfId="40485"/>
    <cellStyle name="Normal 41 2 2 7 3 3" xfId="25261"/>
    <cellStyle name="Normal 41 2 2 7 4" xfId="35472"/>
    <cellStyle name="Normal 41 2 2 7 5" xfId="20248"/>
    <cellStyle name="Normal 41 2 2 8" xfId="11838"/>
    <cellStyle name="Normal 41 2 2 8 2" xfId="42160"/>
    <cellStyle name="Normal 41 2 2 8 3" xfId="26936"/>
    <cellStyle name="Normal 41 2 2 9" xfId="6817"/>
    <cellStyle name="Normal 41 2 2 9 2" xfId="37143"/>
    <cellStyle name="Normal 41 2 2 9 3" xfId="21919"/>
    <cellStyle name="Normal 41 2 3" xfId="1781"/>
    <cellStyle name="Normal 41 2 3 10" xfId="16958"/>
    <cellStyle name="Normal 41 2 3 2" xfId="2000"/>
    <cellStyle name="Normal 41 2 3 2 2" xfId="2421"/>
    <cellStyle name="Normal 41 2 3 2 2 2" xfId="3260"/>
    <cellStyle name="Normal 41 2 3 2 2 2 2" xfId="4950"/>
    <cellStyle name="Normal 41 2 3 2 2 2 2 2" xfId="15023"/>
    <cellStyle name="Normal 41 2 3 2 2 2 2 2 2" xfId="45345"/>
    <cellStyle name="Normal 41 2 3 2 2 2 2 2 3" xfId="30121"/>
    <cellStyle name="Normal 41 2 3 2 2 2 2 3" xfId="10003"/>
    <cellStyle name="Normal 41 2 3 2 2 2 2 3 2" xfId="40328"/>
    <cellStyle name="Normal 41 2 3 2 2 2 2 3 3" xfId="25104"/>
    <cellStyle name="Normal 41 2 3 2 2 2 2 4" xfId="35315"/>
    <cellStyle name="Normal 41 2 3 2 2 2 2 5" xfId="20091"/>
    <cellStyle name="Normal 41 2 3 2 2 2 3" xfId="6642"/>
    <cellStyle name="Normal 41 2 3 2 2 2 3 2" xfId="16694"/>
    <cellStyle name="Normal 41 2 3 2 2 2 3 2 2" xfId="47016"/>
    <cellStyle name="Normal 41 2 3 2 2 2 3 2 3" xfId="31792"/>
    <cellStyle name="Normal 41 2 3 2 2 2 3 3" xfId="11674"/>
    <cellStyle name="Normal 41 2 3 2 2 2 3 3 2" xfId="41999"/>
    <cellStyle name="Normal 41 2 3 2 2 2 3 3 3" xfId="26775"/>
    <cellStyle name="Normal 41 2 3 2 2 2 3 4" xfId="36986"/>
    <cellStyle name="Normal 41 2 3 2 2 2 3 5" xfId="21762"/>
    <cellStyle name="Normal 41 2 3 2 2 2 4" xfId="13352"/>
    <cellStyle name="Normal 41 2 3 2 2 2 4 2" xfId="43674"/>
    <cellStyle name="Normal 41 2 3 2 2 2 4 3" xfId="28450"/>
    <cellStyle name="Normal 41 2 3 2 2 2 5" xfId="8331"/>
    <cellStyle name="Normal 41 2 3 2 2 2 5 2" xfId="38657"/>
    <cellStyle name="Normal 41 2 3 2 2 2 5 3" xfId="23433"/>
    <cellStyle name="Normal 41 2 3 2 2 2 6" xfId="33645"/>
    <cellStyle name="Normal 41 2 3 2 2 2 7" xfId="18420"/>
    <cellStyle name="Normal 41 2 3 2 2 3" xfId="4113"/>
    <cellStyle name="Normal 41 2 3 2 2 3 2" xfId="14187"/>
    <cellStyle name="Normal 41 2 3 2 2 3 2 2" xfId="44509"/>
    <cellStyle name="Normal 41 2 3 2 2 3 2 3" xfId="29285"/>
    <cellStyle name="Normal 41 2 3 2 2 3 3" xfId="9167"/>
    <cellStyle name="Normal 41 2 3 2 2 3 3 2" xfId="39492"/>
    <cellStyle name="Normal 41 2 3 2 2 3 3 3" xfId="24268"/>
    <cellStyle name="Normal 41 2 3 2 2 3 4" xfId="34479"/>
    <cellStyle name="Normal 41 2 3 2 2 3 5" xfId="19255"/>
    <cellStyle name="Normal 41 2 3 2 2 4" xfId="5806"/>
    <cellStyle name="Normal 41 2 3 2 2 4 2" xfId="15858"/>
    <cellStyle name="Normal 41 2 3 2 2 4 2 2" xfId="46180"/>
    <cellStyle name="Normal 41 2 3 2 2 4 2 3" xfId="30956"/>
    <cellStyle name="Normal 41 2 3 2 2 4 3" xfId="10838"/>
    <cellStyle name="Normal 41 2 3 2 2 4 3 2" xfId="41163"/>
    <cellStyle name="Normal 41 2 3 2 2 4 3 3" xfId="25939"/>
    <cellStyle name="Normal 41 2 3 2 2 4 4" xfId="36150"/>
    <cellStyle name="Normal 41 2 3 2 2 4 5" xfId="20926"/>
    <cellStyle name="Normal 41 2 3 2 2 5" xfId="12516"/>
    <cellStyle name="Normal 41 2 3 2 2 5 2" xfId="42838"/>
    <cellStyle name="Normal 41 2 3 2 2 5 3" xfId="27614"/>
    <cellStyle name="Normal 41 2 3 2 2 6" xfId="7495"/>
    <cellStyle name="Normal 41 2 3 2 2 6 2" xfId="37821"/>
    <cellStyle name="Normal 41 2 3 2 2 6 3" xfId="22597"/>
    <cellStyle name="Normal 41 2 3 2 2 7" xfId="32809"/>
    <cellStyle name="Normal 41 2 3 2 2 8" xfId="17584"/>
    <cellStyle name="Normal 41 2 3 2 3" xfId="2842"/>
    <cellStyle name="Normal 41 2 3 2 3 2" xfId="4532"/>
    <cellStyle name="Normal 41 2 3 2 3 2 2" xfId="14605"/>
    <cellStyle name="Normal 41 2 3 2 3 2 2 2" xfId="44927"/>
    <cellStyle name="Normal 41 2 3 2 3 2 2 3" xfId="29703"/>
    <cellStyle name="Normal 41 2 3 2 3 2 3" xfId="9585"/>
    <cellStyle name="Normal 41 2 3 2 3 2 3 2" xfId="39910"/>
    <cellStyle name="Normal 41 2 3 2 3 2 3 3" xfId="24686"/>
    <cellStyle name="Normal 41 2 3 2 3 2 4" xfId="34897"/>
    <cellStyle name="Normal 41 2 3 2 3 2 5" xfId="19673"/>
    <cellStyle name="Normal 41 2 3 2 3 3" xfId="6224"/>
    <cellStyle name="Normal 41 2 3 2 3 3 2" xfId="16276"/>
    <cellStyle name="Normal 41 2 3 2 3 3 2 2" xfId="46598"/>
    <cellStyle name="Normal 41 2 3 2 3 3 2 3" xfId="31374"/>
    <cellStyle name="Normal 41 2 3 2 3 3 3" xfId="11256"/>
    <cellStyle name="Normal 41 2 3 2 3 3 3 2" xfId="41581"/>
    <cellStyle name="Normal 41 2 3 2 3 3 3 3" xfId="26357"/>
    <cellStyle name="Normal 41 2 3 2 3 3 4" xfId="36568"/>
    <cellStyle name="Normal 41 2 3 2 3 3 5" xfId="21344"/>
    <cellStyle name="Normal 41 2 3 2 3 4" xfId="12934"/>
    <cellStyle name="Normal 41 2 3 2 3 4 2" xfId="43256"/>
    <cellStyle name="Normal 41 2 3 2 3 4 3" xfId="28032"/>
    <cellStyle name="Normal 41 2 3 2 3 5" xfId="7913"/>
    <cellStyle name="Normal 41 2 3 2 3 5 2" xfId="38239"/>
    <cellStyle name="Normal 41 2 3 2 3 5 3" xfId="23015"/>
    <cellStyle name="Normal 41 2 3 2 3 6" xfId="33227"/>
    <cellStyle name="Normal 41 2 3 2 3 7" xfId="18002"/>
    <cellStyle name="Normal 41 2 3 2 4" xfId="3695"/>
    <cellStyle name="Normal 41 2 3 2 4 2" xfId="13769"/>
    <cellStyle name="Normal 41 2 3 2 4 2 2" xfId="44091"/>
    <cellStyle name="Normal 41 2 3 2 4 2 3" xfId="28867"/>
    <cellStyle name="Normal 41 2 3 2 4 3" xfId="8749"/>
    <cellStyle name="Normal 41 2 3 2 4 3 2" xfId="39074"/>
    <cellStyle name="Normal 41 2 3 2 4 3 3" xfId="23850"/>
    <cellStyle name="Normal 41 2 3 2 4 4" xfId="34061"/>
    <cellStyle name="Normal 41 2 3 2 4 5" xfId="18837"/>
    <cellStyle name="Normal 41 2 3 2 5" xfId="5388"/>
    <cellStyle name="Normal 41 2 3 2 5 2" xfId="15440"/>
    <cellStyle name="Normal 41 2 3 2 5 2 2" xfId="45762"/>
    <cellStyle name="Normal 41 2 3 2 5 2 3" xfId="30538"/>
    <cellStyle name="Normal 41 2 3 2 5 3" xfId="10420"/>
    <cellStyle name="Normal 41 2 3 2 5 3 2" xfId="40745"/>
    <cellStyle name="Normal 41 2 3 2 5 3 3" xfId="25521"/>
    <cellStyle name="Normal 41 2 3 2 5 4" xfId="35732"/>
    <cellStyle name="Normal 41 2 3 2 5 5" xfId="20508"/>
    <cellStyle name="Normal 41 2 3 2 6" xfId="12098"/>
    <cellStyle name="Normal 41 2 3 2 6 2" xfId="42420"/>
    <cellStyle name="Normal 41 2 3 2 6 3" xfId="27196"/>
    <cellStyle name="Normal 41 2 3 2 7" xfId="7077"/>
    <cellStyle name="Normal 41 2 3 2 7 2" xfId="37403"/>
    <cellStyle name="Normal 41 2 3 2 7 3" xfId="22179"/>
    <cellStyle name="Normal 41 2 3 2 8" xfId="32391"/>
    <cellStyle name="Normal 41 2 3 2 9" xfId="17166"/>
    <cellStyle name="Normal 41 2 3 3" xfId="2213"/>
    <cellStyle name="Normal 41 2 3 3 2" xfId="3052"/>
    <cellStyle name="Normal 41 2 3 3 2 2" xfId="4742"/>
    <cellStyle name="Normal 41 2 3 3 2 2 2" xfId="14815"/>
    <cellStyle name="Normal 41 2 3 3 2 2 2 2" xfId="45137"/>
    <cellStyle name="Normal 41 2 3 3 2 2 2 3" xfId="29913"/>
    <cellStyle name="Normal 41 2 3 3 2 2 3" xfId="9795"/>
    <cellStyle name="Normal 41 2 3 3 2 2 3 2" xfId="40120"/>
    <cellStyle name="Normal 41 2 3 3 2 2 3 3" xfId="24896"/>
    <cellStyle name="Normal 41 2 3 3 2 2 4" xfId="35107"/>
    <cellStyle name="Normal 41 2 3 3 2 2 5" xfId="19883"/>
    <cellStyle name="Normal 41 2 3 3 2 3" xfId="6434"/>
    <cellStyle name="Normal 41 2 3 3 2 3 2" xfId="16486"/>
    <cellStyle name="Normal 41 2 3 3 2 3 2 2" xfId="46808"/>
    <cellStyle name="Normal 41 2 3 3 2 3 2 3" xfId="31584"/>
    <cellStyle name="Normal 41 2 3 3 2 3 3" xfId="11466"/>
    <cellStyle name="Normal 41 2 3 3 2 3 3 2" xfId="41791"/>
    <cellStyle name="Normal 41 2 3 3 2 3 3 3" xfId="26567"/>
    <cellStyle name="Normal 41 2 3 3 2 3 4" xfId="36778"/>
    <cellStyle name="Normal 41 2 3 3 2 3 5" xfId="21554"/>
    <cellStyle name="Normal 41 2 3 3 2 4" xfId="13144"/>
    <cellStyle name="Normal 41 2 3 3 2 4 2" xfId="43466"/>
    <cellStyle name="Normal 41 2 3 3 2 4 3" xfId="28242"/>
    <cellStyle name="Normal 41 2 3 3 2 5" xfId="8123"/>
    <cellStyle name="Normal 41 2 3 3 2 5 2" xfId="38449"/>
    <cellStyle name="Normal 41 2 3 3 2 5 3" xfId="23225"/>
    <cellStyle name="Normal 41 2 3 3 2 6" xfId="33437"/>
    <cellStyle name="Normal 41 2 3 3 2 7" xfId="18212"/>
    <cellStyle name="Normal 41 2 3 3 3" xfId="3905"/>
    <cellStyle name="Normal 41 2 3 3 3 2" xfId="13979"/>
    <cellStyle name="Normal 41 2 3 3 3 2 2" xfId="44301"/>
    <cellStyle name="Normal 41 2 3 3 3 2 3" xfId="29077"/>
    <cellStyle name="Normal 41 2 3 3 3 3" xfId="8959"/>
    <cellStyle name="Normal 41 2 3 3 3 3 2" xfId="39284"/>
    <cellStyle name="Normal 41 2 3 3 3 3 3" xfId="24060"/>
    <cellStyle name="Normal 41 2 3 3 3 4" xfId="34271"/>
    <cellStyle name="Normal 41 2 3 3 3 5" xfId="19047"/>
    <cellStyle name="Normal 41 2 3 3 4" xfId="5598"/>
    <cellStyle name="Normal 41 2 3 3 4 2" xfId="15650"/>
    <cellStyle name="Normal 41 2 3 3 4 2 2" xfId="45972"/>
    <cellStyle name="Normal 41 2 3 3 4 2 3" xfId="30748"/>
    <cellStyle name="Normal 41 2 3 3 4 3" xfId="10630"/>
    <cellStyle name="Normal 41 2 3 3 4 3 2" xfId="40955"/>
    <cellStyle name="Normal 41 2 3 3 4 3 3" xfId="25731"/>
    <cellStyle name="Normal 41 2 3 3 4 4" xfId="35942"/>
    <cellStyle name="Normal 41 2 3 3 4 5" xfId="20718"/>
    <cellStyle name="Normal 41 2 3 3 5" xfId="12308"/>
    <cellStyle name="Normal 41 2 3 3 5 2" xfId="42630"/>
    <cellStyle name="Normal 41 2 3 3 5 3" xfId="27406"/>
    <cellStyle name="Normal 41 2 3 3 6" xfId="7287"/>
    <cellStyle name="Normal 41 2 3 3 6 2" xfId="37613"/>
    <cellStyle name="Normal 41 2 3 3 6 3" xfId="22389"/>
    <cellStyle name="Normal 41 2 3 3 7" xfId="32601"/>
    <cellStyle name="Normal 41 2 3 3 8" xfId="17376"/>
    <cellStyle name="Normal 41 2 3 4" xfId="2634"/>
    <cellStyle name="Normal 41 2 3 4 2" xfId="4324"/>
    <cellStyle name="Normal 41 2 3 4 2 2" xfId="14397"/>
    <cellStyle name="Normal 41 2 3 4 2 2 2" xfId="44719"/>
    <cellStyle name="Normal 41 2 3 4 2 2 3" xfId="29495"/>
    <cellStyle name="Normal 41 2 3 4 2 3" xfId="9377"/>
    <cellStyle name="Normal 41 2 3 4 2 3 2" xfId="39702"/>
    <cellStyle name="Normal 41 2 3 4 2 3 3" xfId="24478"/>
    <cellStyle name="Normal 41 2 3 4 2 4" xfId="34689"/>
    <cellStyle name="Normal 41 2 3 4 2 5" xfId="19465"/>
    <cellStyle name="Normal 41 2 3 4 3" xfId="6016"/>
    <cellStyle name="Normal 41 2 3 4 3 2" xfId="16068"/>
    <cellStyle name="Normal 41 2 3 4 3 2 2" xfId="46390"/>
    <cellStyle name="Normal 41 2 3 4 3 2 3" xfId="31166"/>
    <cellStyle name="Normal 41 2 3 4 3 3" xfId="11048"/>
    <cellStyle name="Normal 41 2 3 4 3 3 2" xfId="41373"/>
    <cellStyle name="Normal 41 2 3 4 3 3 3" xfId="26149"/>
    <cellStyle name="Normal 41 2 3 4 3 4" xfId="36360"/>
    <cellStyle name="Normal 41 2 3 4 3 5" xfId="21136"/>
    <cellStyle name="Normal 41 2 3 4 4" xfId="12726"/>
    <cellStyle name="Normal 41 2 3 4 4 2" xfId="43048"/>
    <cellStyle name="Normal 41 2 3 4 4 3" xfId="27824"/>
    <cellStyle name="Normal 41 2 3 4 5" xfId="7705"/>
    <cellStyle name="Normal 41 2 3 4 5 2" xfId="38031"/>
    <cellStyle name="Normal 41 2 3 4 5 3" xfId="22807"/>
    <cellStyle name="Normal 41 2 3 4 6" xfId="33019"/>
    <cellStyle name="Normal 41 2 3 4 7" xfId="17794"/>
    <cellStyle name="Normal 41 2 3 5" xfId="3487"/>
    <cellStyle name="Normal 41 2 3 5 2" xfId="13561"/>
    <cellStyle name="Normal 41 2 3 5 2 2" xfId="43883"/>
    <cellStyle name="Normal 41 2 3 5 2 3" xfId="28659"/>
    <cellStyle name="Normal 41 2 3 5 3" xfId="8541"/>
    <cellStyle name="Normal 41 2 3 5 3 2" xfId="38866"/>
    <cellStyle name="Normal 41 2 3 5 3 3" xfId="23642"/>
    <cellStyle name="Normal 41 2 3 5 4" xfId="33853"/>
    <cellStyle name="Normal 41 2 3 5 5" xfId="18629"/>
    <cellStyle name="Normal 41 2 3 6" xfId="5180"/>
    <cellStyle name="Normal 41 2 3 6 2" xfId="15232"/>
    <cellStyle name="Normal 41 2 3 6 2 2" xfId="45554"/>
    <cellStyle name="Normal 41 2 3 6 2 3" xfId="30330"/>
    <cellStyle name="Normal 41 2 3 6 3" xfId="10212"/>
    <cellStyle name="Normal 41 2 3 6 3 2" xfId="40537"/>
    <cellStyle name="Normal 41 2 3 6 3 3" xfId="25313"/>
    <cellStyle name="Normal 41 2 3 6 4" xfId="35524"/>
    <cellStyle name="Normal 41 2 3 6 5" xfId="20300"/>
    <cellStyle name="Normal 41 2 3 7" xfId="11890"/>
    <cellStyle name="Normal 41 2 3 7 2" xfId="42212"/>
    <cellStyle name="Normal 41 2 3 7 3" xfId="26988"/>
    <cellStyle name="Normal 41 2 3 8" xfId="6869"/>
    <cellStyle name="Normal 41 2 3 8 2" xfId="37195"/>
    <cellStyle name="Normal 41 2 3 8 3" xfId="21971"/>
    <cellStyle name="Normal 41 2 3 9" xfId="32184"/>
    <cellStyle name="Normal 41 2 4" xfId="1894"/>
    <cellStyle name="Normal 41 2 4 2" xfId="2317"/>
    <cellStyle name="Normal 41 2 4 2 2" xfId="3156"/>
    <cellStyle name="Normal 41 2 4 2 2 2" xfId="4846"/>
    <cellStyle name="Normal 41 2 4 2 2 2 2" xfId="14919"/>
    <cellStyle name="Normal 41 2 4 2 2 2 2 2" xfId="45241"/>
    <cellStyle name="Normal 41 2 4 2 2 2 2 3" xfId="30017"/>
    <cellStyle name="Normal 41 2 4 2 2 2 3" xfId="9899"/>
    <cellStyle name="Normal 41 2 4 2 2 2 3 2" xfId="40224"/>
    <cellStyle name="Normal 41 2 4 2 2 2 3 3" xfId="25000"/>
    <cellStyle name="Normal 41 2 4 2 2 2 4" xfId="35211"/>
    <cellStyle name="Normal 41 2 4 2 2 2 5" xfId="19987"/>
    <cellStyle name="Normal 41 2 4 2 2 3" xfId="6538"/>
    <cellStyle name="Normal 41 2 4 2 2 3 2" xfId="16590"/>
    <cellStyle name="Normal 41 2 4 2 2 3 2 2" xfId="46912"/>
    <cellStyle name="Normal 41 2 4 2 2 3 2 3" xfId="31688"/>
    <cellStyle name="Normal 41 2 4 2 2 3 3" xfId="11570"/>
    <cellStyle name="Normal 41 2 4 2 2 3 3 2" xfId="41895"/>
    <cellStyle name="Normal 41 2 4 2 2 3 3 3" xfId="26671"/>
    <cellStyle name="Normal 41 2 4 2 2 3 4" xfId="36882"/>
    <cellStyle name="Normal 41 2 4 2 2 3 5" xfId="21658"/>
    <cellStyle name="Normal 41 2 4 2 2 4" xfId="13248"/>
    <cellStyle name="Normal 41 2 4 2 2 4 2" xfId="43570"/>
    <cellStyle name="Normal 41 2 4 2 2 4 3" xfId="28346"/>
    <cellStyle name="Normal 41 2 4 2 2 5" xfId="8227"/>
    <cellStyle name="Normal 41 2 4 2 2 5 2" xfId="38553"/>
    <cellStyle name="Normal 41 2 4 2 2 5 3" xfId="23329"/>
    <cellStyle name="Normal 41 2 4 2 2 6" xfId="33541"/>
    <cellStyle name="Normal 41 2 4 2 2 7" xfId="18316"/>
    <cellStyle name="Normal 41 2 4 2 3" xfId="4009"/>
    <cellStyle name="Normal 41 2 4 2 3 2" xfId="14083"/>
    <cellStyle name="Normal 41 2 4 2 3 2 2" xfId="44405"/>
    <cellStyle name="Normal 41 2 4 2 3 2 3" xfId="29181"/>
    <cellStyle name="Normal 41 2 4 2 3 3" xfId="9063"/>
    <cellStyle name="Normal 41 2 4 2 3 3 2" xfId="39388"/>
    <cellStyle name="Normal 41 2 4 2 3 3 3" xfId="24164"/>
    <cellStyle name="Normal 41 2 4 2 3 4" xfId="34375"/>
    <cellStyle name="Normal 41 2 4 2 3 5" xfId="19151"/>
    <cellStyle name="Normal 41 2 4 2 4" xfId="5702"/>
    <cellStyle name="Normal 41 2 4 2 4 2" xfId="15754"/>
    <cellStyle name="Normal 41 2 4 2 4 2 2" xfId="46076"/>
    <cellStyle name="Normal 41 2 4 2 4 2 3" xfId="30852"/>
    <cellStyle name="Normal 41 2 4 2 4 3" xfId="10734"/>
    <cellStyle name="Normal 41 2 4 2 4 3 2" xfId="41059"/>
    <cellStyle name="Normal 41 2 4 2 4 3 3" xfId="25835"/>
    <cellStyle name="Normal 41 2 4 2 4 4" xfId="36046"/>
    <cellStyle name="Normal 41 2 4 2 4 5" xfId="20822"/>
    <cellStyle name="Normal 41 2 4 2 5" xfId="12412"/>
    <cellStyle name="Normal 41 2 4 2 5 2" xfId="42734"/>
    <cellStyle name="Normal 41 2 4 2 5 3" xfId="27510"/>
    <cellStyle name="Normal 41 2 4 2 6" xfId="7391"/>
    <cellStyle name="Normal 41 2 4 2 6 2" xfId="37717"/>
    <cellStyle name="Normal 41 2 4 2 6 3" xfId="22493"/>
    <cellStyle name="Normal 41 2 4 2 7" xfId="32705"/>
    <cellStyle name="Normal 41 2 4 2 8" xfId="17480"/>
    <cellStyle name="Normal 41 2 4 3" xfId="2738"/>
    <cellStyle name="Normal 41 2 4 3 2" xfId="4428"/>
    <cellStyle name="Normal 41 2 4 3 2 2" xfId="14501"/>
    <cellStyle name="Normal 41 2 4 3 2 2 2" xfId="44823"/>
    <cellStyle name="Normal 41 2 4 3 2 2 3" xfId="29599"/>
    <cellStyle name="Normal 41 2 4 3 2 3" xfId="9481"/>
    <cellStyle name="Normal 41 2 4 3 2 3 2" xfId="39806"/>
    <cellStyle name="Normal 41 2 4 3 2 3 3" xfId="24582"/>
    <cellStyle name="Normal 41 2 4 3 2 4" xfId="34793"/>
    <cellStyle name="Normal 41 2 4 3 2 5" xfId="19569"/>
    <cellStyle name="Normal 41 2 4 3 3" xfId="6120"/>
    <cellStyle name="Normal 41 2 4 3 3 2" xfId="16172"/>
    <cellStyle name="Normal 41 2 4 3 3 2 2" xfId="46494"/>
    <cellStyle name="Normal 41 2 4 3 3 2 3" xfId="31270"/>
    <cellStyle name="Normal 41 2 4 3 3 3" xfId="11152"/>
    <cellStyle name="Normal 41 2 4 3 3 3 2" xfId="41477"/>
    <cellStyle name="Normal 41 2 4 3 3 3 3" xfId="26253"/>
    <cellStyle name="Normal 41 2 4 3 3 4" xfId="36464"/>
    <cellStyle name="Normal 41 2 4 3 3 5" xfId="21240"/>
    <cellStyle name="Normal 41 2 4 3 4" xfId="12830"/>
    <cellStyle name="Normal 41 2 4 3 4 2" xfId="43152"/>
    <cellStyle name="Normal 41 2 4 3 4 3" xfId="27928"/>
    <cellStyle name="Normal 41 2 4 3 5" xfId="7809"/>
    <cellStyle name="Normal 41 2 4 3 5 2" xfId="38135"/>
    <cellStyle name="Normal 41 2 4 3 5 3" xfId="22911"/>
    <cellStyle name="Normal 41 2 4 3 6" xfId="33123"/>
    <cellStyle name="Normal 41 2 4 3 7" xfId="17898"/>
    <cellStyle name="Normal 41 2 4 4" xfId="3591"/>
    <cellStyle name="Normal 41 2 4 4 2" xfId="13665"/>
    <cellStyle name="Normal 41 2 4 4 2 2" xfId="43987"/>
    <cellStyle name="Normal 41 2 4 4 2 3" xfId="28763"/>
    <cellStyle name="Normal 41 2 4 4 3" xfId="8645"/>
    <cellStyle name="Normal 41 2 4 4 3 2" xfId="38970"/>
    <cellStyle name="Normal 41 2 4 4 3 3" xfId="23746"/>
    <cellStyle name="Normal 41 2 4 4 4" xfId="33957"/>
    <cellStyle name="Normal 41 2 4 4 5" xfId="18733"/>
    <cellStyle name="Normal 41 2 4 5" xfId="5284"/>
    <cellStyle name="Normal 41 2 4 5 2" xfId="15336"/>
    <cellStyle name="Normal 41 2 4 5 2 2" xfId="45658"/>
    <cellStyle name="Normal 41 2 4 5 2 3" xfId="30434"/>
    <cellStyle name="Normal 41 2 4 5 3" xfId="10316"/>
    <cellStyle name="Normal 41 2 4 5 3 2" xfId="40641"/>
    <cellStyle name="Normal 41 2 4 5 3 3" xfId="25417"/>
    <cellStyle name="Normal 41 2 4 5 4" xfId="35628"/>
    <cellStyle name="Normal 41 2 4 5 5" xfId="20404"/>
    <cellStyle name="Normal 41 2 4 6" xfId="11994"/>
    <cellStyle name="Normal 41 2 4 6 2" xfId="42316"/>
    <cellStyle name="Normal 41 2 4 6 3" xfId="27092"/>
    <cellStyle name="Normal 41 2 4 7" xfId="6973"/>
    <cellStyle name="Normal 41 2 4 7 2" xfId="37299"/>
    <cellStyle name="Normal 41 2 4 7 3" xfId="22075"/>
    <cellStyle name="Normal 41 2 4 8" xfId="32287"/>
    <cellStyle name="Normal 41 2 4 9" xfId="17062"/>
    <cellStyle name="Normal 41 2 5" xfId="2107"/>
    <cellStyle name="Normal 41 2 5 2" xfId="2948"/>
    <cellStyle name="Normal 41 2 5 2 2" xfId="4638"/>
    <cellStyle name="Normal 41 2 5 2 2 2" xfId="14711"/>
    <cellStyle name="Normal 41 2 5 2 2 2 2" xfId="45033"/>
    <cellStyle name="Normal 41 2 5 2 2 2 3" xfId="29809"/>
    <cellStyle name="Normal 41 2 5 2 2 3" xfId="9691"/>
    <cellStyle name="Normal 41 2 5 2 2 3 2" xfId="40016"/>
    <cellStyle name="Normal 41 2 5 2 2 3 3" xfId="24792"/>
    <cellStyle name="Normal 41 2 5 2 2 4" xfId="35003"/>
    <cellStyle name="Normal 41 2 5 2 2 5" xfId="19779"/>
    <cellStyle name="Normal 41 2 5 2 3" xfId="6330"/>
    <cellStyle name="Normal 41 2 5 2 3 2" xfId="16382"/>
    <cellStyle name="Normal 41 2 5 2 3 2 2" xfId="46704"/>
    <cellStyle name="Normal 41 2 5 2 3 2 3" xfId="31480"/>
    <cellStyle name="Normal 41 2 5 2 3 3" xfId="11362"/>
    <cellStyle name="Normal 41 2 5 2 3 3 2" xfId="41687"/>
    <cellStyle name="Normal 41 2 5 2 3 3 3" xfId="26463"/>
    <cellStyle name="Normal 41 2 5 2 3 4" xfId="36674"/>
    <cellStyle name="Normal 41 2 5 2 3 5" xfId="21450"/>
    <cellStyle name="Normal 41 2 5 2 4" xfId="13040"/>
    <cellStyle name="Normal 41 2 5 2 4 2" xfId="43362"/>
    <cellStyle name="Normal 41 2 5 2 4 3" xfId="28138"/>
    <cellStyle name="Normal 41 2 5 2 5" xfId="8019"/>
    <cellStyle name="Normal 41 2 5 2 5 2" xfId="38345"/>
    <cellStyle name="Normal 41 2 5 2 5 3" xfId="23121"/>
    <cellStyle name="Normal 41 2 5 2 6" xfId="33333"/>
    <cellStyle name="Normal 41 2 5 2 7" xfId="18108"/>
    <cellStyle name="Normal 41 2 5 3" xfId="3801"/>
    <cellStyle name="Normal 41 2 5 3 2" xfId="13875"/>
    <cellStyle name="Normal 41 2 5 3 2 2" xfId="44197"/>
    <cellStyle name="Normal 41 2 5 3 2 3" xfId="28973"/>
    <cellStyle name="Normal 41 2 5 3 3" xfId="8855"/>
    <cellStyle name="Normal 41 2 5 3 3 2" xfId="39180"/>
    <cellStyle name="Normal 41 2 5 3 3 3" xfId="23956"/>
    <cellStyle name="Normal 41 2 5 3 4" xfId="34167"/>
    <cellStyle name="Normal 41 2 5 3 5" xfId="18943"/>
    <cellStyle name="Normal 41 2 5 4" xfId="5494"/>
    <cellStyle name="Normal 41 2 5 4 2" xfId="15546"/>
    <cellStyle name="Normal 41 2 5 4 2 2" xfId="45868"/>
    <cellStyle name="Normal 41 2 5 4 2 3" xfId="30644"/>
    <cellStyle name="Normal 41 2 5 4 3" xfId="10526"/>
    <cellStyle name="Normal 41 2 5 4 3 2" xfId="40851"/>
    <cellStyle name="Normal 41 2 5 4 3 3" xfId="25627"/>
    <cellStyle name="Normal 41 2 5 4 4" xfId="35838"/>
    <cellStyle name="Normal 41 2 5 4 5" xfId="20614"/>
    <cellStyle name="Normal 41 2 5 5" xfId="12204"/>
    <cellStyle name="Normal 41 2 5 5 2" xfId="42526"/>
    <cellStyle name="Normal 41 2 5 5 3" xfId="27302"/>
    <cellStyle name="Normal 41 2 5 6" xfId="7183"/>
    <cellStyle name="Normal 41 2 5 6 2" xfId="37509"/>
    <cellStyle name="Normal 41 2 5 6 3" xfId="22285"/>
    <cellStyle name="Normal 41 2 5 7" xfId="32497"/>
    <cellStyle name="Normal 41 2 5 8" xfId="17272"/>
    <cellStyle name="Normal 41 2 6" xfId="2528"/>
    <cellStyle name="Normal 41 2 6 2" xfId="4220"/>
    <cellStyle name="Normal 41 2 6 2 2" xfId="14293"/>
    <cellStyle name="Normal 41 2 6 2 2 2" xfId="44615"/>
    <cellStyle name="Normal 41 2 6 2 2 3" xfId="29391"/>
    <cellStyle name="Normal 41 2 6 2 3" xfId="9273"/>
    <cellStyle name="Normal 41 2 6 2 3 2" xfId="39598"/>
    <cellStyle name="Normal 41 2 6 2 3 3" xfId="24374"/>
    <cellStyle name="Normal 41 2 6 2 4" xfId="34585"/>
    <cellStyle name="Normal 41 2 6 2 5" xfId="19361"/>
    <cellStyle name="Normal 41 2 6 3" xfId="5912"/>
    <cellStyle name="Normal 41 2 6 3 2" xfId="15964"/>
    <cellStyle name="Normal 41 2 6 3 2 2" xfId="46286"/>
    <cellStyle name="Normal 41 2 6 3 2 3" xfId="31062"/>
    <cellStyle name="Normal 41 2 6 3 3" xfId="10944"/>
    <cellStyle name="Normal 41 2 6 3 3 2" xfId="41269"/>
    <cellStyle name="Normal 41 2 6 3 3 3" xfId="26045"/>
    <cellStyle name="Normal 41 2 6 3 4" xfId="36256"/>
    <cellStyle name="Normal 41 2 6 3 5" xfId="21032"/>
    <cellStyle name="Normal 41 2 6 4" xfId="12622"/>
    <cellStyle name="Normal 41 2 6 4 2" xfId="42944"/>
    <cellStyle name="Normal 41 2 6 4 3" xfId="27720"/>
    <cellStyle name="Normal 41 2 6 5" xfId="7601"/>
    <cellStyle name="Normal 41 2 6 5 2" xfId="37927"/>
    <cellStyle name="Normal 41 2 6 5 3" xfId="22703"/>
    <cellStyle name="Normal 41 2 6 6" xfId="32915"/>
    <cellStyle name="Normal 41 2 6 7" xfId="17690"/>
    <cellStyle name="Normal 41 2 7" xfId="3379"/>
    <cellStyle name="Normal 41 2 7 2" xfId="13457"/>
    <cellStyle name="Normal 41 2 7 2 2" xfId="43779"/>
    <cellStyle name="Normal 41 2 7 2 3" xfId="28555"/>
    <cellStyle name="Normal 41 2 7 3" xfId="8437"/>
    <cellStyle name="Normal 41 2 7 3 2" xfId="38762"/>
    <cellStyle name="Normal 41 2 7 3 3" xfId="23538"/>
    <cellStyle name="Normal 41 2 7 4" xfId="33749"/>
    <cellStyle name="Normal 41 2 7 5" xfId="18525"/>
    <cellStyle name="Normal 41 2 8" xfId="5073"/>
    <cellStyle name="Normal 41 2 8 2" xfId="15128"/>
    <cellStyle name="Normal 41 2 8 2 2" xfId="45450"/>
    <cellStyle name="Normal 41 2 8 2 3" xfId="30226"/>
    <cellStyle name="Normal 41 2 8 3" xfId="10108"/>
    <cellStyle name="Normal 41 2 8 3 2" xfId="40433"/>
    <cellStyle name="Normal 41 2 8 3 3" xfId="25209"/>
    <cellStyle name="Normal 41 2 8 4" xfId="35420"/>
    <cellStyle name="Normal 41 2 8 5" xfId="20196"/>
    <cellStyle name="Normal 41 2 9" xfId="11784"/>
    <cellStyle name="Normal 41 2 9 2" xfId="42108"/>
    <cellStyle name="Normal 41 2 9 3" xfId="26884"/>
    <cellStyle name="Normal 41 3" xfId="47291"/>
    <cellStyle name="Normal 42" xfId="966"/>
    <cellStyle name="Normal 42 2" xfId="1440"/>
    <cellStyle name="Normal 42 2 10" xfId="6764"/>
    <cellStyle name="Normal 42 2 10 2" xfId="37092"/>
    <cellStyle name="Normal 42 2 10 3" xfId="21868"/>
    <cellStyle name="Normal 42 2 11" xfId="32083"/>
    <cellStyle name="Normal 42 2 12" xfId="16853"/>
    <cellStyle name="Normal 42 2 2" xfId="1728"/>
    <cellStyle name="Normal 42 2 2 10" xfId="32135"/>
    <cellStyle name="Normal 42 2 2 11" xfId="16907"/>
    <cellStyle name="Normal 42 2 2 2" xfId="1836"/>
    <cellStyle name="Normal 42 2 2 2 10" xfId="17011"/>
    <cellStyle name="Normal 42 2 2 2 2" xfId="2053"/>
    <cellStyle name="Normal 42 2 2 2 2 2" xfId="2474"/>
    <cellStyle name="Normal 42 2 2 2 2 2 2" xfId="3313"/>
    <cellStyle name="Normal 42 2 2 2 2 2 2 2" xfId="5003"/>
    <cellStyle name="Normal 42 2 2 2 2 2 2 2 2" xfId="15076"/>
    <cellStyle name="Normal 42 2 2 2 2 2 2 2 2 2" xfId="45398"/>
    <cellStyle name="Normal 42 2 2 2 2 2 2 2 2 3" xfId="30174"/>
    <cellStyle name="Normal 42 2 2 2 2 2 2 2 3" xfId="10056"/>
    <cellStyle name="Normal 42 2 2 2 2 2 2 2 3 2" xfId="40381"/>
    <cellStyle name="Normal 42 2 2 2 2 2 2 2 3 3" xfId="25157"/>
    <cellStyle name="Normal 42 2 2 2 2 2 2 2 4" xfId="35368"/>
    <cellStyle name="Normal 42 2 2 2 2 2 2 2 5" xfId="20144"/>
    <cellStyle name="Normal 42 2 2 2 2 2 2 3" xfId="6695"/>
    <cellStyle name="Normal 42 2 2 2 2 2 2 3 2" xfId="16747"/>
    <cellStyle name="Normal 42 2 2 2 2 2 2 3 2 2" xfId="47069"/>
    <cellStyle name="Normal 42 2 2 2 2 2 2 3 2 3" xfId="31845"/>
    <cellStyle name="Normal 42 2 2 2 2 2 2 3 3" xfId="11727"/>
    <cellStyle name="Normal 42 2 2 2 2 2 2 3 3 2" xfId="42052"/>
    <cellStyle name="Normal 42 2 2 2 2 2 2 3 3 3" xfId="26828"/>
    <cellStyle name="Normal 42 2 2 2 2 2 2 3 4" xfId="37039"/>
    <cellStyle name="Normal 42 2 2 2 2 2 2 3 5" xfId="21815"/>
    <cellStyle name="Normal 42 2 2 2 2 2 2 4" xfId="13405"/>
    <cellStyle name="Normal 42 2 2 2 2 2 2 4 2" xfId="43727"/>
    <cellStyle name="Normal 42 2 2 2 2 2 2 4 3" xfId="28503"/>
    <cellStyle name="Normal 42 2 2 2 2 2 2 5" xfId="8384"/>
    <cellStyle name="Normal 42 2 2 2 2 2 2 5 2" xfId="38710"/>
    <cellStyle name="Normal 42 2 2 2 2 2 2 5 3" xfId="23486"/>
    <cellStyle name="Normal 42 2 2 2 2 2 2 6" xfId="33698"/>
    <cellStyle name="Normal 42 2 2 2 2 2 2 7" xfId="18473"/>
    <cellStyle name="Normal 42 2 2 2 2 2 3" xfId="4166"/>
    <cellStyle name="Normal 42 2 2 2 2 2 3 2" xfId="14240"/>
    <cellStyle name="Normal 42 2 2 2 2 2 3 2 2" xfId="44562"/>
    <cellStyle name="Normal 42 2 2 2 2 2 3 2 3" xfId="29338"/>
    <cellStyle name="Normal 42 2 2 2 2 2 3 3" xfId="9220"/>
    <cellStyle name="Normal 42 2 2 2 2 2 3 3 2" xfId="39545"/>
    <cellStyle name="Normal 42 2 2 2 2 2 3 3 3" xfId="24321"/>
    <cellStyle name="Normal 42 2 2 2 2 2 3 4" xfId="34532"/>
    <cellStyle name="Normal 42 2 2 2 2 2 3 5" xfId="19308"/>
    <cellStyle name="Normal 42 2 2 2 2 2 4" xfId="5859"/>
    <cellStyle name="Normal 42 2 2 2 2 2 4 2" xfId="15911"/>
    <cellStyle name="Normal 42 2 2 2 2 2 4 2 2" xfId="46233"/>
    <cellStyle name="Normal 42 2 2 2 2 2 4 2 3" xfId="31009"/>
    <cellStyle name="Normal 42 2 2 2 2 2 4 3" xfId="10891"/>
    <cellStyle name="Normal 42 2 2 2 2 2 4 3 2" xfId="41216"/>
    <cellStyle name="Normal 42 2 2 2 2 2 4 3 3" xfId="25992"/>
    <cellStyle name="Normal 42 2 2 2 2 2 4 4" xfId="36203"/>
    <cellStyle name="Normal 42 2 2 2 2 2 4 5" xfId="20979"/>
    <cellStyle name="Normal 42 2 2 2 2 2 5" xfId="12569"/>
    <cellStyle name="Normal 42 2 2 2 2 2 5 2" xfId="42891"/>
    <cellStyle name="Normal 42 2 2 2 2 2 5 3" xfId="27667"/>
    <cellStyle name="Normal 42 2 2 2 2 2 6" xfId="7548"/>
    <cellStyle name="Normal 42 2 2 2 2 2 6 2" xfId="37874"/>
    <cellStyle name="Normal 42 2 2 2 2 2 6 3" xfId="22650"/>
    <cellStyle name="Normal 42 2 2 2 2 2 7" xfId="32862"/>
    <cellStyle name="Normal 42 2 2 2 2 2 8" xfId="17637"/>
    <cellStyle name="Normal 42 2 2 2 2 3" xfId="2895"/>
    <cellStyle name="Normal 42 2 2 2 2 3 2" xfId="4585"/>
    <cellStyle name="Normal 42 2 2 2 2 3 2 2" xfId="14658"/>
    <cellStyle name="Normal 42 2 2 2 2 3 2 2 2" xfId="44980"/>
    <cellStyle name="Normal 42 2 2 2 2 3 2 2 3" xfId="29756"/>
    <cellStyle name="Normal 42 2 2 2 2 3 2 3" xfId="9638"/>
    <cellStyle name="Normal 42 2 2 2 2 3 2 3 2" xfId="39963"/>
    <cellStyle name="Normal 42 2 2 2 2 3 2 3 3" xfId="24739"/>
    <cellStyle name="Normal 42 2 2 2 2 3 2 4" xfId="34950"/>
    <cellStyle name="Normal 42 2 2 2 2 3 2 5" xfId="19726"/>
    <cellStyle name="Normal 42 2 2 2 2 3 3" xfId="6277"/>
    <cellStyle name="Normal 42 2 2 2 2 3 3 2" xfId="16329"/>
    <cellStyle name="Normal 42 2 2 2 2 3 3 2 2" xfId="46651"/>
    <cellStyle name="Normal 42 2 2 2 2 3 3 2 3" xfId="31427"/>
    <cellStyle name="Normal 42 2 2 2 2 3 3 3" xfId="11309"/>
    <cellStyle name="Normal 42 2 2 2 2 3 3 3 2" xfId="41634"/>
    <cellStyle name="Normal 42 2 2 2 2 3 3 3 3" xfId="26410"/>
    <cellStyle name="Normal 42 2 2 2 2 3 3 4" xfId="36621"/>
    <cellStyle name="Normal 42 2 2 2 2 3 3 5" xfId="21397"/>
    <cellStyle name="Normal 42 2 2 2 2 3 4" xfId="12987"/>
    <cellStyle name="Normal 42 2 2 2 2 3 4 2" xfId="43309"/>
    <cellStyle name="Normal 42 2 2 2 2 3 4 3" xfId="28085"/>
    <cellStyle name="Normal 42 2 2 2 2 3 5" xfId="7966"/>
    <cellStyle name="Normal 42 2 2 2 2 3 5 2" xfId="38292"/>
    <cellStyle name="Normal 42 2 2 2 2 3 5 3" xfId="23068"/>
    <cellStyle name="Normal 42 2 2 2 2 3 6" xfId="33280"/>
    <cellStyle name="Normal 42 2 2 2 2 3 7" xfId="18055"/>
    <cellStyle name="Normal 42 2 2 2 2 4" xfId="3748"/>
    <cellStyle name="Normal 42 2 2 2 2 4 2" xfId="13822"/>
    <cellStyle name="Normal 42 2 2 2 2 4 2 2" xfId="44144"/>
    <cellStyle name="Normal 42 2 2 2 2 4 2 3" xfId="28920"/>
    <cellStyle name="Normal 42 2 2 2 2 4 3" xfId="8802"/>
    <cellStyle name="Normal 42 2 2 2 2 4 3 2" xfId="39127"/>
    <cellStyle name="Normal 42 2 2 2 2 4 3 3" xfId="23903"/>
    <cellStyle name="Normal 42 2 2 2 2 4 4" xfId="34114"/>
    <cellStyle name="Normal 42 2 2 2 2 4 5" xfId="18890"/>
    <cellStyle name="Normal 42 2 2 2 2 5" xfId="5441"/>
    <cellStyle name="Normal 42 2 2 2 2 5 2" xfId="15493"/>
    <cellStyle name="Normal 42 2 2 2 2 5 2 2" xfId="45815"/>
    <cellStyle name="Normal 42 2 2 2 2 5 2 3" xfId="30591"/>
    <cellStyle name="Normal 42 2 2 2 2 5 3" xfId="10473"/>
    <cellStyle name="Normal 42 2 2 2 2 5 3 2" xfId="40798"/>
    <cellStyle name="Normal 42 2 2 2 2 5 3 3" xfId="25574"/>
    <cellStyle name="Normal 42 2 2 2 2 5 4" xfId="35785"/>
    <cellStyle name="Normal 42 2 2 2 2 5 5" xfId="20561"/>
    <cellStyle name="Normal 42 2 2 2 2 6" xfId="12151"/>
    <cellStyle name="Normal 42 2 2 2 2 6 2" xfId="42473"/>
    <cellStyle name="Normal 42 2 2 2 2 6 3" xfId="27249"/>
    <cellStyle name="Normal 42 2 2 2 2 7" xfId="7130"/>
    <cellStyle name="Normal 42 2 2 2 2 7 2" xfId="37456"/>
    <cellStyle name="Normal 42 2 2 2 2 7 3" xfId="22232"/>
    <cellStyle name="Normal 42 2 2 2 2 8" xfId="32444"/>
    <cellStyle name="Normal 42 2 2 2 2 9" xfId="17219"/>
    <cellStyle name="Normal 42 2 2 2 3" xfId="2266"/>
    <cellStyle name="Normal 42 2 2 2 3 2" xfId="3105"/>
    <cellStyle name="Normal 42 2 2 2 3 2 2" xfId="4795"/>
    <cellStyle name="Normal 42 2 2 2 3 2 2 2" xfId="14868"/>
    <cellStyle name="Normal 42 2 2 2 3 2 2 2 2" xfId="45190"/>
    <cellStyle name="Normal 42 2 2 2 3 2 2 2 3" xfId="29966"/>
    <cellStyle name="Normal 42 2 2 2 3 2 2 3" xfId="9848"/>
    <cellStyle name="Normal 42 2 2 2 3 2 2 3 2" xfId="40173"/>
    <cellStyle name="Normal 42 2 2 2 3 2 2 3 3" xfId="24949"/>
    <cellStyle name="Normal 42 2 2 2 3 2 2 4" xfId="35160"/>
    <cellStyle name="Normal 42 2 2 2 3 2 2 5" xfId="19936"/>
    <cellStyle name="Normal 42 2 2 2 3 2 3" xfId="6487"/>
    <cellStyle name="Normal 42 2 2 2 3 2 3 2" xfId="16539"/>
    <cellStyle name="Normal 42 2 2 2 3 2 3 2 2" xfId="46861"/>
    <cellStyle name="Normal 42 2 2 2 3 2 3 2 3" xfId="31637"/>
    <cellStyle name="Normal 42 2 2 2 3 2 3 3" xfId="11519"/>
    <cellStyle name="Normal 42 2 2 2 3 2 3 3 2" xfId="41844"/>
    <cellStyle name="Normal 42 2 2 2 3 2 3 3 3" xfId="26620"/>
    <cellStyle name="Normal 42 2 2 2 3 2 3 4" xfId="36831"/>
    <cellStyle name="Normal 42 2 2 2 3 2 3 5" xfId="21607"/>
    <cellStyle name="Normal 42 2 2 2 3 2 4" xfId="13197"/>
    <cellStyle name="Normal 42 2 2 2 3 2 4 2" xfId="43519"/>
    <cellStyle name="Normal 42 2 2 2 3 2 4 3" xfId="28295"/>
    <cellStyle name="Normal 42 2 2 2 3 2 5" xfId="8176"/>
    <cellStyle name="Normal 42 2 2 2 3 2 5 2" xfId="38502"/>
    <cellStyle name="Normal 42 2 2 2 3 2 5 3" xfId="23278"/>
    <cellStyle name="Normal 42 2 2 2 3 2 6" xfId="33490"/>
    <cellStyle name="Normal 42 2 2 2 3 2 7" xfId="18265"/>
    <cellStyle name="Normal 42 2 2 2 3 3" xfId="3958"/>
    <cellStyle name="Normal 42 2 2 2 3 3 2" xfId="14032"/>
    <cellStyle name="Normal 42 2 2 2 3 3 2 2" xfId="44354"/>
    <cellStyle name="Normal 42 2 2 2 3 3 2 3" xfId="29130"/>
    <cellStyle name="Normal 42 2 2 2 3 3 3" xfId="9012"/>
    <cellStyle name="Normal 42 2 2 2 3 3 3 2" xfId="39337"/>
    <cellStyle name="Normal 42 2 2 2 3 3 3 3" xfId="24113"/>
    <cellStyle name="Normal 42 2 2 2 3 3 4" xfId="34324"/>
    <cellStyle name="Normal 42 2 2 2 3 3 5" xfId="19100"/>
    <cellStyle name="Normal 42 2 2 2 3 4" xfId="5651"/>
    <cellStyle name="Normal 42 2 2 2 3 4 2" xfId="15703"/>
    <cellStyle name="Normal 42 2 2 2 3 4 2 2" xfId="46025"/>
    <cellStyle name="Normal 42 2 2 2 3 4 2 3" xfId="30801"/>
    <cellStyle name="Normal 42 2 2 2 3 4 3" xfId="10683"/>
    <cellStyle name="Normal 42 2 2 2 3 4 3 2" xfId="41008"/>
    <cellStyle name="Normal 42 2 2 2 3 4 3 3" xfId="25784"/>
    <cellStyle name="Normal 42 2 2 2 3 4 4" xfId="35995"/>
    <cellStyle name="Normal 42 2 2 2 3 4 5" xfId="20771"/>
    <cellStyle name="Normal 42 2 2 2 3 5" xfId="12361"/>
    <cellStyle name="Normal 42 2 2 2 3 5 2" xfId="42683"/>
    <cellStyle name="Normal 42 2 2 2 3 5 3" xfId="27459"/>
    <cellStyle name="Normal 42 2 2 2 3 6" xfId="7340"/>
    <cellStyle name="Normal 42 2 2 2 3 6 2" xfId="37666"/>
    <cellStyle name="Normal 42 2 2 2 3 6 3" xfId="22442"/>
    <cellStyle name="Normal 42 2 2 2 3 7" xfId="32654"/>
    <cellStyle name="Normal 42 2 2 2 3 8" xfId="17429"/>
    <cellStyle name="Normal 42 2 2 2 4" xfId="2687"/>
    <cellStyle name="Normal 42 2 2 2 4 2" xfId="4377"/>
    <cellStyle name="Normal 42 2 2 2 4 2 2" xfId="14450"/>
    <cellStyle name="Normal 42 2 2 2 4 2 2 2" xfId="44772"/>
    <cellStyle name="Normal 42 2 2 2 4 2 2 3" xfId="29548"/>
    <cellStyle name="Normal 42 2 2 2 4 2 3" xfId="9430"/>
    <cellStyle name="Normal 42 2 2 2 4 2 3 2" xfId="39755"/>
    <cellStyle name="Normal 42 2 2 2 4 2 3 3" xfId="24531"/>
    <cellStyle name="Normal 42 2 2 2 4 2 4" xfId="34742"/>
    <cellStyle name="Normal 42 2 2 2 4 2 5" xfId="19518"/>
    <cellStyle name="Normal 42 2 2 2 4 3" xfId="6069"/>
    <cellStyle name="Normal 42 2 2 2 4 3 2" xfId="16121"/>
    <cellStyle name="Normal 42 2 2 2 4 3 2 2" xfId="46443"/>
    <cellStyle name="Normal 42 2 2 2 4 3 2 3" xfId="31219"/>
    <cellStyle name="Normal 42 2 2 2 4 3 3" xfId="11101"/>
    <cellStyle name="Normal 42 2 2 2 4 3 3 2" xfId="41426"/>
    <cellStyle name="Normal 42 2 2 2 4 3 3 3" xfId="26202"/>
    <cellStyle name="Normal 42 2 2 2 4 3 4" xfId="36413"/>
    <cellStyle name="Normal 42 2 2 2 4 3 5" xfId="21189"/>
    <cellStyle name="Normal 42 2 2 2 4 4" xfId="12779"/>
    <cellStyle name="Normal 42 2 2 2 4 4 2" xfId="43101"/>
    <cellStyle name="Normal 42 2 2 2 4 4 3" xfId="27877"/>
    <cellStyle name="Normal 42 2 2 2 4 5" xfId="7758"/>
    <cellStyle name="Normal 42 2 2 2 4 5 2" xfId="38084"/>
    <cellStyle name="Normal 42 2 2 2 4 5 3" xfId="22860"/>
    <cellStyle name="Normal 42 2 2 2 4 6" xfId="33072"/>
    <cellStyle name="Normal 42 2 2 2 4 7" xfId="17847"/>
    <cellStyle name="Normal 42 2 2 2 5" xfId="3540"/>
    <cellStyle name="Normal 42 2 2 2 5 2" xfId="13614"/>
    <cellStyle name="Normal 42 2 2 2 5 2 2" xfId="43936"/>
    <cellStyle name="Normal 42 2 2 2 5 2 3" xfId="28712"/>
    <cellStyle name="Normal 42 2 2 2 5 3" xfId="8594"/>
    <cellStyle name="Normal 42 2 2 2 5 3 2" xfId="38919"/>
    <cellStyle name="Normal 42 2 2 2 5 3 3" xfId="23695"/>
    <cellStyle name="Normal 42 2 2 2 5 4" xfId="33906"/>
    <cellStyle name="Normal 42 2 2 2 5 5" xfId="18682"/>
    <cellStyle name="Normal 42 2 2 2 6" xfId="5233"/>
    <cellStyle name="Normal 42 2 2 2 6 2" xfId="15285"/>
    <cellStyle name="Normal 42 2 2 2 6 2 2" xfId="45607"/>
    <cellStyle name="Normal 42 2 2 2 6 2 3" xfId="30383"/>
    <cellStyle name="Normal 42 2 2 2 6 3" xfId="10265"/>
    <cellStyle name="Normal 42 2 2 2 6 3 2" xfId="40590"/>
    <cellStyle name="Normal 42 2 2 2 6 3 3" xfId="25366"/>
    <cellStyle name="Normal 42 2 2 2 6 4" xfId="35577"/>
    <cellStyle name="Normal 42 2 2 2 6 5" xfId="20353"/>
    <cellStyle name="Normal 42 2 2 2 7" xfId="11943"/>
    <cellStyle name="Normal 42 2 2 2 7 2" xfId="42265"/>
    <cellStyle name="Normal 42 2 2 2 7 3" xfId="27041"/>
    <cellStyle name="Normal 42 2 2 2 8" xfId="6922"/>
    <cellStyle name="Normal 42 2 2 2 8 2" xfId="37248"/>
    <cellStyle name="Normal 42 2 2 2 8 3" xfId="22024"/>
    <cellStyle name="Normal 42 2 2 2 9" xfId="32236"/>
    <cellStyle name="Normal 42 2 2 3" xfId="1949"/>
    <cellStyle name="Normal 42 2 2 3 2" xfId="2370"/>
    <cellStyle name="Normal 42 2 2 3 2 2" xfId="3209"/>
    <cellStyle name="Normal 42 2 2 3 2 2 2" xfId="4899"/>
    <cellStyle name="Normal 42 2 2 3 2 2 2 2" xfId="14972"/>
    <cellStyle name="Normal 42 2 2 3 2 2 2 2 2" xfId="45294"/>
    <cellStyle name="Normal 42 2 2 3 2 2 2 2 3" xfId="30070"/>
    <cellStyle name="Normal 42 2 2 3 2 2 2 3" xfId="9952"/>
    <cellStyle name="Normal 42 2 2 3 2 2 2 3 2" xfId="40277"/>
    <cellStyle name="Normal 42 2 2 3 2 2 2 3 3" xfId="25053"/>
    <cellStyle name="Normal 42 2 2 3 2 2 2 4" xfId="35264"/>
    <cellStyle name="Normal 42 2 2 3 2 2 2 5" xfId="20040"/>
    <cellStyle name="Normal 42 2 2 3 2 2 3" xfId="6591"/>
    <cellStyle name="Normal 42 2 2 3 2 2 3 2" xfId="16643"/>
    <cellStyle name="Normal 42 2 2 3 2 2 3 2 2" xfId="46965"/>
    <cellStyle name="Normal 42 2 2 3 2 2 3 2 3" xfId="31741"/>
    <cellStyle name="Normal 42 2 2 3 2 2 3 3" xfId="11623"/>
    <cellStyle name="Normal 42 2 2 3 2 2 3 3 2" xfId="41948"/>
    <cellStyle name="Normal 42 2 2 3 2 2 3 3 3" xfId="26724"/>
    <cellStyle name="Normal 42 2 2 3 2 2 3 4" xfId="36935"/>
    <cellStyle name="Normal 42 2 2 3 2 2 3 5" xfId="21711"/>
    <cellStyle name="Normal 42 2 2 3 2 2 4" xfId="13301"/>
    <cellStyle name="Normal 42 2 2 3 2 2 4 2" xfId="43623"/>
    <cellStyle name="Normal 42 2 2 3 2 2 4 3" xfId="28399"/>
    <cellStyle name="Normal 42 2 2 3 2 2 5" xfId="8280"/>
    <cellStyle name="Normal 42 2 2 3 2 2 5 2" xfId="38606"/>
    <cellStyle name="Normal 42 2 2 3 2 2 5 3" xfId="23382"/>
    <cellStyle name="Normal 42 2 2 3 2 2 6" xfId="33594"/>
    <cellStyle name="Normal 42 2 2 3 2 2 7" xfId="18369"/>
    <cellStyle name="Normal 42 2 2 3 2 3" xfId="4062"/>
    <cellStyle name="Normal 42 2 2 3 2 3 2" xfId="14136"/>
    <cellStyle name="Normal 42 2 2 3 2 3 2 2" xfId="44458"/>
    <cellStyle name="Normal 42 2 2 3 2 3 2 3" xfId="29234"/>
    <cellStyle name="Normal 42 2 2 3 2 3 3" xfId="9116"/>
    <cellStyle name="Normal 42 2 2 3 2 3 3 2" xfId="39441"/>
    <cellStyle name="Normal 42 2 2 3 2 3 3 3" xfId="24217"/>
    <cellStyle name="Normal 42 2 2 3 2 3 4" xfId="34428"/>
    <cellStyle name="Normal 42 2 2 3 2 3 5" xfId="19204"/>
    <cellStyle name="Normal 42 2 2 3 2 4" xfId="5755"/>
    <cellStyle name="Normal 42 2 2 3 2 4 2" xfId="15807"/>
    <cellStyle name="Normal 42 2 2 3 2 4 2 2" xfId="46129"/>
    <cellStyle name="Normal 42 2 2 3 2 4 2 3" xfId="30905"/>
    <cellStyle name="Normal 42 2 2 3 2 4 3" xfId="10787"/>
    <cellStyle name="Normal 42 2 2 3 2 4 3 2" xfId="41112"/>
    <cellStyle name="Normal 42 2 2 3 2 4 3 3" xfId="25888"/>
    <cellStyle name="Normal 42 2 2 3 2 4 4" xfId="36099"/>
    <cellStyle name="Normal 42 2 2 3 2 4 5" xfId="20875"/>
    <cellStyle name="Normal 42 2 2 3 2 5" xfId="12465"/>
    <cellStyle name="Normal 42 2 2 3 2 5 2" xfId="42787"/>
    <cellStyle name="Normal 42 2 2 3 2 5 3" xfId="27563"/>
    <cellStyle name="Normal 42 2 2 3 2 6" xfId="7444"/>
    <cellStyle name="Normal 42 2 2 3 2 6 2" xfId="37770"/>
    <cellStyle name="Normal 42 2 2 3 2 6 3" xfId="22546"/>
    <cellStyle name="Normal 42 2 2 3 2 7" xfId="32758"/>
    <cellStyle name="Normal 42 2 2 3 2 8" xfId="17533"/>
    <cellStyle name="Normal 42 2 2 3 3" xfId="2791"/>
    <cellStyle name="Normal 42 2 2 3 3 2" xfId="4481"/>
    <cellStyle name="Normal 42 2 2 3 3 2 2" xfId="14554"/>
    <cellStyle name="Normal 42 2 2 3 3 2 2 2" xfId="44876"/>
    <cellStyle name="Normal 42 2 2 3 3 2 2 3" xfId="29652"/>
    <cellStyle name="Normal 42 2 2 3 3 2 3" xfId="9534"/>
    <cellStyle name="Normal 42 2 2 3 3 2 3 2" xfId="39859"/>
    <cellStyle name="Normal 42 2 2 3 3 2 3 3" xfId="24635"/>
    <cellStyle name="Normal 42 2 2 3 3 2 4" xfId="34846"/>
    <cellStyle name="Normal 42 2 2 3 3 2 5" xfId="19622"/>
    <cellStyle name="Normal 42 2 2 3 3 3" xfId="6173"/>
    <cellStyle name="Normal 42 2 2 3 3 3 2" xfId="16225"/>
    <cellStyle name="Normal 42 2 2 3 3 3 2 2" xfId="46547"/>
    <cellStyle name="Normal 42 2 2 3 3 3 2 3" xfId="31323"/>
    <cellStyle name="Normal 42 2 2 3 3 3 3" xfId="11205"/>
    <cellStyle name="Normal 42 2 2 3 3 3 3 2" xfId="41530"/>
    <cellStyle name="Normal 42 2 2 3 3 3 3 3" xfId="26306"/>
    <cellStyle name="Normal 42 2 2 3 3 3 4" xfId="36517"/>
    <cellStyle name="Normal 42 2 2 3 3 3 5" xfId="21293"/>
    <cellStyle name="Normal 42 2 2 3 3 4" xfId="12883"/>
    <cellStyle name="Normal 42 2 2 3 3 4 2" xfId="43205"/>
    <cellStyle name="Normal 42 2 2 3 3 4 3" xfId="27981"/>
    <cellStyle name="Normal 42 2 2 3 3 5" xfId="7862"/>
    <cellStyle name="Normal 42 2 2 3 3 5 2" xfId="38188"/>
    <cellStyle name="Normal 42 2 2 3 3 5 3" xfId="22964"/>
    <cellStyle name="Normal 42 2 2 3 3 6" xfId="33176"/>
    <cellStyle name="Normal 42 2 2 3 3 7" xfId="17951"/>
    <cellStyle name="Normal 42 2 2 3 4" xfId="3644"/>
    <cellStyle name="Normal 42 2 2 3 4 2" xfId="13718"/>
    <cellStyle name="Normal 42 2 2 3 4 2 2" xfId="44040"/>
    <cellStyle name="Normal 42 2 2 3 4 2 3" xfId="28816"/>
    <cellStyle name="Normal 42 2 2 3 4 3" xfId="8698"/>
    <cellStyle name="Normal 42 2 2 3 4 3 2" xfId="39023"/>
    <cellStyle name="Normal 42 2 2 3 4 3 3" xfId="23799"/>
    <cellStyle name="Normal 42 2 2 3 4 4" xfId="34010"/>
    <cellStyle name="Normal 42 2 2 3 4 5" xfId="18786"/>
    <cellStyle name="Normal 42 2 2 3 5" xfId="5337"/>
    <cellStyle name="Normal 42 2 2 3 5 2" xfId="15389"/>
    <cellStyle name="Normal 42 2 2 3 5 2 2" xfId="45711"/>
    <cellStyle name="Normal 42 2 2 3 5 2 3" xfId="30487"/>
    <cellStyle name="Normal 42 2 2 3 5 3" xfId="10369"/>
    <cellStyle name="Normal 42 2 2 3 5 3 2" xfId="40694"/>
    <cellStyle name="Normal 42 2 2 3 5 3 3" xfId="25470"/>
    <cellStyle name="Normal 42 2 2 3 5 4" xfId="35681"/>
    <cellStyle name="Normal 42 2 2 3 5 5" xfId="20457"/>
    <cellStyle name="Normal 42 2 2 3 6" xfId="12047"/>
    <cellStyle name="Normal 42 2 2 3 6 2" xfId="42369"/>
    <cellStyle name="Normal 42 2 2 3 6 3" xfId="27145"/>
    <cellStyle name="Normal 42 2 2 3 7" xfId="7026"/>
    <cellStyle name="Normal 42 2 2 3 7 2" xfId="37352"/>
    <cellStyle name="Normal 42 2 2 3 7 3" xfId="22128"/>
    <cellStyle name="Normal 42 2 2 3 8" xfId="32340"/>
    <cellStyle name="Normal 42 2 2 3 9" xfId="17115"/>
    <cellStyle name="Normal 42 2 2 4" xfId="2162"/>
    <cellStyle name="Normal 42 2 2 4 2" xfId="3001"/>
    <cellStyle name="Normal 42 2 2 4 2 2" xfId="4691"/>
    <cellStyle name="Normal 42 2 2 4 2 2 2" xfId="14764"/>
    <cellStyle name="Normal 42 2 2 4 2 2 2 2" xfId="45086"/>
    <cellStyle name="Normal 42 2 2 4 2 2 2 3" xfId="29862"/>
    <cellStyle name="Normal 42 2 2 4 2 2 3" xfId="9744"/>
    <cellStyle name="Normal 42 2 2 4 2 2 3 2" xfId="40069"/>
    <cellStyle name="Normal 42 2 2 4 2 2 3 3" xfId="24845"/>
    <cellStyle name="Normal 42 2 2 4 2 2 4" xfId="35056"/>
    <cellStyle name="Normal 42 2 2 4 2 2 5" xfId="19832"/>
    <cellStyle name="Normal 42 2 2 4 2 3" xfId="6383"/>
    <cellStyle name="Normal 42 2 2 4 2 3 2" xfId="16435"/>
    <cellStyle name="Normal 42 2 2 4 2 3 2 2" xfId="46757"/>
    <cellStyle name="Normal 42 2 2 4 2 3 2 3" xfId="31533"/>
    <cellStyle name="Normal 42 2 2 4 2 3 3" xfId="11415"/>
    <cellStyle name="Normal 42 2 2 4 2 3 3 2" xfId="41740"/>
    <cellStyle name="Normal 42 2 2 4 2 3 3 3" xfId="26516"/>
    <cellStyle name="Normal 42 2 2 4 2 3 4" xfId="36727"/>
    <cellStyle name="Normal 42 2 2 4 2 3 5" xfId="21503"/>
    <cellStyle name="Normal 42 2 2 4 2 4" xfId="13093"/>
    <cellStyle name="Normal 42 2 2 4 2 4 2" xfId="43415"/>
    <cellStyle name="Normal 42 2 2 4 2 4 3" xfId="28191"/>
    <cellStyle name="Normal 42 2 2 4 2 5" xfId="8072"/>
    <cellStyle name="Normal 42 2 2 4 2 5 2" xfId="38398"/>
    <cellStyle name="Normal 42 2 2 4 2 5 3" xfId="23174"/>
    <cellStyle name="Normal 42 2 2 4 2 6" xfId="33386"/>
    <cellStyle name="Normal 42 2 2 4 2 7" xfId="18161"/>
    <cellStyle name="Normal 42 2 2 4 3" xfId="3854"/>
    <cellStyle name="Normal 42 2 2 4 3 2" xfId="13928"/>
    <cellStyle name="Normal 42 2 2 4 3 2 2" xfId="44250"/>
    <cellStyle name="Normal 42 2 2 4 3 2 3" xfId="29026"/>
    <cellStyle name="Normal 42 2 2 4 3 3" xfId="8908"/>
    <cellStyle name="Normal 42 2 2 4 3 3 2" xfId="39233"/>
    <cellStyle name="Normal 42 2 2 4 3 3 3" xfId="24009"/>
    <cellStyle name="Normal 42 2 2 4 3 4" xfId="34220"/>
    <cellStyle name="Normal 42 2 2 4 3 5" xfId="18996"/>
    <cellStyle name="Normal 42 2 2 4 4" xfId="5547"/>
    <cellStyle name="Normal 42 2 2 4 4 2" xfId="15599"/>
    <cellStyle name="Normal 42 2 2 4 4 2 2" xfId="45921"/>
    <cellStyle name="Normal 42 2 2 4 4 2 3" xfId="30697"/>
    <cellStyle name="Normal 42 2 2 4 4 3" xfId="10579"/>
    <cellStyle name="Normal 42 2 2 4 4 3 2" xfId="40904"/>
    <cellStyle name="Normal 42 2 2 4 4 3 3" xfId="25680"/>
    <cellStyle name="Normal 42 2 2 4 4 4" xfId="35891"/>
    <cellStyle name="Normal 42 2 2 4 4 5" xfId="20667"/>
    <cellStyle name="Normal 42 2 2 4 5" xfId="12257"/>
    <cellStyle name="Normal 42 2 2 4 5 2" xfId="42579"/>
    <cellStyle name="Normal 42 2 2 4 5 3" xfId="27355"/>
    <cellStyle name="Normal 42 2 2 4 6" xfId="7236"/>
    <cellStyle name="Normal 42 2 2 4 6 2" xfId="37562"/>
    <cellStyle name="Normal 42 2 2 4 6 3" xfId="22338"/>
    <cellStyle name="Normal 42 2 2 4 7" xfId="32550"/>
    <cellStyle name="Normal 42 2 2 4 8" xfId="17325"/>
    <cellStyle name="Normal 42 2 2 5" xfId="2583"/>
    <cellStyle name="Normal 42 2 2 5 2" xfId="4273"/>
    <cellStyle name="Normal 42 2 2 5 2 2" xfId="14346"/>
    <cellStyle name="Normal 42 2 2 5 2 2 2" xfId="44668"/>
    <cellStyle name="Normal 42 2 2 5 2 2 3" xfId="29444"/>
    <cellStyle name="Normal 42 2 2 5 2 3" xfId="9326"/>
    <cellStyle name="Normal 42 2 2 5 2 3 2" xfId="39651"/>
    <cellStyle name="Normal 42 2 2 5 2 3 3" xfId="24427"/>
    <cellStyle name="Normal 42 2 2 5 2 4" xfId="34638"/>
    <cellStyle name="Normal 42 2 2 5 2 5" xfId="19414"/>
    <cellStyle name="Normal 42 2 2 5 3" xfId="5965"/>
    <cellStyle name="Normal 42 2 2 5 3 2" xfId="16017"/>
    <cellStyle name="Normal 42 2 2 5 3 2 2" xfId="46339"/>
    <cellStyle name="Normal 42 2 2 5 3 2 3" xfId="31115"/>
    <cellStyle name="Normal 42 2 2 5 3 3" xfId="10997"/>
    <cellStyle name="Normal 42 2 2 5 3 3 2" xfId="41322"/>
    <cellStyle name="Normal 42 2 2 5 3 3 3" xfId="26098"/>
    <cellStyle name="Normal 42 2 2 5 3 4" xfId="36309"/>
    <cellStyle name="Normal 42 2 2 5 3 5" xfId="21085"/>
    <cellStyle name="Normal 42 2 2 5 4" xfId="12675"/>
    <cellStyle name="Normal 42 2 2 5 4 2" xfId="42997"/>
    <cellStyle name="Normal 42 2 2 5 4 3" xfId="27773"/>
    <cellStyle name="Normal 42 2 2 5 5" xfId="7654"/>
    <cellStyle name="Normal 42 2 2 5 5 2" xfId="37980"/>
    <cellStyle name="Normal 42 2 2 5 5 3" xfId="22756"/>
    <cellStyle name="Normal 42 2 2 5 6" xfId="32968"/>
    <cellStyle name="Normal 42 2 2 5 7" xfId="17743"/>
    <cellStyle name="Normal 42 2 2 6" xfId="3436"/>
    <cellStyle name="Normal 42 2 2 6 2" xfId="13510"/>
    <cellStyle name="Normal 42 2 2 6 2 2" xfId="43832"/>
    <cellStyle name="Normal 42 2 2 6 2 3" xfId="28608"/>
    <cellStyle name="Normal 42 2 2 6 3" xfId="8490"/>
    <cellStyle name="Normal 42 2 2 6 3 2" xfId="38815"/>
    <cellStyle name="Normal 42 2 2 6 3 3" xfId="23591"/>
    <cellStyle name="Normal 42 2 2 6 4" xfId="33802"/>
    <cellStyle name="Normal 42 2 2 6 5" xfId="18578"/>
    <cellStyle name="Normal 42 2 2 7" xfId="5129"/>
    <cellStyle name="Normal 42 2 2 7 2" xfId="15181"/>
    <cellStyle name="Normal 42 2 2 7 2 2" xfId="45503"/>
    <cellStyle name="Normal 42 2 2 7 2 3" xfId="30279"/>
    <cellStyle name="Normal 42 2 2 7 3" xfId="10161"/>
    <cellStyle name="Normal 42 2 2 7 3 2" xfId="40486"/>
    <cellStyle name="Normal 42 2 2 7 3 3" xfId="25262"/>
    <cellStyle name="Normal 42 2 2 7 4" xfId="35473"/>
    <cellStyle name="Normal 42 2 2 7 5" xfId="20249"/>
    <cellStyle name="Normal 42 2 2 8" xfId="11839"/>
    <cellStyle name="Normal 42 2 2 8 2" xfId="42161"/>
    <cellStyle name="Normal 42 2 2 8 3" xfId="26937"/>
    <cellStyle name="Normal 42 2 2 9" xfId="6818"/>
    <cellStyle name="Normal 42 2 2 9 2" xfId="37144"/>
    <cellStyle name="Normal 42 2 2 9 3" xfId="21920"/>
    <cellStyle name="Normal 42 2 3" xfId="1782"/>
    <cellStyle name="Normal 42 2 3 10" xfId="16959"/>
    <cellStyle name="Normal 42 2 3 2" xfId="2001"/>
    <cellStyle name="Normal 42 2 3 2 2" xfId="2422"/>
    <cellStyle name="Normal 42 2 3 2 2 2" xfId="3261"/>
    <cellStyle name="Normal 42 2 3 2 2 2 2" xfId="4951"/>
    <cellStyle name="Normal 42 2 3 2 2 2 2 2" xfId="15024"/>
    <cellStyle name="Normal 42 2 3 2 2 2 2 2 2" xfId="45346"/>
    <cellStyle name="Normal 42 2 3 2 2 2 2 2 3" xfId="30122"/>
    <cellStyle name="Normal 42 2 3 2 2 2 2 3" xfId="10004"/>
    <cellStyle name="Normal 42 2 3 2 2 2 2 3 2" xfId="40329"/>
    <cellStyle name="Normal 42 2 3 2 2 2 2 3 3" xfId="25105"/>
    <cellStyle name="Normal 42 2 3 2 2 2 2 4" xfId="35316"/>
    <cellStyle name="Normal 42 2 3 2 2 2 2 5" xfId="20092"/>
    <cellStyle name="Normal 42 2 3 2 2 2 3" xfId="6643"/>
    <cellStyle name="Normal 42 2 3 2 2 2 3 2" xfId="16695"/>
    <cellStyle name="Normal 42 2 3 2 2 2 3 2 2" xfId="47017"/>
    <cellStyle name="Normal 42 2 3 2 2 2 3 2 3" xfId="31793"/>
    <cellStyle name="Normal 42 2 3 2 2 2 3 3" xfId="11675"/>
    <cellStyle name="Normal 42 2 3 2 2 2 3 3 2" xfId="42000"/>
    <cellStyle name="Normal 42 2 3 2 2 2 3 3 3" xfId="26776"/>
    <cellStyle name="Normal 42 2 3 2 2 2 3 4" xfId="36987"/>
    <cellStyle name="Normal 42 2 3 2 2 2 3 5" xfId="21763"/>
    <cellStyle name="Normal 42 2 3 2 2 2 4" xfId="13353"/>
    <cellStyle name="Normal 42 2 3 2 2 2 4 2" xfId="43675"/>
    <cellStyle name="Normal 42 2 3 2 2 2 4 3" xfId="28451"/>
    <cellStyle name="Normal 42 2 3 2 2 2 5" xfId="8332"/>
    <cellStyle name="Normal 42 2 3 2 2 2 5 2" xfId="38658"/>
    <cellStyle name="Normal 42 2 3 2 2 2 5 3" xfId="23434"/>
    <cellStyle name="Normal 42 2 3 2 2 2 6" xfId="33646"/>
    <cellStyle name="Normal 42 2 3 2 2 2 7" xfId="18421"/>
    <cellStyle name="Normal 42 2 3 2 2 3" xfId="4114"/>
    <cellStyle name="Normal 42 2 3 2 2 3 2" xfId="14188"/>
    <cellStyle name="Normal 42 2 3 2 2 3 2 2" xfId="44510"/>
    <cellStyle name="Normal 42 2 3 2 2 3 2 3" xfId="29286"/>
    <cellStyle name="Normal 42 2 3 2 2 3 3" xfId="9168"/>
    <cellStyle name="Normal 42 2 3 2 2 3 3 2" xfId="39493"/>
    <cellStyle name="Normal 42 2 3 2 2 3 3 3" xfId="24269"/>
    <cellStyle name="Normal 42 2 3 2 2 3 4" xfId="34480"/>
    <cellStyle name="Normal 42 2 3 2 2 3 5" xfId="19256"/>
    <cellStyle name="Normal 42 2 3 2 2 4" xfId="5807"/>
    <cellStyle name="Normal 42 2 3 2 2 4 2" xfId="15859"/>
    <cellStyle name="Normal 42 2 3 2 2 4 2 2" xfId="46181"/>
    <cellStyle name="Normal 42 2 3 2 2 4 2 3" xfId="30957"/>
    <cellStyle name="Normal 42 2 3 2 2 4 3" xfId="10839"/>
    <cellStyle name="Normal 42 2 3 2 2 4 3 2" xfId="41164"/>
    <cellStyle name="Normal 42 2 3 2 2 4 3 3" xfId="25940"/>
    <cellStyle name="Normal 42 2 3 2 2 4 4" xfId="36151"/>
    <cellStyle name="Normal 42 2 3 2 2 4 5" xfId="20927"/>
    <cellStyle name="Normal 42 2 3 2 2 5" xfId="12517"/>
    <cellStyle name="Normal 42 2 3 2 2 5 2" xfId="42839"/>
    <cellStyle name="Normal 42 2 3 2 2 5 3" xfId="27615"/>
    <cellStyle name="Normal 42 2 3 2 2 6" xfId="7496"/>
    <cellStyle name="Normal 42 2 3 2 2 6 2" xfId="37822"/>
    <cellStyle name="Normal 42 2 3 2 2 6 3" xfId="22598"/>
    <cellStyle name="Normal 42 2 3 2 2 7" xfId="32810"/>
    <cellStyle name="Normal 42 2 3 2 2 8" xfId="17585"/>
    <cellStyle name="Normal 42 2 3 2 3" xfId="2843"/>
    <cellStyle name="Normal 42 2 3 2 3 2" xfId="4533"/>
    <cellStyle name="Normal 42 2 3 2 3 2 2" xfId="14606"/>
    <cellStyle name="Normal 42 2 3 2 3 2 2 2" xfId="44928"/>
    <cellStyle name="Normal 42 2 3 2 3 2 2 3" xfId="29704"/>
    <cellStyle name="Normal 42 2 3 2 3 2 3" xfId="9586"/>
    <cellStyle name="Normal 42 2 3 2 3 2 3 2" xfId="39911"/>
    <cellStyle name="Normal 42 2 3 2 3 2 3 3" xfId="24687"/>
    <cellStyle name="Normal 42 2 3 2 3 2 4" xfId="34898"/>
    <cellStyle name="Normal 42 2 3 2 3 2 5" xfId="19674"/>
    <cellStyle name="Normal 42 2 3 2 3 3" xfId="6225"/>
    <cellStyle name="Normal 42 2 3 2 3 3 2" xfId="16277"/>
    <cellStyle name="Normal 42 2 3 2 3 3 2 2" xfId="46599"/>
    <cellStyle name="Normal 42 2 3 2 3 3 2 3" xfId="31375"/>
    <cellStyle name="Normal 42 2 3 2 3 3 3" xfId="11257"/>
    <cellStyle name="Normal 42 2 3 2 3 3 3 2" xfId="41582"/>
    <cellStyle name="Normal 42 2 3 2 3 3 3 3" xfId="26358"/>
    <cellStyle name="Normal 42 2 3 2 3 3 4" xfId="36569"/>
    <cellStyle name="Normal 42 2 3 2 3 3 5" xfId="21345"/>
    <cellStyle name="Normal 42 2 3 2 3 4" xfId="12935"/>
    <cellStyle name="Normal 42 2 3 2 3 4 2" xfId="43257"/>
    <cellStyle name="Normal 42 2 3 2 3 4 3" xfId="28033"/>
    <cellStyle name="Normal 42 2 3 2 3 5" xfId="7914"/>
    <cellStyle name="Normal 42 2 3 2 3 5 2" xfId="38240"/>
    <cellStyle name="Normal 42 2 3 2 3 5 3" xfId="23016"/>
    <cellStyle name="Normal 42 2 3 2 3 6" xfId="33228"/>
    <cellStyle name="Normal 42 2 3 2 3 7" xfId="18003"/>
    <cellStyle name="Normal 42 2 3 2 4" xfId="3696"/>
    <cellStyle name="Normal 42 2 3 2 4 2" xfId="13770"/>
    <cellStyle name="Normal 42 2 3 2 4 2 2" xfId="44092"/>
    <cellStyle name="Normal 42 2 3 2 4 2 3" xfId="28868"/>
    <cellStyle name="Normal 42 2 3 2 4 3" xfId="8750"/>
    <cellStyle name="Normal 42 2 3 2 4 3 2" xfId="39075"/>
    <cellStyle name="Normal 42 2 3 2 4 3 3" xfId="23851"/>
    <cellStyle name="Normal 42 2 3 2 4 4" xfId="34062"/>
    <cellStyle name="Normal 42 2 3 2 4 5" xfId="18838"/>
    <cellStyle name="Normal 42 2 3 2 5" xfId="5389"/>
    <cellStyle name="Normal 42 2 3 2 5 2" xfId="15441"/>
    <cellStyle name="Normal 42 2 3 2 5 2 2" xfId="45763"/>
    <cellStyle name="Normal 42 2 3 2 5 2 3" xfId="30539"/>
    <cellStyle name="Normal 42 2 3 2 5 3" xfId="10421"/>
    <cellStyle name="Normal 42 2 3 2 5 3 2" xfId="40746"/>
    <cellStyle name="Normal 42 2 3 2 5 3 3" xfId="25522"/>
    <cellStyle name="Normal 42 2 3 2 5 4" xfId="35733"/>
    <cellStyle name="Normal 42 2 3 2 5 5" xfId="20509"/>
    <cellStyle name="Normal 42 2 3 2 6" xfId="12099"/>
    <cellStyle name="Normal 42 2 3 2 6 2" xfId="42421"/>
    <cellStyle name="Normal 42 2 3 2 6 3" xfId="27197"/>
    <cellStyle name="Normal 42 2 3 2 7" xfId="7078"/>
    <cellStyle name="Normal 42 2 3 2 7 2" xfId="37404"/>
    <cellStyle name="Normal 42 2 3 2 7 3" xfId="22180"/>
    <cellStyle name="Normal 42 2 3 2 8" xfId="32392"/>
    <cellStyle name="Normal 42 2 3 2 9" xfId="17167"/>
    <cellStyle name="Normal 42 2 3 3" xfId="2214"/>
    <cellStyle name="Normal 42 2 3 3 2" xfId="3053"/>
    <cellStyle name="Normal 42 2 3 3 2 2" xfId="4743"/>
    <cellStyle name="Normal 42 2 3 3 2 2 2" xfId="14816"/>
    <cellStyle name="Normal 42 2 3 3 2 2 2 2" xfId="45138"/>
    <cellStyle name="Normal 42 2 3 3 2 2 2 3" xfId="29914"/>
    <cellStyle name="Normal 42 2 3 3 2 2 3" xfId="9796"/>
    <cellStyle name="Normal 42 2 3 3 2 2 3 2" xfId="40121"/>
    <cellStyle name="Normal 42 2 3 3 2 2 3 3" xfId="24897"/>
    <cellStyle name="Normal 42 2 3 3 2 2 4" xfId="35108"/>
    <cellStyle name="Normal 42 2 3 3 2 2 5" xfId="19884"/>
    <cellStyle name="Normal 42 2 3 3 2 3" xfId="6435"/>
    <cellStyle name="Normal 42 2 3 3 2 3 2" xfId="16487"/>
    <cellStyle name="Normal 42 2 3 3 2 3 2 2" xfId="46809"/>
    <cellStyle name="Normal 42 2 3 3 2 3 2 3" xfId="31585"/>
    <cellStyle name="Normal 42 2 3 3 2 3 3" xfId="11467"/>
    <cellStyle name="Normal 42 2 3 3 2 3 3 2" xfId="41792"/>
    <cellStyle name="Normal 42 2 3 3 2 3 3 3" xfId="26568"/>
    <cellStyle name="Normal 42 2 3 3 2 3 4" xfId="36779"/>
    <cellStyle name="Normal 42 2 3 3 2 3 5" xfId="21555"/>
    <cellStyle name="Normal 42 2 3 3 2 4" xfId="13145"/>
    <cellStyle name="Normal 42 2 3 3 2 4 2" xfId="43467"/>
    <cellStyle name="Normal 42 2 3 3 2 4 3" xfId="28243"/>
    <cellStyle name="Normal 42 2 3 3 2 5" xfId="8124"/>
    <cellStyle name="Normal 42 2 3 3 2 5 2" xfId="38450"/>
    <cellStyle name="Normal 42 2 3 3 2 5 3" xfId="23226"/>
    <cellStyle name="Normal 42 2 3 3 2 6" xfId="33438"/>
    <cellStyle name="Normal 42 2 3 3 2 7" xfId="18213"/>
    <cellStyle name="Normal 42 2 3 3 3" xfId="3906"/>
    <cellStyle name="Normal 42 2 3 3 3 2" xfId="13980"/>
    <cellStyle name="Normal 42 2 3 3 3 2 2" xfId="44302"/>
    <cellStyle name="Normal 42 2 3 3 3 2 3" xfId="29078"/>
    <cellStyle name="Normal 42 2 3 3 3 3" xfId="8960"/>
    <cellStyle name="Normal 42 2 3 3 3 3 2" xfId="39285"/>
    <cellStyle name="Normal 42 2 3 3 3 3 3" xfId="24061"/>
    <cellStyle name="Normal 42 2 3 3 3 4" xfId="34272"/>
    <cellStyle name="Normal 42 2 3 3 3 5" xfId="19048"/>
    <cellStyle name="Normal 42 2 3 3 4" xfId="5599"/>
    <cellStyle name="Normal 42 2 3 3 4 2" xfId="15651"/>
    <cellStyle name="Normal 42 2 3 3 4 2 2" xfId="45973"/>
    <cellStyle name="Normal 42 2 3 3 4 2 3" xfId="30749"/>
    <cellStyle name="Normal 42 2 3 3 4 3" xfId="10631"/>
    <cellStyle name="Normal 42 2 3 3 4 3 2" xfId="40956"/>
    <cellStyle name="Normal 42 2 3 3 4 3 3" xfId="25732"/>
    <cellStyle name="Normal 42 2 3 3 4 4" xfId="35943"/>
    <cellStyle name="Normal 42 2 3 3 4 5" xfId="20719"/>
    <cellStyle name="Normal 42 2 3 3 5" xfId="12309"/>
    <cellStyle name="Normal 42 2 3 3 5 2" xfId="42631"/>
    <cellStyle name="Normal 42 2 3 3 5 3" xfId="27407"/>
    <cellStyle name="Normal 42 2 3 3 6" xfId="7288"/>
    <cellStyle name="Normal 42 2 3 3 6 2" xfId="37614"/>
    <cellStyle name="Normal 42 2 3 3 6 3" xfId="22390"/>
    <cellStyle name="Normal 42 2 3 3 7" xfId="32602"/>
    <cellStyle name="Normal 42 2 3 3 8" xfId="17377"/>
    <cellStyle name="Normal 42 2 3 4" xfId="2635"/>
    <cellStyle name="Normal 42 2 3 4 2" xfId="4325"/>
    <cellStyle name="Normal 42 2 3 4 2 2" xfId="14398"/>
    <cellStyle name="Normal 42 2 3 4 2 2 2" xfId="44720"/>
    <cellStyle name="Normal 42 2 3 4 2 2 3" xfId="29496"/>
    <cellStyle name="Normal 42 2 3 4 2 3" xfId="9378"/>
    <cellStyle name="Normal 42 2 3 4 2 3 2" xfId="39703"/>
    <cellStyle name="Normal 42 2 3 4 2 3 3" xfId="24479"/>
    <cellStyle name="Normal 42 2 3 4 2 4" xfId="34690"/>
    <cellStyle name="Normal 42 2 3 4 2 5" xfId="19466"/>
    <cellStyle name="Normal 42 2 3 4 3" xfId="6017"/>
    <cellStyle name="Normal 42 2 3 4 3 2" xfId="16069"/>
    <cellStyle name="Normal 42 2 3 4 3 2 2" xfId="46391"/>
    <cellStyle name="Normal 42 2 3 4 3 2 3" xfId="31167"/>
    <cellStyle name="Normal 42 2 3 4 3 3" xfId="11049"/>
    <cellStyle name="Normal 42 2 3 4 3 3 2" xfId="41374"/>
    <cellStyle name="Normal 42 2 3 4 3 3 3" xfId="26150"/>
    <cellStyle name="Normal 42 2 3 4 3 4" xfId="36361"/>
    <cellStyle name="Normal 42 2 3 4 3 5" xfId="21137"/>
    <cellStyle name="Normal 42 2 3 4 4" xfId="12727"/>
    <cellStyle name="Normal 42 2 3 4 4 2" xfId="43049"/>
    <cellStyle name="Normal 42 2 3 4 4 3" xfId="27825"/>
    <cellStyle name="Normal 42 2 3 4 5" xfId="7706"/>
    <cellStyle name="Normal 42 2 3 4 5 2" xfId="38032"/>
    <cellStyle name="Normal 42 2 3 4 5 3" xfId="22808"/>
    <cellStyle name="Normal 42 2 3 4 6" xfId="33020"/>
    <cellStyle name="Normal 42 2 3 4 7" xfId="17795"/>
    <cellStyle name="Normal 42 2 3 5" xfId="3488"/>
    <cellStyle name="Normal 42 2 3 5 2" xfId="13562"/>
    <cellStyle name="Normal 42 2 3 5 2 2" xfId="43884"/>
    <cellStyle name="Normal 42 2 3 5 2 3" xfId="28660"/>
    <cellStyle name="Normal 42 2 3 5 3" xfId="8542"/>
    <cellStyle name="Normal 42 2 3 5 3 2" xfId="38867"/>
    <cellStyle name="Normal 42 2 3 5 3 3" xfId="23643"/>
    <cellStyle name="Normal 42 2 3 5 4" xfId="33854"/>
    <cellStyle name="Normal 42 2 3 5 5" xfId="18630"/>
    <cellStyle name="Normal 42 2 3 6" xfId="5181"/>
    <cellStyle name="Normal 42 2 3 6 2" xfId="15233"/>
    <cellStyle name="Normal 42 2 3 6 2 2" xfId="45555"/>
    <cellStyle name="Normal 42 2 3 6 2 3" xfId="30331"/>
    <cellStyle name="Normal 42 2 3 6 3" xfId="10213"/>
    <cellStyle name="Normal 42 2 3 6 3 2" xfId="40538"/>
    <cellStyle name="Normal 42 2 3 6 3 3" xfId="25314"/>
    <cellStyle name="Normal 42 2 3 6 4" xfId="35525"/>
    <cellStyle name="Normal 42 2 3 6 5" xfId="20301"/>
    <cellStyle name="Normal 42 2 3 7" xfId="11891"/>
    <cellStyle name="Normal 42 2 3 7 2" xfId="42213"/>
    <cellStyle name="Normal 42 2 3 7 3" xfId="26989"/>
    <cellStyle name="Normal 42 2 3 8" xfId="6870"/>
    <cellStyle name="Normal 42 2 3 8 2" xfId="37196"/>
    <cellStyle name="Normal 42 2 3 8 3" xfId="21972"/>
    <cellStyle name="Normal 42 2 3 9" xfId="32185"/>
    <cellStyle name="Normal 42 2 4" xfId="1895"/>
    <cellStyle name="Normal 42 2 4 2" xfId="2318"/>
    <cellStyle name="Normal 42 2 4 2 2" xfId="3157"/>
    <cellStyle name="Normal 42 2 4 2 2 2" xfId="4847"/>
    <cellStyle name="Normal 42 2 4 2 2 2 2" xfId="14920"/>
    <cellStyle name="Normal 42 2 4 2 2 2 2 2" xfId="45242"/>
    <cellStyle name="Normal 42 2 4 2 2 2 2 3" xfId="30018"/>
    <cellStyle name="Normal 42 2 4 2 2 2 3" xfId="9900"/>
    <cellStyle name="Normal 42 2 4 2 2 2 3 2" xfId="40225"/>
    <cellStyle name="Normal 42 2 4 2 2 2 3 3" xfId="25001"/>
    <cellStyle name="Normal 42 2 4 2 2 2 4" xfId="35212"/>
    <cellStyle name="Normal 42 2 4 2 2 2 5" xfId="19988"/>
    <cellStyle name="Normal 42 2 4 2 2 3" xfId="6539"/>
    <cellStyle name="Normal 42 2 4 2 2 3 2" xfId="16591"/>
    <cellStyle name="Normal 42 2 4 2 2 3 2 2" xfId="46913"/>
    <cellStyle name="Normal 42 2 4 2 2 3 2 3" xfId="31689"/>
    <cellStyle name="Normal 42 2 4 2 2 3 3" xfId="11571"/>
    <cellStyle name="Normal 42 2 4 2 2 3 3 2" xfId="41896"/>
    <cellStyle name="Normal 42 2 4 2 2 3 3 3" xfId="26672"/>
    <cellStyle name="Normal 42 2 4 2 2 3 4" xfId="36883"/>
    <cellStyle name="Normal 42 2 4 2 2 3 5" xfId="21659"/>
    <cellStyle name="Normal 42 2 4 2 2 4" xfId="13249"/>
    <cellStyle name="Normal 42 2 4 2 2 4 2" xfId="43571"/>
    <cellStyle name="Normal 42 2 4 2 2 4 3" xfId="28347"/>
    <cellStyle name="Normal 42 2 4 2 2 5" xfId="8228"/>
    <cellStyle name="Normal 42 2 4 2 2 5 2" xfId="38554"/>
    <cellStyle name="Normal 42 2 4 2 2 5 3" xfId="23330"/>
    <cellStyle name="Normal 42 2 4 2 2 6" xfId="33542"/>
    <cellStyle name="Normal 42 2 4 2 2 7" xfId="18317"/>
    <cellStyle name="Normal 42 2 4 2 3" xfId="4010"/>
    <cellStyle name="Normal 42 2 4 2 3 2" xfId="14084"/>
    <cellStyle name="Normal 42 2 4 2 3 2 2" xfId="44406"/>
    <cellStyle name="Normal 42 2 4 2 3 2 3" xfId="29182"/>
    <cellStyle name="Normal 42 2 4 2 3 3" xfId="9064"/>
    <cellStyle name="Normal 42 2 4 2 3 3 2" xfId="39389"/>
    <cellStyle name="Normal 42 2 4 2 3 3 3" xfId="24165"/>
    <cellStyle name="Normal 42 2 4 2 3 4" xfId="34376"/>
    <cellStyle name="Normal 42 2 4 2 3 5" xfId="19152"/>
    <cellStyle name="Normal 42 2 4 2 4" xfId="5703"/>
    <cellStyle name="Normal 42 2 4 2 4 2" xfId="15755"/>
    <cellStyle name="Normal 42 2 4 2 4 2 2" xfId="46077"/>
    <cellStyle name="Normal 42 2 4 2 4 2 3" xfId="30853"/>
    <cellStyle name="Normal 42 2 4 2 4 3" xfId="10735"/>
    <cellStyle name="Normal 42 2 4 2 4 3 2" xfId="41060"/>
    <cellStyle name="Normal 42 2 4 2 4 3 3" xfId="25836"/>
    <cellStyle name="Normal 42 2 4 2 4 4" xfId="36047"/>
    <cellStyle name="Normal 42 2 4 2 4 5" xfId="20823"/>
    <cellStyle name="Normal 42 2 4 2 5" xfId="12413"/>
    <cellStyle name="Normal 42 2 4 2 5 2" xfId="42735"/>
    <cellStyle name="Normal 42 2 4 2 5 3" xfId="27511"/>
    <cellStyle name="Normal 42 2 4 2 6" xfId="7392"/>
    <cellStyle name="Normal 42 2 4 2 6 2" xfId="37718"/>
    <cellStyle name="Normal 42 2 4 2 6 3" xfId="22494"/>
    <cellStyle name="Normal 42 2 4 2 7" xfId="32706"/>
    <cellStyle name="Normal 42 2 4 2 8" xfId="17481"/>
    <cellStyle name="Normal 42 2 4 3" xfId="2739"/>
    <cellStyle name="Normal 42 2 4 3 2" xfId="4429"/>
    <cellStyle name="Normal 42 2 4 3 2 2" xfId="14502"/>
    <cellStyle name="Normal 42 2 4 3 2 2 2" xfId="44824"/>
    <cellStyle name="Normal 42 2 4 3 2 2 3" xfId="29600"/>
    <cellStyle name="Normal 42 2 4 3 2 3" xfId="9482"/>
    <cellStyle name="Normal 42 2 4 3 2 3 2" xfId="39807"/>
    <cellStyle name="Normal 42 2 4 3 2 3 3" xfId="24583"/>
    <cellStyle name="Normal 42 2 4 3 2 4" xfId="34794"/>
    <cellStyle name="Normal 42 2 4 3 2 5" xfId="19570"/>
    <cellStyle name="Normal 42 2 4 3 3" xfId="6121"/>
    <cellStyle name="Normal 42 2 4 3 3 2" xfId="16173"/>
    <cellStyle name="Normal 42 2 4 3 3 2 2" xfId="46495"/>
    <cellStyle name="Normal 42 2 4 3 3 2 3" xfId="31271"/>
    <cellStyle name="Normal 42 2 4 3 3 3" xfId="11153"/>
    <cellStyle name="Normal 42 2 4 3 3 3 2" xfId="41478"/>
    <cellStyle name="Normal 42 2 4 3 3 3 3" xfId="26254"/>
    <cellStyle name="Normal 42 2 4 3 3 4" xfId="36465"/>
    <cellStyle name="Normal 42 2 4 3 3 5" xfId="21241"/>
    <cellStyle name="Normal 42 2 4 3 4" xfId="12831"/>
    <cellStyle name="Normal 42 2 4 3 4 2" xfId="43153"/>
    <cellStyle name="Normal 42 2 4 3 4 3" xfId="27929"/>
    <cellStyle name="Normal 42 2 4 3 5" xfId="7810"/>
    <cellStyle name="Normal 42 2 4 3 5 2" xfId="38136"/>
    <cellStyle name="Normal 42 2 4 3 5 3" xfId="22912"/>
    <cellStyle name="Normal 42 2 4 3 6" xfId="33124"/>
    <cellStyle name="Normal 42 2 4 3 7" xfId="17899"/>
    <cellStyle name="Normal 42 2 4 4" xfId="3592"/>
    <cellStyle name="Normal 42 2 4 4 2" xfId="13666"/>
    <cellStyle name="Normal 42 2 4 4 2 2" xfId="43988"/>
    <cellStyle name="Normal 42 2 4 4 2 3" xfId="28764"/>
    <cellStyle name="Normal 42 2 4 4 3" xfId="8646"/>
    <cellStyle name="Normal 42 2 4 4 3 2" xfId="38971"/>
    <cellStyle name="Normal 42 2 4 4 3 3" xfId="23747"/>
    <cellStyle name="Normal 42 2 4 4 4" xfId="33958"/>
    <cellStyle name="Normal 42 2 4 4 5" xfId="18734"/>
    <cellStyle name="Normal 42 2 4 5" xfId="5285"/>
    <cellStyle name="Normal 42 2 4 5 2" xfId="15337"/>
    <cellStyle name="Normal 42 2 4 5 2 2" xfId="45659"/>
    <cellStyle name="Normal 42 2 4 5 2 3" xfId="30435"/>
    <cellStyle name="Normal 42 2 4 5 3" xfId="10317"/>
    <cellStyle name="Normal 42 2 4 5 3 2" xfId="40642"/>
    <cellStyle name="Normal 42 2 4 5 3 3" xfId="25418"/>
    <cellStyle name="Normal 42 2 4 5 4" xfId="35629"/>
    <cellStyle name="Normal 42 2 4 5 5" xfId="20405"/>
    <cellStyle name="Normal 42 2 4 6" xfId="11995"/>
    <cellStyle name="Normal 42 2 4 6 2" xfId="42317"/>
    <cellStyle name="Normal 42 2 4 6 3" xfId="27093"/>
    <cellStyle name="Normal 42 2 4 7" xfId="6974"/>
    <cellStyle name="Normal 42 2 4 7 2" xfId="37300"/>
    <cellStyle name="Normal 42 2 4 7 3" xfId="22076"/>
    <cellStyle name="Normal 42 2 4 8" xfId="32288"/>
    <cellStyle name="Normal 42 2 4 9" xfId="17063"/>
    <cellStyle name="Normal 42 2 5" xfId="2108"/>
    <cellStyle name="Normal 42 2 5 2" xfId="2949"/>
    <cellStyle name="Normal 42 2 5 2 2" xfId="4639"/>
    <cellStyle name="Normal 42 2 5 2 2 2" xfId="14712"/>
    <cellStyle name="Normal 42 2 5 2 2 2 2" xfId="45034"/>
    <cellStyle name="Normal 42 2 5 2 2 2 3" xfId="29810"/>
    <cellStyle name="Normal 42 2 5 2 2 3" xfId="9692"/>
    <cellStyle name="Normal 42 2 5 2 2 3 2" xfId="40017"/>
    <cellStyle name="Normal 42 2 5 2 2 3 3" xfId="24793"/>
    <cellStyle name="Normal 42 2 5 2 2 4" xfId="35004"/>
    <cellStyle name="Normal 42 2 5 2 2 5" xfId="19780"/>
    <cellStyle name="Normal 42 2 5 2 3" xfId="6331"/>
    <cellStyle name="Normal 42 2 5 2 3 2" xfId="16383"/>
    <cellStyle name="Normal 42 2 5 2 3 2 2" xfId="46705"/>
    <cellStyle name="Normal 42 2 5 2 3 2 3" xfId="31481"/>
    <cellStyle name="Normal 42 2 5 2 3 3" xfId="11363"/>
    <cellStyle name="Normal 42 2 5 2 3 3 2" xfId="41688"/>
    <cellStyle name="Normal 42 2 5 2 3 3 3" xfId="26464"/>
    <cellStyle name="Normal 42 2 5 2 3 4" xfId="36675"/>
    <cellStyle name="Normal 42 2 5 2 3 5" xfId="21451"/>
    <cellStyle name="Normal 42 2 5 2 4" xfId="13041"/>
    <cellStyle name="Normal 42 2 5 2 4 2" xfId="43363"/>
    <cellStyle name="Normal 42 2 5 2 4 3" xfId="28139"/>
    <cellStyle name="Normal 42 2 5 2 5" xfId="8020"/>
    <cellStyle name="Normal 42 2 5 2 5 2" xfId="38346"/>
    <cellStyle name="Normal 42 2 5 2 5 3" xfId="23122"/>
    <cellStyle name="Normal 42 2 5 2 6" xfId="33334"/>
    <cellStyle name="Normal 42 2 5 2 7" xfId="18109"/>
    <cellStyle name="Normal 42 2 5 3" xfId="3802"/>
    <cellStyle name="Normal 42 2 5 3 2" xfId="13876"/>
    <cellStyle name="Normal 42 2 5 3 2 2" xfId="44198"/>
    <cellStyle name="Normal 42 2 5 3 2 3" xfId="28974"/>
    <cellStyle name="Normal 42 2 5 3 3" xfId="8856"/>
    <cellStyle name="Normal 42 2 5 3 3 2" xfId="39181"/>
    <cellStyle name="Normal 42 2 5 3 3 3" xfId="23957"/>
    <cellStyle name="Normal 42 2 5 3 4" xfId="34168"/>
    <cellStyle name="Normal 42 2 5 3 5" xfId="18944"/>
    <cellStyle name="Normal 42 2 5 4" xfId="5495"/>
    <cellStyle name="Normal 42 2 5 4 2" xfId="15547"/>
    <cellStyle name="Normal 42 2 5 4 2 2" xfId="45869"/>
    <cellStyle name="Normal 42 2 5 4 2 3" xfId="30645"/>
    <cellStyle name="Normal 42 2 5 4 3" xfId="10527"/>
    <cellStyle name="Normal 42 2 5 4 3 2" xfId="40852"/>
    <cellStyle name="Normal 42 2 5 4 3 3" xfId="25628"/>
    <cellStyle name="Normal 42 2 5 4 4" xfId="35839"/>
    <cellStyle name="Normal 42 2 5 4 5" xfId="20615"/>
    <cellStyle name="Normal 42 2 5 5" xfId="12205"/>
    <cellStyle name="Normal 42 2 5 5 2" xfId="42527"/>
    <cellStyle name="Normal 42 2 5 5 3" xfId="27303"/>
    <cellStyle name="Normal 42 2 5 6" xfId="7184"/>
    <cellStyle name="Normal 42 2 5 6 2" xfId="37510"/>
    <cellStyle name="Normal 42 2 5 6 3" xfId="22286"/>
    <cellStyle name="Normal 42 2 5 7" xfId="32498"/>
    <cellStyle name="Normal 42 2 5 8" xfId="17273"/>
    <cellStyle name="Normal 42 2 6" xfId="2529"/>
    <cellStyle name="Normal 42 2 6 2" xfId="4221"/>
    <cellStyle name="Normal 42 2 6 2 2" xfId="14294"/>
    <cellStyle name="Normal 42 2 6 2 2 2" xfId="44616"/>
    <cellStyle name="Normal 42 2 6 2 2 3" xfId="29392"/>
    <cellStyle name="Normal 42 2 6 2 3" xfId="9274"/>
    <cellStyle name="Normal 42 2 6 2 3 2" xfId="39599"/>
    <cellStyle name="Normal 42 2 6 2 3 3" xfId="24375"/>
    <cellStyle name="Normal 42 2 6 2 4" xfId="34586"/>
    <cellStyle name="Normal 42 2 6 2 5" xfId="19362"/>
    <cellStyle name="Normal 42 2 6 3" xfId="5913"/>
    <cellStyle name="Normal 42 2 6 3 2" xfId="15965"/>
    <cellStyle name="Normal 42 2 6 3 2 2" xfId="46287"/>
    <cellStyle name="Normal 42 2 6 3 2 3" xfId="31063"/>
    <cellStyle name="Normal 42 2 6 3 3" xfId="10945"/>
    <cellStyle name="Normal 42 2 6 3 3 2" xfId="41270"/>
    <cellStyle name="Normal 42 2 6 3 3 3" xfId="26046"/>
    <cellStyle name="Normal 42 2 6 3 4" xfId="36257"/>
    <cellStyle name="Normal 42 2 6 3 5" xfId="21033"/>
    <cellStyle name="Normal 42 2 6 4" xfId="12623"/>
    <cellStyle name="Normal 42 2 6 4 2" xfId="42945"/>
    <cellStyle name="Normal 42 2 6 4 3" xfId="27721"/>
    <cellStyle name="Normal 42 2 6 5" xfId="7602"/>
    <cellStyle name="Normal 42 2 6 5 2" xfId="37928"/>
    <cellStyle name="Normal 42 2 6 5 3" xfId="22704"/>
    <cellStyle name="Normal 42 2 6 6" xfId="32916"/>
    <cellStyle name="Normal 42 2 6 7" xfId="17691"/>
    <cellStyle name="Normal 42 2 7" xfId="3380"/>
    <cellStyle name="Normal 42 2 7 2" xfId="13458"/>
    <cellStyle name="Normal 42 2 7 2 2" xfId="43780"/>
    <cellStyle name="Normal 42 2 7 2 3" xfId="28556"/>
    <cellStyle name="Normal 42 2 7 3" xfId="8438"/>
    <cellStyle name="Normal 42 2 7 3 2" xfId="38763"/>
    <cellStyle name="Normal 42 2 7 3 3" xfId="23539"/>
    <cellStyle name="Normal 42 2 7 4" xfId="33750"/>
    <cellStyle name="Normal 42 2 7 5" xfId="18526"/>
    <cellStyle name="Normal 42 2 8" xfId="5074"/>
    <cellStyle name="Normal 42 2 8 2" xfId="15129"/>
    <cellStyle name="Normal 42 2 8 2 2" xfId="45451"/>
    <cellStyle name="Normal 42 2 8 2 3" xfId="30227"/>
    <cellStyle name="Normal 42 2 8 3" xfId="10109"/>
    <cellStyle name="Normal 42 2 8 3 2" xfId="40434"/>
    <cellStyle name="Normal 42 2 8 3 3" xfId="25210"/>
    <cellStyle name="Normal 42 2 8 4" xfId="35421"/>
    <cellStyle name="Normal 42 2 8 5" xfId="20197"/>
    <cellStyle name="Normal 42 2 9" xfId="11785"/>
    <cellStyle name="Normal 42 2 9 2" xfId="42109"/>
    <cellStyle name="Normal 42 2 9 3" xfId="26885"/>
    <cellStyle name="Normal 42 3" xfId="47292"/>
    <cellStyle name="Normal 43" xfId="967"/>
    <cellStyle name="Normal 43 2" xfId="1441"/>
    <cellStyle name="Normal 43 2 10" xfId="6765"/>
    <cellStyle name="Normal 43 2 10 2" xfId="37093"/>
    <cellStyle name="Normal 43 2 10 3" xfId="21869"/>
    <cellStyle name="Normal 43 2 11" xfId="32084"/>
    <cellStyle name="Normal 43 2 12" xfId="16854"/>
    <cellStyle name="Normal 43 2 2" xfId="1729"/>
    <cellStyle name="Normal 43 2 2 10" xfId="32136"/>
    <cellStyle name="Normal 43 2 2 11" xfId="16908"/>
    <cellStyle name="Normal 43 2 2 2" xfId="1837"/>
    <cellStyle name="Normal 43 2 2 2 10" xfId="17012"/>
    <cellStyle name="Normal 43 2 2 2 2" xfId="2054"/>
    <cellStyle name="Normal 43 2 2 2 2 2" xfId="2475"/>
    <cellStyle name="Normal 43 2 2 2 2 2 2" xfId="3314"/>
    <cellStyle name="Normal 43 2 2 2 2 2 2 2" xfId="5004"/>
    <cellStyle name="Normal 43 2 2 2 2 2 2 2 2" xfId="15077"/>
    <cellStyle name="Normal 43 2 2 2 2 2 2 2 2 2" xfId="45399"/>
    <cellStyle name="Normal 43 2 2 2 2 2 2 2 2 3" xfId="30175"/>
    <cellStyle name="Normal 43 2 2 2 2 2 2 2 3" xfId="10057"/>
    <cellStyle name="Normal 43 2 2 2 2 2 2 2 3 2" xfId="40382"/>
    <cellStyle name="Normal 43 2 2 2 2 2 2 2 3 3" xfId="25158"/>
    <cellStyle name="Normal 43 2 2 2 2 2 2 2 4" xfId="35369"/>
    <cellStyle name="Normal 43 2 2 2 2 2 2 2 5" xfId="20145"/>
    <cellStyle name="Normal 43 2 2 2 2 2 2 3" xfId="6696"/>
    <cellStyle name="Normal 43 2 2 2 2 2 2 3 2" xfId="16748"/>
    <cellStyle name="Normal 43 2 2 2 2 2 2 3 2 2" xfId="47070"/>
    <cellStyle name="Normal 43 2 2 2 2 2 2 3 2 3" xfId="31846"/>
    <cellStyle name="Normal 43 2 2 2 2 2 2 3 3" xfId="11728"/>
    <cellStyle name="Normal 43 2 2 2 2 2 2 3 3 2" xfId="42053"/>
    <cellStyle name="Normal 43 2 2 2 2 2 2 3 3 3" xfId="26829"/>
    <cellStyle name="Normal 43 2 2 2 2 2 2 3 4" xfId="37040"/>
    <cellStyle name="Normal 43 2 2 2 2 2 2 3 5" xfId="21816"/>
    <cellStyle name="Normal 43 2 2 2 2 2 2 4" xfId="13406"/>
    <cellStyle name="Normal 43 2 2 2 2 2 2 4 2" xfId="43728"/>
    <cellStyle name="Normal 43 2 2 2 2 2 2 4 3" xfId="28504"/>
    <cellStyle name="Normal 43 2 2 2 2 2 2 5" xfId="8385"/>
    <cellStyle name="Normal 43 2 2 2 2 2 2 5 2" xfId="38711"/>
    <cellStyle name="Normal 43 2 2 2 2 2 2 5 3" xfId="23487"/>
    <cellStyle name="Normal 43 2 2 2 2 2 2 6" xfId="33699"/>
    <cellStyle name="Normal 43 2 2 2 2 2 2 7" xfId="18474"/>
    <cellStyle name="Normal 43 2 2 2 2 2 3" xfId="4167"/>
    <cellStyle name="Normal 43 2 2 2 2 2 3 2" xfId="14241"/>
    <cellStyle name="Normal 43 2 2 2 2 2 3 2 2" xfId="44563"/>
    <cellStyle name="Normal 43 2 2 2 2 2 3 2 3" xfId="29339"/>
    <cellStyle name="Normal 43 2 2 2 2 2 3 3" xfId="9221"/>
    <cellStyle name="Normal 43 2 2 2 2 2 3 3 2" xfId="39546"/>
    <cellStyle name="Normal 43 2 2 2 2 2 3 3 3" xfId="24322"/>
    <cellStyle name="Normal 43 2 2 2 2 2 3 4" xfId="34533"/>
    <cellStyle name="Normal 43 2 2 2 2 2 3 5" xfId="19309"/>
    <cellStyle name="Normal 43 2 2 2 2 2 4" xfId="5860"/>
    <cellStyle name="Normal 43 2 2 2 2 2 4 2" xfId="15912"/>
    <cellStyle name="Normal 43 2 2 2 2 2 4 2 2" xfId="46234"/>
    <cellStyle name="Normal 43 2 2 2 2 2 4 2 3" xfId="31010"/>
    <cellStyle name="Normal 43 2 2 2 2 2 4 3" xfId="10892"/>
    <cellStyle name="Normal 43 2 2 2 2 2 4 3 2" xfId="41217"/>
    <cellStyle name="Normal 43 2 2 2 2 2 4 3 3" xfId="25993"/>
    <cellStyle name="Normal 43 2 2 2 2 2 4 4" xfId="36204"/>
    <cellStyle name="Normal 43 2 2 2 2 2 4 5" xfId="20980"/>
    <cellStyle name="Normal 43 2 2 2 2 2 5" xfId="12570"/>
    <cellStyle name="Normal 43 2 2 2 2 2 5 2" xfId="42892"/>
    <cellStyle name="Normal 43 2 2 2 2 2 5 3" xfId="27668"/>
    <cellStyle name="Normal 43 2 2 2 2 2 6" xfId="7549"/>
    <cellStyle name="Normal 43 2 2 2 2 2 6 2" xfId="37875"/>
    <cellStyle name="Normal 43 2 2 2 2 2 6 3" xfId="22651"/>
    <cellStyle name="Normal 43 2 2 2 2 2 7" xfId="32863"/>
    <cellStyle name="Normal 43 2 2 2 2 2 8" xfId="17638"/>
    <cellStyle name="Normal 43 2 2 2 2 3" xfId="2896"/>
    <cellStyle name="Normal 43 2 2 2 2 3 2" xfId="4586"/>
    <cellStyle name="Normal 43 2 2 2 2 3 2 2" xfId="14659"/>
    <cellStyle name="Normal 43 2 2 2 2 3 2 2 2" xfId="44981"/>
    <cellStyle name="Normal 43 2 2 2 2 3 2 2 3" xfId="29757"/>
    <cellStyle name="Normal 43 2 2 2 2 3 2 3" xfId="9639"/>
    <cellStyle name="Normal 43 2 2 2 2 3 2 3 2" xfId="39964"/>
    <cellStyle name="Normal 43 2 2 2 2 3 2 3 3" xfId="24740"/>
    <cellStyle name="Normal 43 2 2 2 2 3 2 4" xfId="34951"/>
    <cellStyle name="Normal 43 2 2 2 2 3 2 5" xfId="19727"/>
    <cellStyle name="Normal 43 2 2 2 2 3 3" xfId="6278"/>
    <cellStyle name="Normal 43 2 2 2 2 3 3 2" xfId="16330"/>
    <cellStyle name="Normal 43 2 2 2 2 3 3 2 2" xfId="46652"/>
    <cellStyle name="Normal 43 2 2 2 2 3 3 2 3" xfId="31428"/>
    <cellStyle name="Normal 43 2 2 2 2 3 3 3" xfId="11310"/>
    <cellStyle name="Normal 43 2 2 2 2 3 3 3 2" xfId="41635"/>
    <cellStyle name="Normal 43 2 2 2 2 3 3 3 3" xfId="26411"/>
    <cellStyle name="Normal 43 2 2 2 2 3 3 4" xfId="36622"/>
    <cellStyle name="Normal 43 2 2 2 2 3 3 5" xfId="21398"/>
    <cellStyle name="Normal 43 2 2 2 2 3 4" xfId="12988"/>
    <cellStyle name="Normal 43 2 2 2 2 3 4 2" xfId="43310"/>
    <cellStyle name="Normal 43 2 2 2 2 3 4 3" xfId="28086"/>
    <cellStyle name="Normal 43 2 2 2 2 3 5" xfId="7967"/>
    <cellStyle name="Normal 43 2 2 2 2 3 5 2" xfId="38293"/>
    <cellStyle name="Normal 43 2 2 2 2 3 5 3" xfId="23069"/>
    <cellStyle name="Normal 43 2 2 2 2 3 6" xfId="33281"/>
    <cellStyle name="Normal 43 2 2 2 2 3 7" xfId="18056"/>
    <cellStyle name="Normal 43 2 2 2 2 4" xfId="3749"/>
    <cellStyle name="Normal 43 2 2 2 2 4 2" xfId="13823"/>
    <cellStyle name="Normal 43 2 2 2 2 4 2 2" xfId="44145"/>
    <cellStyle name="Normal 43 2 2 2 2 4 2 3" xfId="28921"/>
    <cellStyle name="Normal 43 2 2 2 2 4 3" xfId="8803"/>
    <cellStyle name="Normal 43 2 2 2 2 4 3 2" xfId="39128"/>
    <cellStyle name="Normal 43 2 2 2 2 4 3 3" xfId="23904"/>
    <cellStyle name="Normal 43 2 2 2 2 4 4" xfId="34115"/>
    <cellStyle name="Normal 43 2 2 2 2 4 5" xfId="18891"/>
    <cellStyle name="Normal 43 2 2 2 2 5" xfId="5442"/>
    <cellStyle name="Normal 43 2 2 2 2 5 2" xfId="15494"/>
    <cellStyle name="Normal 43 2 2 2 2 5 2 2" xfId="45816"/>
    <cellStyle name="Normal 43 2 2 2 2 5 2 3" xfId="30592"/>
    <cellStyle name="Normal 43 2 2 2 2 5 3" xfId="10474"/>
    <cellStyle name="Normal 43 2 2 2 2 5 3 2" xfId="40799"/>
    <cellStyle name="Normal 43 2 2 2 2 5 3 3" xfId="25575"/>
    <cellStyle name="Normal 43 2 2 2 2 5 4" xfId="35786"/>
    <cellStyle name="Normal 43 2 2 2 2 5 5" xfId="20562"/>
    <cellStyle name="Normal 43 2 2 2 2 6" xfId="12152"/>
    <cellStyle name="Normal 43 2 2 2 2 6 2" xfId="42474"/>
    <cellStyle name="Normal 43 2 2 2 2 6 3" xfId="27250"/>
    <cellStyle name="Normal 43 2 2 2 2 7" xfId="7131"/>
    <cellStyle name="Normal 43 2 2 2 2 7 2" xfId="37457"/>
    <cellStyle name="Normal 43 2 2 2 2 7 3" xfId="22233"/>
    <cellStyle name="Normal 43 2 2 2 2 8" xfId="32445"/>
    <cellStyle name="Normal 43 2 2 2 2 9" xfId="17220"/>
    <cellStyle name="Normal 43 2 2 2 3" xfId="2267"/>
    <cellStyle name="Normal 43 2 2 2 3 2" xfId="3106"/>
    <cellStyle name="Normal 43 2 2 2 3 2 2" xfId="4796"/>
    <cellStyle name="Normal 43 2 2 2 3 2 2 2" xfId="14869"/>
    <cellStyle name="Normal 43 2 2 2 3 2 2 2 2" xfId="45191"/>
    <cellStyle name="Normal 43 2 2 2 3 2 2 2 3" xfId="29967"/>
    <cellStyle name="Normal 43 2 2 2 3 2 2 3" xfId="9849"/>
    <cellStyle name="Normal 43 2 2 2 3 2 2 3 2" xfId="40174"/>
    <cellStyle name="Normal 43 2 2 2 3 2 2 3 3" xfId="24950"/>
    <cellStyle name="Normal 43 2 2 2 3 2 2 4" xfId="35161"/>
    <cellStyle name="Normal 43 2 2 2 3 2 2 5" xfId="19937"/>
    <cellStyle name="Normal 43 2 2 2 3 2 3" xfId="6488"/>
    <cellStyle name="Normal 43 2 2 2 3 2 3 2" xfId="16540"/>
    <cellStyle name="Normal 43 2 2 2 3 2 3 2 2" xfId="46862"/>
    <cellStyle name="Normal 43 2 2 2 3 2 3 2 3" xfId="31638"/>
    <cellStyle name="Normal 43 2 2 2 3 2 3 3" xfId="11520"/>
    <cellStyle name="Normal 43 2 2 2 3 2 3 3 2" xfId="41845"/>
    <cellStyle name="Normal 43 2 2 2 3 2 3 3 3" xfId="26621"/>
    <cellStyle name="Normal 43 2 2 2 3 2 3 4" xfId="36832"/>
    <cellStyle name="Normal 43 2 2 2 3 2 3 5" xfId="21608"/>
    <cellStyle name="Normal 43 2 2 2 3 2 4" xfId="13198"/>
    <cellStyle name="Normal 43 2 2 2 3 2 4 2" xfId="43520"/>
    <cellStyle name="Normal 43 2 2 2 3 2 4 3" xfId="28296"/>
    <cellStyle name="Normal 43 2 2 2 3 2 5" xfId="8177"/>
    <cellStyle name="Normal 43 2 2 2 3 2 5 2" xfId="38503"/>
    <cellStyle name="Normal 43 2 2 2 3 2 5 3" xfId="23279"/>
    <cellStyle name="Normal 43 2 2 2 3 2 6" xfId="33491"/>
    <cellStyle name="Normal 43 2 2 2 3 2 7" xfId="18266"/>
    <cellStyle name="Normal 43 2 2 2 3 3" xfId="3959"/>
    <cellStyle name="Normal 43 2 2 2 3 3 2" xfId="14033"/>
    <cellStyle name="Normal 43 2 2 2 3 3 2 2" xfId="44355"/>
    <cellStyle name="Normal 43 2 2 2 3 3 2 3" xfId="29131"/>
    <cellStyle name="Normal 43 2 2 2 3 3 3" xfId="9013"/>
    <cellStyle name="Normal 43 2 2 2 3 3 3 2" xfId="39338"/>
    <cellStyle name="Normal 43 2 2 2 3 3 3 3" xfId="24114"/>
    <cellStyle name="Normal 43 2 2 2 3 3 4" xfId="34325"/>
    <cellStyle name="Normal 43 2 2 2 3 3 5" xfId="19101"/>
    <cellStyle name="Normal 43 2 2 2 3 4" xfId="5652"/>
    <cellStyle name="Normal 43 2 2 2 3 4 2" xfId="15704"/>
    <cellStyle name="Normal 43 2 2 2 3 4 2 2" xfId="46026"/>
    <cellStyle name="Normal 43 2 2 2 3 4 2 3" xfId="30802"/>
    <cellStyle name="Normal 43 2 2 2 3 4 3" xfId="10684"/>
    <cellStyle name="Normal 43 2 2 2 3 4 3 2" xfId="41009"/>
    <cellStyle name="Normal 43 2 2 2 3 4 3 3" xfId="25785"/>
    <cellStyle name="Normal 43 2 2 2 3 4 4" xfId="35996"/>
    <cellStyle name="Normal 43 2 2 2 3 4 5" xfId="20772"/>
    <cellStyle name="Normal 43 2 2 2 3 5" xfId="12362"/>
    <cellStyle name="Normal 43 2 2 2 3 5 2" xfId="42684"/>
    <cellStyle name="Normal 43 2 2 2 3 5 3" xfId="27460"/>
    <cellStyle name="Normal 43 2 2 2 3 6" xfId="7341"/>
    <cellStyle name="Normal 43 2 2 2 3 6 2" xfId="37667"/>
    <cellStyle name="Normal 43 2 2 2 3 6 3" xfId="22443"/>
    <cellStyle name="Normal 43 2 2 2 3 7" xfId="32655"/>
    <cellStyle name="Normal 43 2 2 2 3 8" xfId="17430"/>
    <cellStyle name="Normal 43 2 2 2 4" xfId="2688"/>
    <cellStyle name="Normal 43 2 2 2 4 2" xfId="4378"/>
    <cellStyle name="Normal 43 2 2 2 4 2 2" xfId="14451"/>
    <cellStyle name="Normal 43 2 2 2 4 2 2 2" xfId="44773"/>
    <cellStyle name="Normal 43 2 2 2 4 2 2 3" xfId="29549"/>
    <cellStyle name="Normal 43 2 2 2 4 2 3" xfId="9431"/>
    <cellStyle name="Normal 43 2 2 2 4 2 3 2" xfId="39756"/>
    <cellStyle name="Normal 43 2 2 2 4 2 3 3" xfId="24532"/>
    <cellStyle name="Normal 43 2 2 2 4 2 4" xfId="34743"/>
    <cellStyle name="Normal 43 2 2 2 4 2 5" xfId="19519"/>
    <cellStyle name="Normal 43 2 2 2 4 3" xfId="6070"/>
    <cellStyle name="Normal 43 2 2 2 4 3 2" xfId="16122"/>
    <cellStyle name="Normal 43 2 2 2 4 3 2 2" xfId="46444"/>
    <cellStyle name="Normal 43 2 2 2 4 3 2 3" xfId="31220"/>
    <cellStyle name="Normal 43 2 2 2 4 3 3" xfId="11102"/>
    <cellStyle name="Normal 43 2 2 2 4 3 3 2" xfId="41427"/>
    <cellStyle name="Normal 43 2 2 2 4 3 3 3" xfId="26203"/>
    <cellStyle name="Normal 43 2 2 2 4 3 4" xfId="36414"/>
    <cellStyle name="Normal 43 2 2 2 4 3 5" xfId="21190"/>
    <cellStyle name="Normal 43 2 2 2 4 4" xfId="12780"/>
    <cellStyle name="Normal 43 2 2 2 4 4 2" xfId="43102"/>
    <cellStyle name="Normal 43 2 2 2 4 4 3" xfId="27878"/>
    <cellStyle name="Normal 43 2 2 2 4 5" xfId="7759"/>
    <cellStyle name="Normal 43 2 2 2 4 5 2" xfId="38085"/>
    <cellStyle name="Normal 43 2 2 2 4 5 3" xfId="22861"/>
    <cellStyle name="Normal 43 2 2 2 4 6" xfId="33073"/>
    <cellStyle name="Normal 43 2 2 2 4 7" xfId="17848"/>
    <cellStyle name="Normal 43 2 2 2 5" xfId="3541"/>
    <cellStyle name="Normal 43 2 2 2 5 2" xfId="13615"/>
    <cellStyle name="Normal 43 2 2 2 5 2 2" xfId="43937"/>
    <cellStyle name="Normal 43 2 2 2 5 2 3" xfId="28713"/>
    <cellStyle name="Normal 43 2 2 2 5 3" xfId="8595"/>
    <cellStyle name="Normal 43 2 2 2 5 3 2" xfId="38920"/>
    <cellStyle name="Normal 43 2 2 2 5 3 3" xfId="23696"/>
    <cellStyle name="Normal 43 2 2 2 5 4" xfId="33907"/>
    <cellStyle name="Normal 43 2 2 2 5 5" xfId="18683"/>
    <cellStyle name="Normal 43 2 2 2 6" xfId="5234"/>
    <cellStyle name="Normal 43 2 2 2 6 2" xfId="15286"/>
    <cellStyle name="Normal 43 2 2 2 6 2 2" xfId="45608"/>
    <cellStyle name="Normal 43 2 2 2 6 2 3" xfId="30384"/>
    <cellStyle name="Normal 43 2 2 2 6 3" xfId="10266"/>
    <cellStyle name="Normal 43 2 2 2 6 3 2" xfId="40591"/>
    <cellStyle name="Normal 43 2 2 2 6 3 3" xfId="25367"/>
    <cellStyle name="Normal 43 2 2 2 6 4" xfId="35578"/>
    <cellStyle name="Normal 43 2 2 2 6 5" xfId="20354"/>
    <cellStyle name="Normal 43 2 2 2 7" xfId="11944"/>
    <cellStyle name="Normal 43 2 2 2 7 2" xfId="42266"/>
    <cellStyle name="Normal 43 2 2 2 7 3" xfId="27042"/>
    <cellStyle name="Normal 43 2 2 2 8" xfId="6923"/>
    <cellStyle name="Normal 43 2 2 2 8 2" xfId="37249"/>
    <cellStyle name="Normal 43 2 2 2 8 3" xfId="22025"/>
    <cellStyle name="Normal 43 2 2 2 9" xfId="32237"/>
    <cellStyle name="Normal 43 2 2 3" xfId="1950"/>
    <cellStyle name="Normal 43 2 2 3 2" xfId="2371"/>
    <cellStyle name="Normal 43 2 2 3 2 2" xfId="3210"/>
    <cellStyle name="Normal 43 2 2 3 2 2 2" xfId="4900"/>
    <cellStyle name="Normal 43 2 2 3 2 2 2 2" xfId="14973"/>
    <cellStyle name="Normal 43 2 2 3 2 2 2 2 2" xfId="45295"/>
    <cellStyle name="Normal 43 2 2 3 2 2 2 2 3" xfId="30071"/>
    <cellStyle name="Normal 43 2 2 3 2 2 2 3" xfId="9953"/>
    <cellStyle name="Normal 43 2 2 3 2 2 2 3 2" xfId="40278"/>
    <cellStyle name="Normal 43 2 2 3 2 2 2 3 3" xfId="25054"/>
    <cellStyle name="Normal 43 2 2 3 2 2 2 4" xfId="35265"/>
    <cellStyle name="Normal 43 2 2 3 2 2 2 5" xfId="20041"/>
    <cellStyle name="Normal 43 2 2 3 2 2 3" xfId="6592"/>
    <cellStyle name="Normal 43 2 2 3 2 2 3 2" xfId="16644"/>
    <cellStyle name="Normal 43 2 2 3 2 2 3 2 2" xfId="46966"/>
    <cellStyle name="Normal 43 2 2 3 2 2 3 2 3" xfId="31742"/>
    <cellStyle name="Normal 43 2 2 3 2 2 3 3" xfId="11624"/>
    <cellStyle name="Normal 43 2 2 3 2 2 3 3 2" xfId="41949"/>
    <cellStyle name="Normal 43 2 2 3 2 2 3 3 3" xfId="26725"/>
    <cellStyle name="Normal 43 2 2 3 2 2 3 4" xfId="36936"/>
    <cellStyle name="Normal 43 2 2 3 2 2 3 5" xfId="21712"/>
    <cellStyle name="Normal 43 2 2 3 2 2 4" xfId="13302"/>
    <cellStyle name="Normal 43 2 2 3 2 2 4 2" xfId="43624"/>
    <cellStyle name="Normal 43 2 2 3 2 2 4 3" xfId="28400"/>
    <cellStyle name="Normal 43 2 2 3 2 2 5" xfId="8281"/>
    <cellStyle name="Normal 43 2 2 3 2 2 5 2" xfId="38607"/>
    <cellStyle name="Normal 43 2 2 3 2 2 5 3" xfId="23383"/>
    <cellStyle name="Normal 43 2 2 3 2 2 6" xfId="33595"/>
    <cellStyle name="Normal 43 2 2 3 2 2 7" xfId="18370"/>
    <cellStyle name="Normal 43 2 2 3 2 3" xfId="4063"/>
    <cellStyle name="Normal 43 2 2 3 2 3 2" xfId="14137"/>
    <cellStyle name="Normal 43 2 2 3 2 3 2 2" xfId="44459"/>
    <cellStyle name="Normal 43 2 2 3 2 3 2 3" xfId="29235"/>
    <cellStyle name="Normal 43 2 2 3 2 3 3" xfId="9117"/>
    <cellStyle name="Normal 43 2 2 3 2 3 3 2" xfId="39442"/>
    <cellStyle name="Normal 43 2 2 3 2 3 3 3" xfId="24218"/>
    <cellStyle name="Normal 43 2 2 3 2 3 4" xfId="34429"/>
    <cellStyle name="Normal 43 2 2 3 2 3 5" xfId="19205"/>
    <cellStyle name="Normal 43 2 2 3 2 4" xfId="5756"/>
    <cellStyle name="Normal 43 2 2 3 2 4 2" xfId="15808"/>
    <cellStyle name="Normal 43 2 2 3 2 4 2 2" xfId="46130"/>
    <cellStyle name="Normal 43 2 2 3 2 4 2 3" xfId="30906"/>
    <cellStyle name="Normal 43 2 2 3 2 4 3" xfId="10788"/>
    <cellStyle name="Normal 43 2 2 3 2 4 3 2" xfId="41113"/>
    <cellStyle name="Normal 43 2 2 3 2 4 3 3" xfId="25889"/>
    <cellStyle name="Normal 43 2 2 3 2 4 4" xfId="36100"/>
    <cellStyle name="Normal 43 2 2 3 2 4 5" xfId="20876"/>
    <cellStyle name="Normal 43 2 2 3 2 5" xfId="12466"/>
    <cellStyle name="Normal 43 2 2 3 2 5 2" xfId="42788"/>
    <cellStyle name="Normal 43 2 2 3 2 5 3" xfId="27564"/>
    <cellStyle name="Normal 43 2 2 3 2 6" xfId="7445"/>
    <cellStyle name="Normal 43 2 2 3 2 6 2" xfId="37771"/>
    <cellStyle name="Normal 43 2 2 3 2 6 3" xfId="22547"/>
    <cellStyle name="Normal 43 2 2 3 2 7" xfId="32759"/>
    <cellStyle name="Normal 43 2 2 3 2 8" xfId="17534"/>
    <cellStyle name="Normal 43 2 2 3 3" xfId="2792"/>
    <cellStyle name="Normal 43 2 2 3 3 2" xfId="4482"/>
    <cellStyle name="Normal 43 2 2 3 3 2 2" xfId="14555"/>
    <cellStyle name="Normal 43 2 2 3 3 2 2 2" xfId="44877"/>
    <cellStyle name="Normal 43 2 2 3 3 2 2 3" xfId="29653"/>
    <cellStyle name="Normal 43 2 2 3 3 2 3" xfId="9535"/>
    <cellStyle name="Normal 43 2 2 3 3 2 3 2" xfId="39860"/>
    <cellStyle name="Normal 43 2 2 3 3 2 3 3" xfId="24636"/>
    <cellStyle name="Normal 43 2 2 3 3 2 4" xfId="34847"/>
    <cellStyle name="Normal 43 2 2 3 3 2 5" xfId="19623"/>
    <cellStyle name="Normal 43 2 2 3 3 3" xfId="6174"/>
    <cellStyle name="Normal 43 2 2 3 3 3 2" xfId="16226"/>
    <cellStyle name="Normal 43 2 2 3 3 3 2 2" xfId="46548"/>
    <cellStyle name="Normal 43 2 2 3 3 3 2 3" xfId="31324"/>
    <cellStyle name="Normal 43 2 2 3 3 3 3" xfId="11206"/>
    <cellStyle name="Normal 43 2 2 3 3 3 3 2" xfId="41531"/>
    <cellStyle name="Normal 43 2 2 3 3 3 3 3" xfId="26307"/>
    <cellStyle name="Normal 43 2 2 3 3 3 4" xfId="36518"/>
    <cellStyle name="Normal 43 2 2 3 3 3 5" xfId="21294"/>
    <cellStyle name="Normal 43 2 2 3 3 4" xfId="12884"/>
    <cellStyle name="Normal 43 2 2 3 3 4 2" xfId="43206"/>
    <cellStyle name="Normal 43 2 2 3 3 4 3" xfId="27982"/>
    <cellStyle name="Normal 43 2 2 3 3 5" xfId="7863"/>
    <cellStyle name="Normal 43 2 2 3 3 5 2" xfId="38189"/>
    <cellStyle name="Normal 43 2 2 3 3 5 3" xfId="22965"/>
    <cellStyle name="Normal 43 2 2 3 3 6" xfId="33177"/>
    <cellStyle name="Normal 43 2 2 3 3 7" xfId="17952"/>
    <cellStyle name="Normal 43 2 2 3 4" xfId="3645"/>
    <cellStyle name="Normal 43 2 2 3 4 2" xfId="13719"/>
    <cellStyle name="Normal 43 2 2 3 4 2 2" xfId="44041"/>
    <cellStyle name="Normal 43 2 2 3 4 2 3" xfId="28817"/>
    <cellStyle name="Normal 43 2 2 3 4 3" xfId="8699"/>
    <cellStyle name="Normal 43 2 2 3 4 3 2" xfId="39024"/>
    <cellStyle name="Normal 43 2 2 3 4 3 3" xfId="23800"/>
    <cellStyle name="Normal 43 2 2 3 4 4" xfId="34011"/>
    <cellStyle name="Normal 43 2 2 3 4 5" xfId="18787"/>
    <cellStyle name="Normal 43 2 2 3 5" xfId="5338"/>
    <cellStyle name="Normal 43 2 2 3 5 2" xfId="15390"/>
    <cellStyle name="Normal 43 2 2 3 5 2 2" xfId="45712"/>
    <cellStyle name="Normal 43 2 2 3 5 2 3" xfId="30488"/>
    <cellStyle name="Normal 43 2 2 3 5 3" xfId="10370"/>
    <cellStyle name="Normal 43 2 2 3 5 3 2" xfId="40695"/>
    <cellStyle name="Normal 43 2 2 3 5 3 3" xfId="25471"/>
    <cellStyle name="Normal 43 2 2 3 5 4" xfId="35682"/>
    <cellStyle name="Normal 43 2 2 3 5 5" xfId="20458"/>
    <cellStyle name="Normal 43 2 2 3 6" xfId="12048"/>
    <cellStyle name="Normal 43 2 2 3 6 2" xfId="42370"/>
    <cellStyle name="Normal 43 2 2 3 6 3" xfId="27146"/>
    <cellStyle name="Normal 43 2 2 3 7" xfId="7027"/>
    <cellStyle name="Normal 43 2 2 3 7 2" xfId="37353"/>
    <cellStyle name="Normal 43 2 2 3 7 3" xfId="22129"/>
    <cellStyle name="Normal 43 2 2 3 8" xfId="32341"/>
    <cellStyle name="Normal 43 2 2 3 9" xfId="17116"/>
    <cellStyle name="Normal 43 2 2 4" xfId="2163"/>
    <cellStyle name="Normal 43 2 2 4 2" xfId="3002"/>
    <cellStyle name="Normal 43 2 2 4 2 2" xfId="4692"/>
    <cellStyle name="Normal 43 2 2 4 2 2 2" xfId="14765"/>
    <cellStyle name="Normal 43 2 2 4 2 2 2 2" xfId="45087"/>
    <cellStyle name="Normal 43 2 2 4 2 2 2 3" xfId="29863"/>
    <cellStyle name="Normal 43 2 2 4 2 2 3" xfId="9745"/>
    <cellStyle name="Normal 43 2 2 4 2 2 3 2" xfId="40070"/>
    <cellStyle name="Normal 43 2 2 4 2 2 3 3" xfId="24846"/>
    <cellStyle name="Normal 43 2 2 4 2 2 4" xfId="35057"/>
    <cellStyle name="Normal 43 2 2 4 2 2 5" xfId="19833"/>
    <cellStyle name="Normal 43 2 2 4 2 3" xfId="6384"/>
    <cellStyle name="Normal 43 2 2 4 2 3 2" xfId="16436"/>
    <cellStyle name="Normal 43 2 2 4 2 3 2 2" xfId="46758"/>
    <cellStyle name="Normal 43 2 2 4 2 3 2 3" xfId="31534"/>
    <cellStyle name="Normal 43 2 2 4 2 3 3" xfId="11416"/>
    <cellStyle name="Normal 43 2 2 4 2 3 3 2" xfId="41741"/>
    <cellStyle name="Normal 43 2 2 4 2 3 3 3" xfId="26517"/>
    <cellStyle name="Normal 43 2 2 4 2 3 4" xfId="36728"/>
    <cellStyle name="Normal 43 2 2 4 2 3 5" xfId="21504"/>
    <cellStyle name="Normal 43 2 2 4 2 4" xfId="13094"/>
    <cellStyle name="Normal 43 2 2 4 2 4 2" xfId="43416"/>
    <cellStyle name="Normal 43 2 2 4 2 4 3" xfId="28192"/>
    <cellStyle name="Normal 43 2 2 4 2 5" xfId="8073"/>
    <cellStyle name="Normal 43 2 2 4 2 5 2" xfId="38399"/>
    <cellStyle name="Normal 43 2 2 4 2 5 3" xfId="23175"/>
    <cellStyle name="Normal 43 2 2 4 2 6" xfId="33387"/>
    <cellStyle name="Normal 43 2 2 4 2 7" xfId="18162"/>
    <cellStyle name="Normal 43 2 2 4 3" xfId="3855"/>
    <cellStyle name="Normal 43 2 2 4 3 2" xfId="13929"/>
    <cellStyle name="Normal 43 2 2 4 3 2 2" xfId="44251"/>
    <cellStyle name="Normal 43 2 2 4 3 2 3" xfId="29027"/>
    <cellStyle name="Normal 43 2 2 4 3 3" xfId="8909"/>
    <cellStyle name="Normal 43 2 2 4 3 3 2" xfId="39234"/>
    <cellStyle name="Normal 43 2 2 4 3 3 3" xfId="24010"/>
    <cellStyle name="Normal 43 2 2 4 3 4" xfId="34221"/>
    <cellStyle name="Normal 43 2 2 4 3 5" xfId="18997"/>
    <cellStyle name="Normal 43 2 2 4 4" xfId="5548"/>
    <cellStyle name="Normal 43 2 2 4 4 2" xfId="15600"/>
    <cellStyle name="Normal 43 2 2 4 4 2 2" xfId="45922"/>
    <cellStyle name="Normal 43 2 2 4 4 2 3" xfId="30698"/>
    <cellStyle name="Normal 43 2 2 4 4 3" xfId="10580"/>
    <cellStyle name="Normal 43 2 2 4 4 3 2" xfId="40905"/>
    <cellStyle name="Normal 43 2 2 4 4 3 3" xfId="25681"/>
    <cellStyle name="Normal 43 2 2 4 4 4" xfId="35892"/>
    <cellStyle name="Normal 43 2 2 4 4 5" xfId="20668"/>
    <cellStyle name="Normal 43 2 2 4 5" xfId="12258"/>
    <cellStyle name="Normal 43 2 2 4 5 2" xfId="42580"/>
    <cellStyle name="Normal 43 2 2 4 5 3" xfId="27356"/>
    <cellStyle name="Normal 43 2 2 4 6" xfId="7237"/>
    <cellStyle name="Normal 43 2 2 4 6 2" xfId="37563"/>
    <cellStyle name="Normal 43 2 2 4 6 3" xfId="22339"/>
    <cellStyle name="Normal 43 2 2 4 7" xfId="32551"/>
    <cellStyle name="Normal 43 2 2 4 8" xfId="17326"/>
    <cellStyle name="Normal 43 2 2 5" xfId="2584"/>
    <cellStyle name="Normal 43 2 2 5 2" xfId="4274"/>
    <cellStyle name="Normal 43 2 2 5 2 2" xfId="14347"/>
    <cellStyle name="Normal 43 2 2 5 2 2 2" xfId="44669"/>
    <cellStyle name="Normal 43 2 2 5 2 2 3" xfId="29445"/>
    <cellStyle name="Normal 43 2 2 5 2 3" xfId="9327"/>
    <cellStyle name="Normal 43 2 2 5 2 3 2" xfId="39652"/>
    <cellStyle name="Normal 43 2 2 5 2 3 3" xfId="24428"/>
    <cellStyle name="Normal 43 2 2 5 2 4" xfId="34639"/>
    <cellStyle name="Normal 43 2 2 5 2 5" xfId="19415"/>
    <cellStyle name="Normal 43 2 2 5 3" xfId="5966"/>
    <cellStyle name="Normal 43 2 2 5 3 2" xfId="16018"/>
    <cellStyle name="Normal 43 2 2 5 3 2 2" xfId="46340"/>
    <cellStyle name="Normal 43 2 2 5 3 2 3" xfId="31116"/>
    <cellStyle name="Normal 43 2 2 5 3 3" xfId="10998"/>
    <cellStyle name="Normal 43 2 2 5 3 3 2" xfId="41323"/>
    <cellStyle name="Normal 43 2 2 5 3 3 3" xfId="26099"/>
    <cellStyle name="Normal 43 2 2 5 3 4" xfId="36310"/>
    <cellStyle name="Normal 43 2 2 5 3 5" xfId="21086"/>
    <cellStyle name="Normal 43 2 2 5 4" xfId="12676"/>
    <cellStyle name="Normal 43 2 2 5 4 2" xfId="42998"/>
    <cellStyle name="Normal 43 2 2 5 4 3" xfId="27774"/>
    <cellStyle name="Normal 43 2 2 5 5" xfId="7655"/>
    <cellStyle name="Normal 43 2 2 5 5 2" xfId="37981"/>
    <cellStyle name="Normal 43 2 2 5 5 3" xfId="22757"/>
    <cellStyle name="Normal 43 2 2 5 6" xfId="32969"/>
    <cellStyle name="Normal 43 2 2 5 7" xfId="17744"/>
    <cellStyle name="Normal 43 2 2 6" xfId="3437"/>
    <cellStyle name="Normal 43 2 2 6 2" xfId="13511"/>
    <cellStyle name="Normal 43 2 2 6 2 2" xfId="43833"/>
    <cellStyle name="Normal 43 2 2 6 2 3" xfId="28609"/>
    <cellStyle name="Normal 43 2 2 6 3" xfId="8491"/>
    <cellStyle name="Normal 43 2 2 6 3 2" xfId="38816"/>
    <cellStyle name="Normal 43 2 2 6 3 3" xfId="23592"/>
    <cellStyle name="Normal 43 2 2 6 4" xfId="33803"/>
    <cellStyle name="Normal 43 2 2 6 5" xfId="18579"/>
    <cellStyle name="Normal 43 2 2 7" xfId="5130"/>
    <cellStyle name="Normal 43 2 2 7 2" xfId="15182"/>
    <cellStyle name="Normal 43 2 2 7 2 2" xfId="45504"/>
    <cellStyle name="Normal 43 2 2 7 2 3" xfId="30280"/>
    <cellStyle name="Normal 43 2 2 7 3" xfId="10162"/>
    <cellStyle name="Normal 43 2 2 7 3 2" xfId="40487"/>
    <cellStyle name="Normal 43 2 2 7 3 3" xfId="25263"/>
    <cellStyle name="Normal 43 2 2 7 4" xfId="35474"/>
    <cellStyle name="Normal 43 2 2 7 5" xfId="20250"/>
    <cellStyle name="Normal 43 2 2 8" xfId="11840"/>
    <cellStyle name="Normal 43 2 2 8 2" xfId="42162"/>
    <cellStyle name="Normal 43 2 2 8 3" xfId="26938"/>
    <cellStyle name="Normal 43 2 2 9" xfId="6819"/>
    <cellStyle name="Normal 43 2 2 9 2" xfId="37145"/>
    <cellStyle name="Normal 43 2 2 9 3" xfId="21921"/>
    <cellStyle name="Normal 43 2 3" xfId="1783"/>
    <cellStyle name="Normal 43 2 3 10" xfId="16960"/>
    <cellStyle name="Normal 43 2 3 2" xfId="2002"/>
    <cellStyle name="Normal 43 2 3 2 2" xfId="2423"/>
    <cellStyle name="Normal 43 2 3 2 2 2" xfId="3262"/>
    <cellStyle name="Normal 43 2 3 2 2 2 2" xfId="4952"/>
    <cellStyle name="Normal 43 2 3 2 2 2 2 2" xfId="15025"/>
    <cellStyle name="Normal 43 2 3 2 2 2 2 2 2" xfId="45347"/>
    <cellStyle name="Normal 43 2 3 2 2 2 2 2 3" xfId="30123"/>
    <cellStyle name="Normal 43 2 3 2 2 2 2 3" xfId="10005"/>
    <cellStyle name="Normal 43 2 3 2 2 2 2 3 2" xfId="40330"/>
    <cellStyle name="Normal 43 2 3 2 2 2 2 3 3" xfId="25106"/>
    <cellStyle name="Normal 43 2 3 2 2 2 2 4" xfId="35317"/>
    <cellStyle name="Normal 43 2 3 2 2 2 2 5" xfId="20093"/>
    <cellStyle name="Normal 43 2 3 2 2 2 3" xfId="6644"/>
    <cellStyle name="Normal 43 2 3 2 2 2 3 2" xfId="16696"/>
    <cellStyle name="Normal 43 2 3 2 2 2 3 2 2" xfId="47018"/>
    <cellStyle name="Normal 43 2 3 2 2 2 3 2 3" xfId="31794"/>
    <cellStyle name="Normal 43 2 3 2 2 2 3 3" xfId="11676"/>
    <cellStyle name="Normal 43 2 3 2 2 2 3 3 2" xfId="42001"/>
    <cellStyle name="Normal 43 2 3 2 2 2 3 3 3" xfId="26777"/>
    <cellStyle name="Normal 43 2 3 2 2 2 3 4" xfId="36988"/>
    <cellStyle name="Normal 43 2 3 2 2 2 3 5" xfId="21764"/>
    <cellStyle name="Normal 43 2 3 2 2 2 4" xfId="13354"/>
    <cellStyle name="Normal 43 2 3 2 2 2 4 2" xfId="43676"/>
    <cellStyle name="Normal 43 2 3 2 2 2 4 3" xfId="28452"/>
    <cellStyle name="Normal 43 2 3 2 2 2 5" xfId="8333"/>
    <cellStyle name="Normal 43 2 3 2 2 2 5 2" xfId="38659"/>
    <cellStyle name="Normal 43 2 3 2 2 2 5 3" xfId="23435"/>
    <cellStyle name="Normal 43 2 3 2 2 2 6" xfId="33647"/>
    <cellStyle name="Normal 43 2 3 2 2 2 7" xfId="18422"/>
    <cellStyle name="Normal 43 2 3 2 2 3" xfId="4115"/>
    <cellStyle name="Normal 43 2 3 2 2 3 2" xfId="14189"/>
    <cellStyle name="Normal 43 2 3 2 2 3 2 2" xfId="44511"/>
    <cellStyle name="Normal 43 2 3 2 2 3 2 3" xfId="29287"/>
    <cellStyle name="Normal 43 2 3 2 2 3 3" xfId="9169"/>
    <cellStyle name="Normal 43 2 3 2 2 3 3 2" xfId="39494"/>
    <cellStyle name="Normal 43 2 3 2 2 3 3 3" xfId="24270"/>
    <cellStyle name="Normal 43 2 3 2 2 3 4" xfId="34481"/>
    <cellStyle name="Normal 43 2 3 2 2 3 5" xfId="19257"/>
    <cellStyle name="Normal 43 2 3 2 2 4" xfId="5808"/>
    <cellStyle name="Normal 43 2 3 2 2 4 2" xfId="15860"/>
    <cellStyle name="Normal 43 2 3 2 2 4 2 2" xfId="46182"/>
    <cellStyle name="Normal 43 2 3 2 2 4 2 3" xfId="30958"/>
    <cellStyle name="Normal 43 2 3 2 2 4 3" xfId="10840"/>
    <cellStyle name="Normal 43 2 3 2 2 4 3 2" xfId="41165"/>
    <cellStyle name="Normal 43 2 3 2 2 4 3 3" xfId="25941"/>
    <cellStyle name="Normal 43 2 3 2 2 4 4" xfId="36152"/>
    <cellStyle name="Normal 43 2 3 2 2 4 5" xfId="20928"/>
    <cellStyle name="Normal 43 2 3 2 2 5" xfId="12518"/>
    <cellStyle name="Normal 43 2 3 2 2 5 2" xfId="42840"/>
    <cellStyle name="Normal 43 2 3 2 2 5 3" xfId="27616"/>
    <cellStyle name="Normal 43 2 3 2 2 6" xfId="7497"/>
    <cellStyle name="Normal 43 2 3 2 2 6 2" xfId="37823"/>
    <cellStyle name="Normal 43 2 3 2 2 6 3" xfId="22599"/>
    <cellStyle name="Normal 43 2 3 2 2 7" xfId="32811"/>
    <cellStyle name="Normal 43 2 3 2 2 8" xfId="17586"/>
    <cellStyle name="Normal 43 2 3 2 3" xfId="2844"/>
    <cellStyle name="Normal 43 2 3 2 3 2" xfId="4534"/>
    <cellStyle name="Normal 43 2 3 2 3 2 2" xfId="14607"/>
    <cellStyle name="Normal 43 2 3 2 3 2 2 2" xfId="44929"/>
    <cellStyle name="Normal 43 2 3 2 3 2 2 3" xfId="29705"/>
    <cellStyle name="Normal 43 2 3 2 3 2 3" xfId="9587"/>
    <cellStyle name="Normal 43 2 3 2 3 2 3 2" xfId="39912"/>
    <cellStyle name="Normal 43 2 3 2 3 2 3 3" xfId="24688"/>
    <cellStyle name="Normal 43 2 3 2 3 2 4" xfId="34899"/>
    <cellStyle name="Normal 43 2 3 2 3 2 5" xfId="19675"/>
    <cellStyle name="Normal 43 2 3 2 3 3" xfId="6226"/>
    <cellStyle name="Normal 43 2 3 2 3 3 2" xfId="16278"/>
    <cellStyle name="Normal 43 2 3 2 3 3 2 2" xfId="46600"/>
    <cellStyle name="Normal 43 2 3 2 3 3 2 3" xfId="31376"/>
    <cellStyle name="Normal 43 2 3 2 3 3 3" xfId="11258"/>
    <cellStyle name="Normal 43 2 3 2 3 3 3 2" xfId="41583"/>
    <cellStyle name="Normal 43 2 3 2 3 3 3 3" xfId="26359"/>
    <cellStyle name="Normal 43 2 3 2 3 3 4" xfId="36570"/>
    <cellStyle name="Normal 43 2 3 2 3 3 5" xfId="21346"/>
    <cellStyle name="Normal 43 2 3 2 3 4" xfId="12936"/>
    <cellStyle name="Normal 43 2 3 2 3 4 2" xfId="43258"/>
    <cellStyle name="Normal 43 2 3 2 3 4 3" xfId="28034"/>
    <cellStyle name="Normal 43 2 3 2 3 5" xfId="7915"/>
    <cellStyle name="Normal 43 2 3 2 3 5 2" xfId="38241"/>
    <cellStyle name="Normal 43 2 3 2 3 5 3" xfId="23017"/>
    <cellStyle name="Normal 43 2 3 2 3 6" xfId="33229"/>
    <cellStyle name="Normal 43 2 3 2 3 7" xfId="18004"/>
    <cellStyle name="Normal 43 2 3 2 4" xfId="3697"/>
    <cellStyle name="Normal 43 2 3 2 4 2" xfId="13771"/>
    <cellStyle name="Normal 43 2 3 2 4 2 2" xfId="44093"/>
    <cellStyle name="Normal 43 2 3 2 4 2 3" xfId="28869"/>
    <cellStyle name="Normal 43 2 3 2 4 3" xfId="8751"/>
    <cellStyle name="Normal 43 2 3 2 4 3 2" xfId="39076"/>
    <cellStyle name="Normal 43 2 3 2 4 3 3" xfId="23852"/>
    <cellStyle name="Normal 43 2 3 2 4 4" xfId="34063"/>
    <cellStyle name="Normal 43 2 3 2 4 5" xfId="18839"/>
    <cellStyle name="Normal 43 2 3 2 5" xfId="5390"/>
    <cellStyle name="Normal 43 2 3 2 5 2" xfId="15442"/>
    <cellStyle name="Normal 43 2 3 2 5 2 2" xfId="45764"/>
    <cellStyle name="Normal 43 2 3 2 5 2 3" xfId="30540"/>
    <cellStyle name="Normal 43 2 3 2 5 3" xfId="10422"/>
    <cellStyle name="Normal 43 2 3 2 5 3 2" xfId="40747"/>
    <cellStyle name="Normal 43 2 3 2 5 3 3" xfId="25523"/>
    <cellStyle name="Normal 43 2 3 2 5 4" xfId="35734"/>
    <cellStyle name="Normal 43 2 3 2 5 5" xfId="20510"/>
    <cellStyle name="Normal 43 2 3 2 6" xfId="12100"/>
    <cellStyle name="Normal 43 2 3 2 6 2" xfId="42422"/>
    <cellStyle name="Normal 43 2 3 2 6 3" xfId="27198"/>
    <cellStyle name="Normal 43 2 3 2 7" xfId="7079"/>
    <cellStyle name="Normal 43 2 3 2 7 2" xfId="37405"/>
    <cellStyle name="Normal 43 2 3 2 7 3" xfId="22181"/>
    <cellStyle name="Normal 43 2 3 2 8" xfId="32393"/>
    <cellStyle name="Normal 43 2 3 2 9" xfId="17168"/>
    <cellStyle name="Normal 43 2 3 3" xfId="2215"/>
    <cellStyle name="Normal 43 2 3 3 2" xfId="3054"/>
    <cellStyle name="Normal 43 2 3 3 2 2" xfId="4744"/>
    <cellStyle name="Normal 43 2 3 3 2 2 2" xfId="14817"/>
    <cellStyle name="Normal 43 2 3 3 2 2 2 2" xfId="45139"/>
    <cellStyle name="Normal 43 2 3 3 2 2 2 3" xfId="29915"/>
    <cellStyle name="Normal 43 2 3 3 2 2 3" xfId="9797"/>
    <cellStyle name="Normal 43 2 3 3 2 2 3 2" xfId="40122"/>
    <cellStyle name="Normal 43 2 3 3 2 2 3 3" xfId="24898"/>
    <cellStyle name="Normal 43 2 3 3 2 2 4" xfId="35109"/>
    <cellStyle name="Normal 43 2 3 3 2 2 5" xfId="19885"/>
    <cellStyle name="Normal 43 2 3 3 2 3" xfId="6436"/>
    <cellStyle name="Normal 43 2 3 3 2 3 2" xfId="16488"/>
    <cellStyle name="Normal 43 2 3 3 2 3 2 2" xfId="46810"/>
    <cellStyle name="Normal 43 2 3 3 2 3 2 3" xfId="31586"/>
    <cellStyle name="Normal 43 2 3 3 2 3 3" xfId="11468"/>
    <cellStyle name="Normal 43 2 3 3 2 3 3 2" xfId="41793"/>
    <cellStyle name="Normal 43 2 3 3 2 3 3 3" xfId="26569"/>
    <cellStyle name="Normal 43 2 3 3 2 3 4" xfId="36780"/>
    <cellStyle name="Normal 43 2 3 3 2 3 5" xfId="21556"/>
    <cellStyle name="Normal 43 2 3 3 2 4" xfId="13146"/>
    <cellStyle name="Normal 43 2 3 3 2 4 2" xfId="43468"/>
    <cellStyle name="Normal 43 2 3 3 2 4 3" xfId="28244"/>
    <cellStyle name="Normal 43 2 3 3 2 5" xfId="8125"/>
    <cellStyle name="Normal 43 2 3 3 2 5 2" xfId="38451"/>
    <cellStyle name="Normal 43 2 3 3 2 5 3" xfId="23227"/>
    <cellStyle name="Normal 43 2 3 3 2 6" xfId="33439"/>
    <cellStyle name="Normal 43 2 3 3 2 7" xfId="18214"/>
    <cellStyle name="Normal 43 2 3 3 3" xfId="3907"/>
    <cellStyle name="Normal 43 2 3 3 3 2" xfId="13981"/>
    <cellStyle name="Normal 43 2 3 3 3 2 2" xfId="44303"/>
    <cellStyle name="Normal 43 2 3 3 3 2 3" xfId="29079"/>
    <cellStyle name="Normal 43 2 3 3 3 3" xfId="8961"/>
    <cellStyle name="Normal 43 2 3 3 3 3 2" xfId="39286"/>
    <cellStyle name="Normal 43 2 3 3 3 3 3" xfId="24062"/>
    <cellStyle name="Normal 43 2 3 3 3 4" xfId="34273"/>
    <cellStyle name="Normal 43 2 3 3 3 5" xfId="19049"/>
    <cellStyle name="Normal 43 2 3 3 4" xfId="5600"/>
    <cellStyle name="Normal 43 2 3 3 4 2" xfId="15652"/>
    <cellStyle name="Normal 43 2 3 3 4 2 2" xfId="45974"/>
    <cellStyle name="Normal 43 2 3 3 4 2 3" xfId="30750"/>
    <cellStyle name="Normal 43 2 3 3 4 3" xfId="10632"/>
    <cellStyle name="Normal 43 2 3 3 4 3 2" xfId="40957"/>
    <cellStyle name="Normal 43 2 3 3 4 3 3" xfId="25733"/>
    <cellStyle name="Normal 43 2 3 3 4 4" xfId="35944"/>
    <cellStyle name="Normal 43 2 3 3 4 5" xfId="20720"/>
    <cellStyle name="Normal 43 2 3 3 5" xfId="12310"/>
    <cellStyle name="Normal 43 2 3 3 5 2" xfId="42632"/>
    <cellStyle name="Normal 43 2 3 3 5 3" xfId="27408"/>
    <cellStyle name="Normal 43 2 3 3 6" xfId="7289"/>
    <cellStyle name="Normal 43 2 3 3 6 2" xfId="37615"/>
    <cellStyle name="Normal 43 2 3 3 6 3" xfId="22391"/>
    <cellStyle name="Normal 43 2 3 3 7" xfId="32603"/>
    <cellStyle name="Normal 43 2 3 3 8" xfId="17378"/>
    <cellStyle name="Normal 43 2 3 4" xfId="2636"/>
    <cellStyle name="Normal 43 2 3 4 2" xfId="4326"/>
    <cellStyle name="Normal 43 2 3 4 2 2" xfId="14399"/>
    <cellStyle name="Normal 43 2 3 4 2 2 2" xfId="44721"/>
    <cellStyle name="Normal 43 2 3 4 2 2 3" xfId="29497"/>
    <cellStyle name="Normal 43 2 3 4 2 3" xfId="9379"/>
    <cellStyle name="Normal 43 2 3 4 2 3 2" xfId="39704"/>
    <cellStyle name="Normal 43 2 3 4 2 3 3" xfId="24480"/>
    <cellStyle name="Normal 43 2 3 4 2 4" xfId="34691"/>
    <cellStyle name="Normal 43 2 3 4 2 5" xfId="19467"/>
    <cellStyle name="Normal 43 2 3 4 3" xfId="6018"/>
    <cellStyle name="Normal 43 2 3 4 3 2" xfId="16070"/>
    <cellStyle name="Normal 43 2 3 4 3 2 2" xfId="46392"/>
    <cellStyle name="Normal 43 2 3 4 3 2 3" xfId="31168"/>
    <cellStyle name="Normal 43 2 3 4 3 3" xfId="11050"/>
    <cellStyle name="Normal 43 2 3 4 3 3 2" xfId="41375"/>
    <cellStyle name="Normal 43 2 3 4 3 3 3" xfId="26151"/>
    <cellStyle name="Normal 43 2 3 4 3 4" xfId="36362"/>
    <cellStyle name="Normal 43 2 3 4 3 5" xfId="21138"/>
    <cellStyle name="Normal 43 2 3 4 4" xfId="12728"/>
    <cellStyle name="Normal 43 2 3 4 4 2" xfId="43050"/>
    <cellStyle name="Normal 43 2 3 4 4 3" xfId="27826"/>
    <cellStyle name="Normal 43 2 3 4 5" xfId="7707"/>
    <cellStyle name="Normal 43 2 3 4 5 2" xfId="38033"/>
    <cellStyle name="Normal 43 2 3 4 5 3" xfId="22809"/>
    <cellStyle name="Normal 43 2 3 4 6" xfId="33021"/>
    <cellStyle name="Normal 43 2 3 4 7" xfId="17796"/>
    <cellStyle name="Normal 43 2 3 5" xfId="3489"/>
    <cellStyle name="Normal 43 2 3 5 2" xfId="13563"/>
    <cellStyle name="Normal 43 2 3 5 2 2" xfId="43885"/>
    <cellStyle name="Normal 43 2 3 5 2 3" xfId="28661"/>
    <cellStyle name="Normal 43 2 3 5 3" xfId="8543"/>
    <cellStyle name="Normal 43 2 3 5 3 2" xfId="38868"/>
    <cellStyle name="Normal 43 2 3 5 3 3" xfId="23644"/>
    <cellStyle name="Normal 43 2 3 5 4" xfId="33855"/>
    <cellStyle name="Normal 43 2 3 5 5" xfId="18631"/>
    <cellStyle name="Normal 43 2 3 6" xfId="5182"/>
    <cellStyle name="Normal 43 2 3 6 2" xfId="15234"/>
    <cellStyle name="Normal 43 2 3 6 2 2" xfId="45556"/>
    <cellStyle name="Normal 43 2 3 6 2 3" xfId="30332"/>
    <cellStyle name="Normal 43 2 3 6 3" xfId="10214"/>
    <cellStyle name="Normal 43 2 3 6 3 2" xfId="40539"/>
    <cellStyle name="Normal 43 2 3 6 3 3" xfId="25315"/>
    <cellStyle name="Normal 43 2 3 6 4" xfId="35526"/>
    <cellStyle name="Normal 43 2 3 6 5" xfId="20302"/>
    <cellStyle name="Normal 43 2 3 7" xfId="11892"/>
    <cellStyle name="Normal 43 2 3 7 2" xfId="42214"/>
    <cellStyle name="Normal 43 2 3 7 3" xfId="26990"/>
    <cellStyle name="Normal 43 2 3 8" xfId="6871"/>
    <cellStyle name="Normal 43 2 3 8 2" xfId="37197"/>
    <cellStyle name="Normal 43 2 3 8 3" xfId="21973"/>
    <cellStyle name="Normal 43 2 3 9" xfId="32186"/>
    <cellStyle name="Normal 43 2 4" xfId="1896"/>
    <cellStyle name="Normal 43 2 4 2" xfId="2319"/>
    <cellStyle name="Normal 43 2 4 2 2" xfId="3158"/>
    <cellStyle name="Normal 43 2 4 2 2 2" xfId="4848"/>
    <cellStyle name="Normal 43 2 4 2 2 2 2" xfId="14921"/>
    <cellStyle name="Normal 43 2 4 2 2 2 2 2" xfId="45243"/>
    <cellStyle name="Normal 43 2 4 2 2 2 2 3" xfId="30019"/>
    <cellStyle name="Normal 43 2 4 2 2 2 3" xfId="9901"/>
    <cellStyle name="Normal 43 2 4 2 2 2 3 2" xfId="40226"/>
    <cellStyle name="Normal 43 2 4 2 2 2 3 3" xfId="25002"/>
    <cellStyle name="Normal 43 2 4 2 2 2 4" xfId="35213"/>
    <cellStyle name="Normal 43 2 4 2 2 2 5" xfId="19989"/>
    <cellStyle name="Normal 43 2 4 2 2 3" xfId="6540"/>
    <cellStyle name="Normal 43 2 4 2 2 3 2" xfId="16592"/>
    <cellStyle name="Normal 43 2 4 2 2 3 2 2" xfId="46914"/>
    <cellStyle name="Normal 43 2 4 2 2 3 2 3" xfId="31690"/>
    <cellStyle name="Normal 43 2 4 2 2 3 3" xfId="11572"/>
    <cellStyle name="Normal 43 2 4 2 2 3 3 2" xfId="41897"/>
    <cellStyle name="Normal 43 2 4 2 2 3 3 3" xfId="26673"/>
    <cellStyle name="Normal 43 2 4 2 2 3 4" xfId="36884"/>
    <cellStyle name="Normal 43 2 4 2 2 3 5" xfId="21660"/>
    <cellStyle name="Normal 43 2 4 2 2 4" xfId="13250"/>
    <cellStyle name="Normal 43 2 4 2 2 4 2" xfId="43572"/>
    <cellStyle name="Normal 43 2 4 2 2 4 3" xfId="28348"/>
    <cellStyle name="Normal 43 2 4 2 2 5" xfId="8229"/>
    <cellStyle name="Normal 43 2 4 2 2 5 2" xfId="38555"/>
    <cellStyle name="Normal 43 2 4 2 2 5 3" xfId="23331"/>
    <cellStyle name="Normal 43 2 4 2 2 6" xfId="33543"/>
    <cellStyle name="Normal 43 2 4 2 2 7" xfId="18318"/>
    <cellStyle name="Normal 43 2 4 2 3" xfId="4011"/>
    <cellStyle name="Normal 43 2 4 2 3 2" xfId="14085"/>
    <cellStyle name="Normal 43 2 4 2 3 2 2" xfId="44407"/>
    <cellStyle name="Normal 43 2 4 2 3 2 3" xfId="29183"/>
    <cellStyle name="Normal 43 2 4 2 3 3" xfId="9065"/>
    <cellStyle name="Normal 43 2 4 2 3 3 2" xfId="39390"/>
    <cellStyle name="Normal 43 2 4 2 3 3 3" xfId="24166"/>
    <cellStyle name="Normal 43 2 4 2 3 4" xfId="34377"/>
    <cellStyle name="Normal 43 2 4 2 3 5" xfId="19153"/>
    <cellStyle name="Normal 43 2 4 2 4" xfId="5704"/>
    <cellStyle name="Normal 43 2 4 2 4 2" xfId="15756"/>
    <cellStyle name="Normal 43 2 4 2 4 2 2" xfId="46078"/>
    <cellStyle name="Normal 43 2 4 2 4 2 3" xfId="30854"/>
    <cellStyle name="Normal 43 2 4 2 4 3" xfId="10736"/>
    <cellStyle name="Normal 43 2 4 2 4 3 2" xfId="41061"/>
    <cellStyle name="Normal 43 2 4 2 4 3 3" xfId="25837"/>
    <cellStyle name="Normal 43 2 4 2 4 4" xfId="36048"/>
    <cellStyle name="Normal 43 2 4 2 4 5" xfId="20824"/>
    <cellStyle name="Normal 43 2 4 2 5" xfId="12414"/>
    <cellStyle name="Normal 43 2 4 2 5 2" xfId="42736"/>
    <cellStyle name="Normal 43 2 4 2 5 3" xfId="27512"/>
    <cellStyle name="Normal 43 2 4 2 6" xfId="7393"/>
    <cellStyle name="Normal 43 2 4 2 6 2" xfId="37719"/>
    <cellStyle name="Normal 43 2 4 2 6 3" xfId="22495"/>
    <cellStyle name="Normal 43 2 4 2 7" xfId="32707"/>
    <cellStyle name="Normal 43 2 4 2 8" xfId="17482"/>
    <cellStyle name="Normal 43 2 4 3" xfId="2740"/>
    <cellStyle name="Normal 43 2 4 3 2" xfId="4430"/>
    <cellStyle name="Normal 43 2 4 3 2 2" xfId="14503"/>
    <cellStyle name="Normal 43 2 4 3 2 2 2" xfId="44825"/>
    <cellStyle name="Normal 43 2 4 3 2 2 3" xfId="29601"/>
    <cellStyle name="Normal 43 2 4 3 2 3" xfId="9483"/>
    <cellStyle name="Normal 43 2 4 3 2 3 2" xfId="39808"/>
    <cellStyle name="Normal 43 2 4 3 2 3 3" xfId="24584"/>
    <cellStyle name="Normal 43 2 4 3 2 4" xfId="34795"/>
    <cellStyle name="Normal 43 2 4 3 2 5" xfId="19571"/>
    <cellStyle name="Normal 43 2 4 3 3" xfId="6122"/>
    <cellStyle name="Normal 43 2 4 3 3 2" xfId="16174"/>
    <cellStyle name="Normal 43 2 4 3 3 2 2" xfId="46496"/>
    <cellStyle name="Normal 43 2 4 3 3 2 3" xfId="31272"/>
    <cellStyle name="Normal 43 2 4 3 3 3" xfId="11154"/>
    <cellStyle name="Normal 43 2 4 3 3 3 2" xfId="41479"/>
    <cellStyle name="Normal 43 2 4 3 3 3 3" xfId="26255"/>
    <cellStyle name="Normal 43 2 4 3 3 4" xfId="36466"/>
    <cellStyle name="Normal 43 2 4 3 3 5" xfId="21242"/>
    <cellStyle name="Normal 43 2 4 3 4" xfId="12832"/>
    <cellStyle name="Normal 43 2 4 3 4 2" xfId="43154"/>
    <cellStyle name="Normal 43 2 4 3 4 3" xfId="27930"/>
    <cellStyle name="Normal 43 2 4 3 5" xfId="7811"/>
    <cellStyle name="Normal 43 2 4 3 5 2" xfId="38137"/>
    <cellStyle name="Normal 43 2 4 3 5 3" xfId="22913"/>
    <cellStyle name="Normal 43 2 4 3 6" xfId="33125"/>
    <cellStyle name="Normal 43 2 4 3 7" xfId="17900"/>
    <cellStyle name="Normal 43 2 4 4" xfId="3593"/>
    <cellStyle name="Normal 43 2 4 4 2" xfId="13667"/>
    <cellStyle name="Normal 43 2 4 4 2 2" xfId="43989"/>
    <cellStyle name="Normal 43 2 4 4 2 3" xfId="28765"/>
    <cellStyle name="Normal 43 2 4 4 3" xfId="8647"/>
    <cellStyle name="Normal 43 2 4 4 3 2" xfId="38972"/>
    <cellStyle name="Normal 43 2 4 4 3 3" xfId="23748"/>
    <cellStyle name="Normal 43 2 4 4 4" xfId="33959"/>
    <cellStyle name="Normal 43 2 4 4 5" xfId="18735"/>
    <cellStyle name="Normal 43 2 4 5" xfId="5286"/>
    <cellStyle name="Normal 43 2 4 5 2" xfId="15338"/>
    <cellStyle name="Normal 43 2 4 5 2 2" xfId="45660"/>
    <cellStyle name="Normal 43 2 4 5 2 3" xfId="30436"/>
    <cellStyle name="Normal 43 2 4 5 3" xfId="10318"/>
    <cellStyle name="Normal 43 2 4 5 3 2" xfId="40643"/>
    <cellStyle name="Normal 43 2 4 5 3 3" xfId="25419"/>
    <cellStyle name="Normal 43 2 4 5 4" xfId="35630"/>
    <cellStyle name="Normal 43 2 4 5 5" xfId="20406"/>
    <cellStyle name="Normal 43 2 4 6" xfId="11996"/>
    <cellStyle name="Normal 43 2 4 6 2" xfId="42318"/>
    <cellStyle name="Normal 43 2 4 6 3" xfId="27094"/>
    <cellStyle name="Normal 43 2 4 7" xfId="6975"/>
    <cellStyle name="Normal 43 2 4 7 2" xfId="37301"/>
    <cellStyle name="Normal 43 2 4 7 3" xfId="22077"/>
    <cellStyle name="Normal 43 2 4 8" xfId="32289"/>
    <cellStyle name="Normal 43 2 4 9" xfId="17064"/>
    <cellStyle name="Normal 43 2 5" xfId="2109"/>
    <cellStyle name="Normal 43 2 5 2" xfId="2950"/>
    <cellStyle name="Normal 43 2 5 2 2" xfId="4640"/>
    <cellStyle name="Normal 43 2 5 2 2 2" xfId="14713"/>
    <cellStyle name="Normal 43 2 5 2 2 2 2" xfId="45035"/>
    <cellStyle name="Normal 43 2 5 2 2 2 3" xfId="29811"/>
    <cellStyle name="Normal 43 2 5 2 2 3" xfId="9693"/>
    <cellStyle name="Normal 43 2 5 2 2 3 2" xfId="40018"/>
    <cellStyle name="Normal 43 2 5 2 2 3 3" xfId="24794"/>
    <cellStyle name="Normal 43 2 5 2 2 4" xfId="35005"/>
    <cellStyle name="Normal 43 2 5 2 2 5" xfId="19781"/>
    <cellStyle name="Normal 43 2 5 2 3" xfId="6332"/>
    <cellStyle name="Normal 43 2 5 2 3 2" xfId="16384"/>
    <cellStyle name="Normal 43 2 5 2 3 2 2" xfId="46706"/>
    <cellStyle name="Normal 43 2 5 2 3 2 3" xfId="31482"/>
    <cellStyle name="Normal 43 2 5 2 3 3" xfId="11364"/>
    <cellStyle name="Normal 43 2 5 2 3 3 2" xfId="41689"/>
    <cellStyle name="Normal 43 2 5 2 3 3 3" xfId="26465"/>
    <cellStyle name="Normal 43 2 5 2 3 4" xfId="36676"/>
    <cellStyle name="Normal 43 2 5 2 3 5" xfId="21452"/>
    <cellStyle name="Normal 43 2 5 2 4" xfId="13042"/>
    <cellStyle name="Normal 43 2 5 2 4 2" xfId="43364"/>
    <cellStyle name="Normal 43 2 5 2 4 3" xfId="28140"/>
    <cellStyle name="Normal 43 2 5 2 5" xfId="8021"/>
    <cellStyle name="Normal 43 2 5 2 5 2" xfId="38347"/>
    <cellStyle name="Normal 43 2 5 2 5 3" xfId="23123"/>
    <cellStyle name="Normal 43 2 5 2 6" xfId="33335"/>
    <cellStyle name="Normal 43 2 5 2 7" xfId="18110"/>
    <cellStyle name="Normal 43 2 5 3" xfId="3803"/>
    <cellStyle name="Normal 43 2 5 3 2" xfId="13877"/>
    <cellStyle name="Normal 43 2 5 3 2 2" xfId="44199"/>
    <cellStyle name="Normal 43 2 5 3 2 3" xfId="28975"/>
    <cellStyle name="Normal 43 2 5 3 3" xfId="8857"/>
    <cellStyle name="Normal 43 2 5 3 3 2" xfId="39182"/>
    <cellStyle name="Normal 43 2 5 3 3 3" xfId="23958"/>
    <cellStyle name="Normal 43 2 5 3 4" xfId="34169"/>
    <cellStyle name="Normal 43 2 5 3 5" xfId="18945"/>
    <cellStyle name="Normal 43 2 5 4" xfId="5496"/>
    <cellStyle name="Normal 43 2 5 4 2" xfId="15548"/>
    <cellStyle name="Normal 43 2 5 4 2 2" xfId="45870"/>
    <cellStyle name="Normal 43 2 5 4 2 3" xfId="30646"/>
    <cellStyle name="Normal 43 2 5 4 3" xfId="10528"/>
    <cellStyle name="Normal 43 2 5 4 3 2" xfId="40853"/>
    <cellStyle name="Normal 43 2 5 4 3 3" xfId="25629"/>
    <cellStyle name="Normal 43 2 5 4 4" xfId="35840"/>
    <cellStyle name="Normal 43 2 5 4 5" xfId="20616"/>
    <cellStyle name="Normal 43 2 5 5" xfId="12206"/>
    <cellStyle name="Normal 43 2 5 5 2" xfId="42528"/>
    <cellStyle name="Normal 43 2 5 5 3" xfId="27304"/>
    <cellStyle name="Normal 43 2 5 6" xfId="7185"/>
    <cellStyle name="Normal 43 2 5 6 2" xfId="37511"/>
    <cellStyle name="Normal 43 2 5 6 3" xfId="22287"/>
    <cellStyle name="Normal 43 2 5 7" xfId="32499"/>
    <cellStyle name="Normal 43 2 5 8" xfId="17274"/>
    <cellStyle name="Normal 43 2 6" xfId="2530"/>
    <cellStyle name="Normal 43 2 6 2" xfId="4222"/>
    <cellStyle name="Normal 43 2 6 2 2" xfId="14295"/>
    <cellStyle name="Normal 43 2 6 2 2 2" xfId="44617"/>
    <cellStyle name="Normal 43 2 6 2 2 3" xfId="29393"/>
    <cellStyle name="Normal 43 2 6 2 3" xfId="9275"/>
    <cellStyle name="Normal 43 2 6 2 3 2" xfId="39600"/>
    <cellStyle name="Normal 43 2 6 2 3 3" xfId="24376"/>
    <cellStyle name="Normal 43 2 6 2 4" xfId="34587"/>
    <cellStyle name="Normal 43 2 6 2 5" xfId="19363"/>
    <cellStyle name="Normal 43 2 6 3" xfId="5914"/>
    <cellStyle name="Normal 43 2 6 3 2" xfId="15966"/>
    <cellStyle name="Normal 43 2 6 3 2 2" xfId="46288"/>
    <cellStyle name="Normal 43 2 6 3 2 3" xfId="31064"/>
    <cellStyle name="Normal 43 2 6 3 3" xfId="10946"/>
    <cellStyle name="Normal 43 2 6 3 3 2" xfId="41271"/>
    <cellStyle name="Normal 43 2 6 3 3 3" xfId="26047"/>
    <cellStyle name="Normal 43 2 6 3 4" xfId="36258"/>
    <cellStyle name="Normal 43 2 6 3 5" xfId="21034"/>
    <cellStyle name="Normal 43 2 6 4" xfId="12624"/>
    <cellStyle name="Normal 43 2 6 4 2" xfId="42946"/>
    <cellStyle name="Normal 43 2 6 4 3" xfId="27722"/>
    <cellStyle name="Normal 43 2 6 5" xfId="7603"/>
    <cellStyle name="Normal 43 2 6 5 2" xfId="37929"/>
    <cellStyle name="Normal 43 2 6 5 3" xfId="22705"/>
    <cellStyle name="Normal 43 2 6 6" xfId="32917"/>
    <cellStyle name="Normal 43 2 6 7" xfId="17692"/>
    <cellStyle name="Normal 43 2 7" xfId="3381"/>
    <cellStyle name="Normal 43 2 7 2" xfId="13459"/>
    <cellStyle name="Normal 43 2 7 2 2" xfId="43781"/>
    <cellStyle name="Normal 43 2 7 2 3" xfId="28557"/>
    <cellStyle name="Normal 43 2 7 3" xfId="8439"/>
    <cellStyle name="Normal 43 2 7 3 2" xfId="38764"/>
    <cellStyle name="Normal 43 2 7 3 3" xfId="23540"/>
    <cellStyle name="Normal 43 2 7 4" xfId="33751"/>
    <cellStyle name="Normal 43 2 7 5" xfId="18527"/>
    <cellStyle name="Normal 43 2 8" xfId="5075"/>
    <cellStyle name="Normal 43 2 8 2" xfId="15130"/>
    <cellStyle name="Normal 43 2 8 2 2" xfId="45452"/>
    <cellStyle name="Normal 43 2 8 2 3" xfId="30228"/>
    <cellStyle name="Normal 43 2 8 3" xfId="10110"/>
    <cellStyle name="Normal 43 2 8 3 2" xfId="40435"/>
    <cellStyle name="Normal 43 2 8 3 3" xfId="25211"/>
    <cellStyle name="Normal 43 2 8 4" xfId="35422"/>
    <cellStyle name="Normal 43 2 8 5" xfId="20198"/>
    <cellStyle name="Normal 43 2 9" xfId="11786"/>
    <cellStyle name="Normal 43 2 9 2" xfId="42110"/>
    <cellStyle name="Normal 43 2 9 3" xfId="26886"/>
    <cellStyle name="Normal 43 3" xfId="47293"/>
    <cellStyle name="Normal 44" xfId="968"/>
    <cellStyle name="Normal 44 2" xfId="1442"/>
    <cellStyle name="Normal 44 2 10" xfId="6766"/>
    <cellStyle name="Normal 44 2 10 2" xfId="37094"/>
    <cellStyle name="Normal 44 2 10 3" xfId="21870"/>
    <cellStyle name="Normal 44 2 11" xfId="32085"/>
    <cellStyle name="Normal 44 2 12" xfId="16855"/>
    <cellStyle name="Normal 44 2 2" xfId="1730"/>
    <cellStyle name="Normal 44 2 2 10" xfId="32137"/>
    <cellStyle name="Normal 44 2 2 11" xfId="16909"/>
    <cellStyle name="Normal 44 2 2 2" xfId="1838"/>
    <cellStyle name="Normal 44 2 2 2 10" xfId="17013"/>
    <cellStyle name="Normal 44 2 2 2 2" xfId="2055"/>
    <cellStyle name="Normal 44 2 2 2 2 2" xfId="2476"/>
    <cellStyle name="Normal 44 2 2 2 2 2 2" xfId="3315"/>
    <cellStyle name="Normal 44 2 2 2 2 2 2 2" xfId="5005"/>
    <cellStyle name="Normal 44 2 2 2 2 2 2 2 2" xfId="15078"/>
    <cellStyle name="Normal 44 2 2 2 2 2 2 2 2 2" xfId="45400"/>
    <cellStyle name="Normal 44 2 2 2 2 2 2 2 2 3" xfId="30176"/>
    <cellStyle name="Normal 44 2 2 2 2 2 2 2 3" xfId="10058"/>
    <cellStyle name="Normal 44 2 2 2 2 2 2 2 3 2" xfId="40383"/>
    <cellStyle name="Normal 44 2 2 2 2 2 2 2 3 3" xfId="25159"/>
    <cellStyle name="Normal 44 2 2 2 2 2 2 2 4" xfId="35370"/>
    <cellStyle name="Normal 44 2 2 2 2 2 2 2 5" xfId="20146"/>
    <cellStyle name="Normal 44 2 2 2 2 2 2 3" xfId="6697"/>
    <cellStyle name="Normal 44 2 2 2 2 2 2 3 2" xfId="16749"/>
    <cellStyle name="Normal 44 2 2 2 2 2 2 3 2 2" xfId="47071"/>
    <cellStyle name="Normal 44 2 2 2 2 2 2 3 2 3" xfId="31847"/>
    <cellStyle name="Normal 44 2 2 2 2 2 2 3 3" xfId="11729"/>
    <cellStyle name="Normal 44 2 2 2 2 2 2 3 3 2" xfId="42054"/>
    <cellStyle name="Normal 44 2 2 2 2 2 2 3 3 3" xfId="26830"/>
    <cellStyle name="Normal 44 2 2 2 2 2 2 3 4" xfId="37041"/>
    <cellStyle name="Normal 44 2 2 2 2 2 2 3 5" xfId="21817"/>
    <cellStyle name="Normal 44 2 2 2 2 2 2 4" xfId="13407"/>
    <cellStyle name="Normal 44 2 2 2 2 2 2 4 2" xfId="43729"/>
    <cellStyle name="Normal 44 2 2 2 2 2 2 4 3" xfId="28505"/>
    <cellStyle name="Normal 44 2 2 2 2 2 2 5" xfId="8386"/>
    <cellStyle name="Normal 44 2 2 2 2 2 2 5 2" xfId="38712"/>
    <cellStyle name="Normal 44 2 2 2 2 2 2 5 3" xfId="23488"/>
    <cellStyle name="Normal 44 2 2 2 2 2 2 6" xfId="33700"/>
    <cellStyle name="Normal 44 2 2 2 2 2 2 7" xfId="18475"/>
    <cellStyle name="Normal 44 2 2 2 2 2 3" xfId="4168"/>
    <cellStyle name="Normal 44 2 2 2 2 2 3 2" xfId="14242"/>
    <cellStyle name="Normal 44 2 2 2 2 2 3 2 2" xfId="44564"/>
    <cellStyle name="Normal 44 2 2 2 2 2 3 2 3" xfId="29340"/>
    <cellStyle name="Normal 44 2 2 2 2 2 3 3" xfId="9222"/>
    <cellStyle name="Normal 44 2 2 2 2 2 3 3 2" xfId="39547"/>
    <cellStyle name="Normal 44 2 2 2 2 2 3 3 3" xfId="24323"/>
    <cellStyle name="Normal 44 2 2 2 2 2 3 4" xfId="34534"/>
    <cellStyle name="Normal 44 2 2 2 2 2 3 5" xfId="19310"/>
    <cellStyle name="Normal 44 2 2 2 2 2 4" xfId="5861"/>
    <cellStyle name="Normal 44 2 2 2 2 2 4 2" xfId="15913"/>
    <cellStyle name="Normal 44 2 2 2 2 2 4 2 2" xfId="46235"/>
    <cellStyle name="Normal 44 2 2 2 2 2 4 2 3" xfId="31011"/>
    <cellStyle name="Normal 44 2 2 2 2 2 4 3" xfId="10893"/>
    <cellStyle name="Normal 44 2 2 2 2 2 4 3 2" xfId="41218"/>
    <cellStyle name="Normal 44 2 2 2 2 2 4 3 3" xfId="25994"/>
    <cellStyle name="Normal 44 2 2 2 2 2 4 4" xfId="36205"/>
    <cellStyle name="Normal 44 2 2 2 2 2 4 5" xfId="20981"/>
    <cellStyle name="Normal 44 2 2 2 2 2 5" xfId="12571"/>
    <cellStyle name="Normal 44 2 2 2 2 2 5 2" xfId="42893"/>
    <cellStyle name="Normal 44 2 2 2 2 2 5 3" xfId="27669"/>
    <cellStyle name="Normal 44 2 2 2 2 2 6" xfId="7550"/>
    <cellStyle name="Normal 44 2 2 2 2 2 6 2" xfId="37876"/>
    <cellStyle name="Normal 44 2 2 2 2 2 6 3" xfId="22652"/>
    <cellStyle name="Normal 44 2 2 2 2 2 7" xfId="32864"/>
    <cellStyle name="Normal 44 2 2 2 2 2 8" xfId="17639"/>
    <cellStyle name="Normal 44 2 2 2 2 3" xfId="2897"/>
    <cellStyle name="Normal 44 2 2 2 2 3 2" xfId="4587"/>
    <cellStyle name="Normal 44 2 2 2 2 3 2 2" xfId="14660"/>
    <cellStyle name="Normal 44 2 2 2 2 3 2 2 2" xfId="44982"/>
    <cellStyle name="Normal 44 2 2 2 2 3 2 2 3" xfId="29758"/>
    <cellStyle name="Normal 44 2 2 2 2 3 2 3" xfId="9640"/>
    <cellStyle name="Normal 44 2 2 2 2 3 2 3 2" xfId="39965"/>
    <cellStyle name="Normal 44 2 2 2 2 3 2 3 3" xfId="24741"/>
    <cellStyle name="Normal 44 2 2 2 2 3 2 4" xfId="34952"/>
    <cellStyle name="Normal 44 2 2 2 2 3 2 5" xfId="19728"/>
    <cellStyle name="Normal 44 2 2 2 2 3 3" xfId="6279"/>
    <cellStyle name="Normal 44 2 2 2 2 3 3 2" xfId="16331"/>
    <cellStyle name="Normal 44 2 2 2 2 3 3 2 2" xfId="46653"/>
    <cellStyle name="Normal 44 2 2 2 2 3 3 2 3" xfId="31429"/>
    <cellStyle name="Normal 44 2 2 2 2 3 3 3" xfId="11311"/>
    <cellStyle name="Normal 44 2 2 2 2 3 3 3 2" xfId="41636"/>
    <cellStyle name="Normal 44 2 2 2 2 3 3 3 3" xfId="26412"/>
    <cellStyle name="Normal 44 2 2 2 2 3 3 4" xfId="36623"/>
    <cellStyle name="Normal 44 2 2 2 2 3 3 5" xfId="21399"/>
    <cellStyle name="Normal 44 2 2 2 2 3 4" xfId="12989"/>
    <cellStyle name="Normal 44 2 2 2 2 3 4 2" xfId="43311"/>
    <cellStyle name="Normal 44 2 2 2 2 3 4 3" xfId="28087"/>
    <cellStyle name="Normal 44 2 2 2 2 3 5" xfId="7968"/>
    <cellStyle name="Normal 44 2 2 2 2 3 5 2" xfId="38294"/>
    <cellStyle name="Normal 44 2 2 2 2 3 5 3" xfId="23070"/>
    <cellStyle name="Normal 44 2 2 2 2 3 6" xfId="33282"/>
    <cellStyle name="Normal 44 2 2 2 2 3 7" xfId="18057"/>
    <cellStyle name="Normal 44 2 2 2 2 4" xfId="3750"/>
    <cellStyle name="Normal 44 2 2 2 2 4 2" xfId="13824"/>
    <cellStyle name="Normal 44 2 2 2 2 4 2 2" xfId="44146"/>
    <cellStyle name="Normal 44 2 2 2 2 4 2 3" xfId="28922"/>
    <cellStyle name="Normal 44 2 2 2 2 4 3" xfId="8804"/>
    <cellStyle name="Normal 44 2 2 2 2 4 3 2" xfId="39129"/>
    <cellStyle name="Normal 44 2 2 2 2 4 3 3" xfId="23905"/>
    <cellStyle name="Normal 44 2 2 2 2 4 4" xfId="34116"/>
    <cellStyle name="Normal 44 2 2 2 2 4 5" xfId="18892"/>
    <cellStyle name="Normal 44 2 2 2 2 5" xfId="5443"/>
    <cellStyle name="Normal 44 2 2 2 2 5 2" xfId="15495"/>
    <cellStyle name="Normal 44 2 2 2 2 5 2 2" xfId="45817"/>
    <cellStyle name="Normal 44 2 2 2 2 5 2 3" xfId="30593"/>
    <cellStyle name="Normal 44 2 2 2 2 5 3" xfId="10475"/>
    <cellStyle name="Normal 44 2 2 2 2 5 3 2" xfId="40800"/>
    <cellStyle name="Normal 44 2 2 2 2 5 3 3" xfId="25576"/>
    <cellStyle name="Normal 44 2 2 2 2 5 4" xfId="35787"/>
    <cellStyle name="Normal 44 2 2 2 2 5 5" xfId="20563"/>
    <cellStyle name="Normal 44 2 2 2 2 6" xfId="12153"/>
    <cellStyle name="Normal 44 2 2 2 2 6 2" xfId="42475"/>
    <cellStyle name="Normal 44 2 2 2 2 6 3" xfId="27251"/>
    <cellStyle name="Normal 44 2 2 2 2 7" xfId="7132"/>
    <cellStyle name="Normal 44 2 2 2 2 7 2" xfId="37458"/>
    <cellStyle name="Normal 44 2 2 2 2 7 3" xfId="22234"/>
    <cellStyle name="Normal 44 2 2 2 2 8" xfId="32446"/>
    <cellStyle name="Normal 44 2 2 2 2 9" xfId="17221"/>
    <cellStyle name="Normal 44 2 2 2 3" xfId="2268"/>
    <cellStyle name="Normal 44 2 2 2 3 2" xfId="3107"/>
    <cellStyle name="Normal 44 2 2 2 3 2 2" xfId="4797"/>
    <cellStyle name="Normal 44 2 2 2 3 2 2 2" xfId="14870"/>
    <cellStyle name="Normal 44 2 2 2 3 2 2 2 2" xfId="45192"/>
    <cellStyle name="Normal 44 2 2 2 3 2 2 2 3" xfId="29968"/>
    <cellStyle name="Normal 44 2 2 2 3 2 2 3" xfId="9850"/>
    <cellStyle name="Normal 44 2 2 2 3 2 2 3 2" xfId="40175"/>
    <cellStyle name="Normal 44 2 2 2 3 2 2 3 3" xfId="24951"/>
    <cellStyle name="Normal 44 2 2 2 3 2 2 4" xfId="35162"/>
    <cellStyle name="Normal 44 2 2 2 3 2 2 5" xfId="19938"/>
    <cellStyle name="Normal 44 2 2 2 3 2 3" xfId="6489"/>
    <cellStyle name="Normal 44 2 2 2 3 2 3 2" xfId="16541"/>
    <cellStyle name="Normal 44 2 2 2 3 2 3 2 2" xfId="46863"/>
    <cellStyle name="Normal 44 2 2 2 3 2 3 2 3" xfId="31639"/>
    <cellStyle name="Normal 44 2 2 2 3 2 3 3" xfId="11521"/>
    <cellStyle name="Normal 44 2 2 2 3 2 3 3 2" xfId="41846"/>
    <cellStyle name="Normal 44 2 2 2 3 2 3 3 3" xfId="26622"/>
    <cellStyle name="Normal 44 2 2 2 3 2 3 4" xfId="36833"/>
    <cellStyle name="Normal 44 2 2 2 3 2 3 5" xfId="21609"/>
    <cellStyle name="Normal 44 2 2 2 3 2 4" xfId="13199"/>
    <cellStyle name="Normal 44 2 2 2 3 2 4 2" xfId="43521"/>
    <cellStyle name="Normal 44 2 2 2 3 2 4 3" xfId="28297"/>
    <cellStyle name="Normal 44 2 2 2 3 2 5" xfId="8178"/>
    <cellStyle name="Normal 44 2 2 2 3 2 5 2" xfId="38504"/>
    <cellStyle name="Normal 44 2 2 2 3 2 5 3" xfId="23280"/>
    <cellStyle name="Normal 44 2 2 2 3 2 6" xfId="33492"/>
    <cellStyle name="Normal 44 2 2 2 3 2 7" xfId="18267"/>
    <cellStyle name="Normal 44 2 2 2 3 3" xfId="3960"/>
    <cellStyle name="Normal 44 2 2 2 3 3 2" xfId="14034"/>
    <cellStyle name="Normal 44 2 2 2 3 3 2 2" xfId="44356"/>
    <cellStyle name="Normal 44 2 2 2 3 3 2 3" xfId="29132"/>
    <cellStyle name="Normal 44 2 2 2 3 3 3" xfId="9014"/>
    <cellStyle name="Normal 44 2 2 2 3 3 3 2" xfId="39339"/>
    <cellStyle name="Normal 44 2 2 2 3 3 3 3" xfId="24115"/>
    <cellStyle name="Normal 44 2 2 2 3 3 4" xfId="34326"/>
    <cellStyle name="Normal 44 2 2 2 3 3 5" xfId="19102"/>
    <cellStyle name="Normal 44 2 2 2 3 4" xfId="5653"/>
    <cellStyle name="Normal 44 2 2 2 3 4 2" xfId="15705"/>
    <cellStyle name="Normal 44 2 2 2 3 4 2 2" xfId="46027"/>
    <cellStyle name="Normal 44 2 2 2 3 4 2 3" xfId="30803"/>
    <cellStyle name="Normal 44 2 2 2 3 4 3" xfId="10685"/>
    <cellStyle name="Normal 44 2 2 2 3 4 3 2" xfId="41010"/>
    <cellStyle name="Normal 44 2 2 2 3 4 3 3" xfId="25786"/>
    <cellStyle name="Normal 44 2 2 2 3 4 4" xfId="35997"/>
    <cellStyle name="Normal 44 2 2 2 3 4 5" xfId="20773"/>
    <cellStyle name="Normal 44 2 2 2 3 5" xfId="12363"/>
    <cellStyle name="Normal 44 2 2 2 3 5 2" xfId="42685"/>
    <cellStyle name="Normal 44 2 2 2 3 5 3" xfId="27461"/>
    <cellStyle name="Normal 44 2 2 2 3 6" xfId="7342"/>
    <cellStyle name="Normal 44 2 2 2 3 6 2" xfId="37668"/>
    <cellStyle name="Normal 44 2 2 2 3 6 3" xfId="22444"/>
    <cellStyle name="Normal 44 2 2 2 3 7" xfId="32656"/>
    <cellStyle name="Normal 44 2 2 2 3 8" xfId="17431"/>
    <cellStyle name="Normal 44 2 2 2 4" xfId="2689"/>
    <cellStyle name="Normal 44 2 2 2 4 2" xfId="4379"/>
    <cellStyle name="Normal 44 2 2 2 4 2 2" xfId="14452"/>
    <cellStyle name="Normal 44 2 2 2 4 2 2 2" xfId="44774"/>
    <cellStyle name="Normal 44 2 2 2 4 2 2 3" xfId="29550"/>
    <cellStyle name="Normal 44 2 2 2 4 2 3" xfId="9432"/>
    <cellStyle name="Normal 44 2 2 2 4 2 3 2" xfId="39757"/>
    <cellStyle name="Normal 44 2 2 2 4 2 3 3" xfId="24533"/>
    <cellStyle name="Normal 44 2 2 2 4 2 4" xfId="34744"/>
    <cellStyle name="Normal 44 2 2 2 4 2 5" xfId="19520"/>
    <cellStyle name="Normal 44 2 2 2 4 3" xfId="6071"/>
    <cellStyle name="Normal 44 2 2 2 4 3 2" xfId="16123"/>
    <cellStyle name="Normal 44 2 2 2 4 3 2 2" xfId="46445"/>
    <cellStyle name="Normal 44 2 2 2 4 3 2 3" xfId="31221"/>
    <cellStyle name="Normal 44 2 2 2 4 3 3" xfId="11103"/>
    <cellStyle name="Normal 44 2 2 2 4 3 3 2" xfId="41428"/>
    <cellStyle name="Normal 44 2 2 2 4 3 3 3" xfId="26204"/>
    <cellStyle name="Normal 44 2 2 2 4 3 4" xfId="36415"/>
    <cellStyle name="Normal 44 2 2 2 4 3 5" xfId="21191"/>
    <cellStyle name="Normal 44 2 2 2 4 4" xfId="12781"/>
    <cellStyle name="Normal 44 2 2 2 4 4 2" xfId="43103"/>
    <cellStyle name="Normal 44 2 2 2 4 4 3" xfId="27879"/>
    <cellStyle name="Normal 44 2 2 2 4 5" xfId="7760"/>
    <cellStyle name="Normal 44 2 2 2 4 5 2" xfId="38086"/>
    <cellStyle name="Normal 44 2 2 2 4 5 3" xfId="22862"/>
    <cellStyle name="Normal 44 2 2 2 4 6" xfId="33074"/>
    <cellStyle name="Normal 44 2 2 2 4 7" xfId="17849"/>
    <cellStyle name="Normal 44 2 2 2 5" xfId="3542"/>
    <cellStyle name="Normal 44 2 2 2 5 2" xfId="13616"/>
    <cellStyle name="Normal 44 2 2 2 5 2 2" xfId="43938"/>
    <cellStyle name="Normal 44 2 2 2 5 2 3" xfId="28714"/>
    <cellStyle name="Normal 44 2 2 2 5 3" xfId="8596"/>
    <cellStyle name="Normal 44 2 2 2 5 3 2" xfId="38921"/>
    <cellStyle name="Normal 44 2 2 2 5 3 3" xfId="23697"/>
    <cellStyle name="Normal 44 2 2 2 5 4" xfId="33908"/>
    <cellStyle name="Normal 44 2 2 2 5 5" xfId="18684"/>
    <cellStyle name="Normal 44 2 2 2 6" xfId="5235"/>
    <cellStyle name="Normal 44 2 2 2 6 2" xfId="15287"/>
    <cellStyle name="Normal 44 2 2 2 6 2 2" xfId="45609"/>
    <cellStyle name="Normal 44 2 2 2 6 2 3" xfId="30385"/>
    <cellStyle name="Normal 44 2 2 2 6 3" xfId="10267"/>
    <cellStyle name="Normal 44 2 2 2 6 3 2" xfId="40592"/>
    <cellStyle name="Normal 44 2 2 2 6 3 3" xfId="25368"/>
    <cellStyle name="Normal 44 2 2 2 6 4" xfId="35579"/>
    <cellStyle name="Normal 44 2 2 2 6 5" xfId="20355"/>
    <cellStyle name="Normal 44 2 2 2 7" xfId="11945"/>
    <cellStyle name="Normal 44 2 2 2 7 2" xfId="42267"/>
    <cellStyle name="Normal 44 2 2 2 7 3" xfId="27043"/>
    <cellStyle name="Normal 44 2 2 2 8" xfId="6924"/>
    <cellStyle name="Normal 44 2 2 2 8 2" xfId="37250"/>
    <cellStyle name="Normal 44 2 2 2 8 3" xfId="22026"/>
    <cellStyle name="Normal 44 2 2 2 9" xfId="32238"/>
    <cellStyle name="Normal 44 2 2 3" xfId="1951"/>
    <cellStyle name="Normal 44 2 2 3 2" xfId="2372"/>
    <cellStyle name="Normal 44 2 2 3 2 2" xfId="3211"/>
    <cellStyle name="Normal 44 2 2 3 2 2 2" xfId="4901"/>
    <cellStyle name="Normal 44 2 2 3 2 2 2 2" xfId="14974"/>
    <cellStyle name="Normal 44 2 2 3 2 2 2 2 2" xfId="45296"/>
    <cellStyle name="Normal 44 2 2 3 2 2 2 2 3" xfId="30072"/>
    <cellStyle name="Normal 44 2 2 3 2 2 2 3" xfId="9954"/>
    <cellStyle name="Normal 44 2 2 3 2 2 2 3 2" xfId="40279"/>
    <cellStyle name="Normal 44 2 2 3 2 2 2 3 3" xfId="25055"/>
    <cellStyle name="Normal 44 2 2 3 2 2 2 4" xfId="35266"/>
    <cellStyle name="Normal 44 2 2 3 2 2 2 5" xfId="20042"/>
    <cellStyle name="Normal 44 2 2 3 2 2 3" xfId="6593"/>
    <cellStyle name="Normal 44 2 2 3 2 2 3 2" xfId="16645"/>
    <cellStyle name="Normal 44 2 2 3 2 2 3 2 2" xfId="46967"/>
    <cellStyle name="Normal 44 2 2 3 2 2 3 2 3" xfId="31743"/>
    <cellStyle name="Normal 44 2 2 3 2 2 3 3" xfId="11625"/>
    <cellStyle name="Normal 44 2 2 3 2 2 3 3 2" xfId="41950"/>
    <cellStyle name="Normal 44 2 2 3 2 2 3 3 3" xfId="26726"/>
    <cellStyle name="Normal 44 2 2 3 2 2 3 4" xfId="36937"/>
    <cellStyle name="Normal 44 2 2 3 2 2 3 5" xfId="21713"/>
    <cellStyle name="Normal 44 2 2 3 2 2 4" xfId="13303"/>
    <cellStyle name="Normal 44 2 2 3 2 2 4 2" xfId="43625"/>
    <cellStyle name="Normal 44 2 2 3 2 2 4 3" xfId="28401"/>
    <cellStyle name="Normal 44 2 2 3 2 2 5" xfId="8282"/>
    <cellStyle name="Normal 44 2 2 3 2 2 5 2" xfId="38608"/>
    <cellStyle name="Normal 44 2 2 3 2 2 5 3" xfId="23384"/>
    <cellStyle name="Normal 44 2 2 3 2 2 6" xfId="33596"/>
    <cellStyle name="Normal 44 2 2 3 2 2 7" xfId="18371"/>
    <cellStyle name="Normal 44 2 2 3 2 3" xfId="4064"/>
    <cellStyle name="Normal 44 2 2 3 2 3 2" xfId="14138"/>
    <cellStyle name="Normal 44 2 2 3 2 3 2 2" xfId="44460"/>
    <cellStyle name="Normal 44 2 2 3 2 3 2 3" xfId="29236"/>
    <cellStyle name="Normal 44 2 2 3 2 3 3" xfId="9118"/>
    <cellStyle name="Normal 44 2 2 3 2 3 3 2" xfId="39443"/>
    <cellStyle name="Normal 44 2 2 3 2 3 3 3" xfId="24219"/>
    <cellStyle name="Normal 44 2 2 3 2 3 4" xfId="34430"/>
    <cellStyle name="Normal 44 2 2 3 2 3 5" xfId="19206"/>
    <cellStyle name="Normal 44 2 2 3 2 4" xfId="5757"/>
    <cellStyle name="Normal 44 2 2 3 2 4 2" xfId="15809"/>
    <cellStyle name="Normal 44 2 2 3 2 4 2 2" xfId="46131"/>
    <cellStyle name="Normal 44 2 2 3 2 4 2 3" xfId="30907"/>
    <cellStyle name="Normal 44 2 2 3 2 4 3" xfId="10789"/>
    <cellStyle name="Normal 44 2 2 3 2 4 3 2" xfId="41114"/>
    <cellStyle name="Normal 44 2 2 3 2 4 3 3" xfId="25890"/>
    <cellStyle name="Normal 44 2 2 3 2 4 4" xfId="36101"/>
    <cellStyle name="Normal 44 2 2 3 2 4 5" xfId="20877"/>
    <cellStyle name="Normal 44 2 2 3 2 5" xfId="12467"/>
    <cellStyle name="Normal 44 2 2 3 2 5 2" xfId="42789"/>
    <cellStyle name="Normal 44 2 2 3 2 5 3" xfId="27565"/>
    <cellStyle name="Normal 44 2 2 3 2 6" xfId="7446"/>
    <cellStyle name="Normal 44 2 2 3 2 6 2" xfId="37772"/>
    <cellStyle name="Normal 44 2 2 3 2 6 3" xfId="22548"/>
    <cellStyle name="Normal 44 2 2 3 2 7" xfId="32760"/>
    <cellStyle name="Normal 44 2 2 3 2 8" xfId="17535"/>
    <cellStyle name="Normal 44 2 2 3 3" xfId="2793"/>
    <cellStyle name="Normal 44 2 2 3 3 2" xfId="4483"/>
    <cellStyle name="Normal 44 2 2 3 3 2 2" xfId="14556"/>
    <cellStyle name="Normal 44 2 2 3 3 2 2 2" xfId="44878"/>
    <cellStyle name="Normal 44 2 2 3 3 2 2 3" xfId="29654"/>
    <cellStyle name="Normal 44 2 2 3 3 2 3" xfId="9536"/>
    <cellStyle name="Normal 44 2 2 3 3 2 3 2" xfId="39861"/>
    <cellStyle name="Normal 44 2 2 3 3 2 3 3" xfId="24637"/>
    <cellStyle name="Normal 44 2 2 3 3 2 4" xfId="34848"/>
    <cellStyle name="Normal 44 2 2 3 3 2 5" xfId="19624"/>
    <cellStyle name="Normal 44 2 2 3 3 3" xfId="6175"/>
    <cellStyle name="Normal 44 2 2 3 3 3 2" xfId="16227"/>
    <cellStyle name="Normal 44 2 2 3 3 3 2 2" xfId="46549"/>
    <cellStyle name="Normal 44 2 2 3 3 3 2 3" xfId="31325"/>
    <cellStyle name="Normal 44 2 2 3 3 3 3" xfId="11207"/>
    <cellStyle name="Normal 44 2 2 3 3 3 3 2" xfId="41532"/>
    <cellStyle name="Normal 44 2 2 3 3 3 3 3" xfId="26308"/>
    <cellStyle name="Normal 44 2 2 3 3 3 4" xfId="36519"/>
    <cellStyle name="Normal 44 2 2 3 3 3 5" xfId="21295"/>
    <cellStyle name="Normal 44 2 2 3 3 4" xfId="12885"/>
    <cellStyle name="Normal 44 2 2 3 3 4 2" xfId="43207"/>
    <cellStyle name="Normal 44 2 2 3 3 4 3" xfId="27983"/>
    <cellStyle name="Normal 44 2 2 3 3 5" xfId="7864"/>
    <cellStyle name="Normal 44 2 2 3 3 5 2" xfId="38190"/>
    <cellStyle name="Normal 44 2 2 3 3 5 3" xfId="22966"/>
    <cellStyle name="Normal 44 2 2 3 3 6" xfId="33178"/>
    <cellStyle name="Normal 44 2 2 3 3 7" xfId="17953"/>
    <cellStyle name="Normal 44 2 2 3 4" xfId="3646"/>
    <cellStyle name="Normal 44 2 2 3 4 2" xfId="13720"/>
    <cellStyle name="Normal 44 2 2 3 4 2 2" xfId="44042"/>
    <cellStyle name="Normal 44 2 2 3 4 2 3" xfId="28818"/>
    <cellStyle name="Normal 44 2 2 3 4 3" xfId="8700"/>
    <cellStyle name="Normal 44 2 2 3 4 3 2" xfId="39025"/>
    <cellStyle name="Normal 44 2 2 3 4 3 3" xfId="23801"/>
    <cellStyle name="Normal 44 2 2 3 4 4" xfId="34012"/>
    <cellStyle name="Normal 44 2 2 3 4 5" xfId="18788"/>
    <cellStyle name="Normal 44 2 2 3 5" xfId="5339"/>
    <cellStyle name="Normal 44 2 2 3 5 2" xfId="15391"/>
    <cellStyle name="Normal 44 2 2 3 5 2 2" xfId="45713"/>
    <cellStyle name="Normal 44 2 2 3 5 2 3" xfId="30489"/>
    <cellStyle name="Normal 44 2 2 3 5 3" xfId="10371"/>
    <cellStyle name="Normal 44 2 2 3 5 3 2" xfId="40696"/>
    <cellStyle name="Normal 44 2 2 3 5 3 3" xfId="25472"/>
    <cellStyle name="Normal 44 2 2 3 5 4" xfId="35683"/>
    <cellStyle name="Normal 44 2 2 3 5 5" xfId="20459"/>
    <cellStyle name="Normal 44 2 2 3 6" xfId="12049"/>
    <cellStyle name="Normal 44 2 2 3 6 2" xfId="42371"/>
    <cellStyle name="Normal 44 2 2 3 6 3" xfId="27147"/>
    <cellStyle name="Normal 44 2 2 3 7" xfId="7028"/>
    <cellStyle name="Normal 44 2 2 3 7 2" xfId="37354"/>
    <cellStyle name="Normal 44 2 2 3 7 3" xfId="22130"/>
    <cellStyle name="Normal 44 2 2 3 8" xfId="32342"/>
    <cellStyle name="Normal 44 2 2 3 9" xfId="17117"/>
    <cellStyle name="Normal 44 2 2 4" xfId="2164"/>
    <cellStyle name="Normal 44 2 2 4 2" xfId="3003"/>
    <cellStyle name="Normal 44 2 2 4 2 2" xfId="4693"/>
    <cellStyle name="Normal 44 2 2 4 2 2 2" xfId="14766"/>
    <cellStyle name="Normal 44 2 2 4 2 2 2 2" xfId="45088"/>
    <cellStyle name="Normal 44 2 2 4 2 2 2 3" xfId="29864"/>
    <cellStyle name="Normal 44 2 2 4 2 2 3" xfId="9746"/>
    <cellStyle name="Normal 44 2 2 4 2 2 3 2" xfId="40071"/>
    <cellStyle name="Normal 44 2 2 4 2 2 3 3" xfId="24847"/>
    <cellStyle name="Normal 44 2 2 4 2 2 4" xfId="35058"/>
    <cellStyle name="Normal 44 2 2 4 2 2 5" xfId="19834"/>
    <cellStyle name="Normal 44 2 2 4 2 3" xfId="6385"/>
    <cellStyle name="Normal 44 2 2 4 2 3 2" xfId="16437"/>
    <cellStyle name="Normal 44 2 2 4 2 3 2 2" xfId="46759"/>
    <cellStyle name="Normal 44 2 2 4 2 3 2 3" xfId="31535"/>
    <cellStyle name="Normal 44 2 2 4 2 3 3" xfId="11417"/>
    <cellStyle name="Normal 44 2 2 4 2 3 3 2" xfId="41742"/>
    <cellStyle name="Normal 44 2 2 4 2 3 3 3" xfId="26518"/>
    <cellStyle name="Normal 44 2 2 4 2 3 4" xfId="36729"/>
    <cellStyle name="Normal 44 2 2 4 2 3 5" xfId="21505"/>
    <cellStyle name="Normal 44 2 2 4 2 4" xfId="13095"/>
    <cellStyle name="Normal 44 2 2 4 2 4 2" xfId="43417"/>
    <cellStyle name="Normal 44 2 2 4 2 4 3" xfId="28193"/>
    <cellStyle name="Normal 44 2 2 4 2 5" xfId="8074"/>
    <cellStyle name="Normal 44 2 2 4 2 5 2" xfId="38400"/>
    <cellStyle name="Normal 44 2 2 4 2 5 3" xfId="23176"/>
    <cellStyle name="Normal 44 2 2 4 2 6" xfId="33388"/>
    <cellStyle name="Normal 44 2 2 4 2 7" xfId="18163"/>
    <cellStyle name="Normal 44 2 2 4 3" xfId="3856"/>
    <cellStyle name="Normal 44 2 2 4 3 2" xfId="13930"/>
    <cellStyle name="Normal 44 2 2 4 3 2 2" xfId="44252"/>
    <cellStyle name="Normal 44 2 2 4 3 2 3" xfId="29028"/>
    <cellStyle name="Normal 44 2 2 4 3 3" xfId="8910"/>
    <cellStyle name="Normal 44 2 2 4 3 3 2" xfId="39235"/>
    <cellStyle name="Normal 44 2 2 4 3 3 3" xfId="24011"/>
    <cellStyle name="Normal 44 2 2 4 3 4" xfId="34222"/>
    <cellStyle name="Normal 44 2 2 4 3 5" xfId="18998"/>
    <cellStyle name="Normal 44 2 2 4 4" xfId="5549"/>
    <cellStyle name="Normal 44 2 2 4 4 2" xfId="15601"/>
    <cellStyle name="Normal 44 2 2 4 4 2 2" xfId="45923"/>
    <cellStyle name="Normal 44 2 2 4 4 2 3" xfId="30699"/>
    <cellStyle name="Normal 44 2 2 4 4 3" xfId="10581"/>
    <cellStyle name="Normal 44 2 2 4 4 3 2" xfId="40906"/>
    <cellStyle name="Normal 44 2 2 4 4 3 3" xfId="25682"/>
    <cellStyle name="Normal 44 2 2 4 4 4" xfId="35893"/>
    <cellStyle name="Normal 44 2 2 4 4 5" xfId="20669"/>
    <cellStyle name="Normal 44 2 2 4 5" xfId="12259"/>
    <cellStyle name="Normal 44 2 2 4 5 2" xfId="42581"/>
    <cellStyle name="Normal 44 2 2 4 5 3" xfId="27357"/>
    <cellStyle name="Normal 44 2 2 4 6" xfId="7238"/>
    <cellStyle name="Normal 44 2 2 4 6 2" xfId="37564"/>
    <cellStyle name="Normal 44 2 2 4 6 3" xfId="22340"/>
    <cellStyle name="Normal 44 2 2 4 7" xfId="32552"/>
    <cellStyle name="Normal 44 2 2 4 8" xfId="17327"/>
    <cellStyle name="Normal 44 2 2 5" xfId="2585"/>
    <cellStyle name="Normal 44 2 2 5 2" xfId="4275"/>
    <cellStyle name="Normal 44 2 2 5 2 2" xfId="14348"/>
    <cellStyle name="Normal 44 2 2 5 2 2 2" xfId="44670"/>
    <cellStyle name="Normal 44 2 2 5 2 2 3" xfId="29446"/>
    <cellStyle name="Normal 44 2 2 5 2 3" xfId="9328"/>
    <cellStyle name="Normal 44 2 2 5 2 3 2" xfId="39653"/>
    <cellStyle name="Normal 44 2 2 5 2 3 3" xfId="24429"/>
    <cellStyle name="Normal 44 2 2 5 2 4" xfId="34640"/>
    <cellStyle name="Normal 44 2 2 5 2 5" xfId="19416"/>
    <cellStyle name="Normal 44 2 2 5 3" xfId="5967"/>
    <cellStyle name="Normal 44 2 2 5 3 2" xfId="16019"/>
    <cellStyle name="Normal 44 2 2 5 3 2 2" xfId="46341"/>
    <cellStyle name="Normal 44 2 2 5 3 2 3" xfId="31117"/>
    <cellStyle name="Normal 44 2 2 5 3 3" xfId="10999"/>
    <cellStyle name="Normal 44 2 2 5 3 3 2" xfId="41324"/>
    <cellStyle name="Normal 44 2 2 5 3 3 3" xfId="26100"/>
    <cellStyle name="Normal 44 2 2 5 3 4" xfId="36311"/>
    <cellStyle name="Normal 44 2 2 5 3 5" xfId="21087"/>
    <cellStyle name="Normal 44 2 2 5 4" xfId="12677"/>
    <cellStyle name="Normal 44 2 2 5 4 2" xfId="42999"/>
    <cellStyle name="Normal 44 2 2 5 4 3" xfId="27775"/>
    <cellStyle name="Normal 44 2 2 5 5" xfId="7656"/>
    <cellStyle name="Normal 44 2 2 5 5 2" xfId="37982"/>
    <cellStyle name="Normal 44 2 2 5 5 3" xfId="22758"/>
    <cellStyle name="Normal 44 2 2 5 6" xfId="32970"/>
    <cellStyle name="Normal 44 2 2 5 7" xfId="17745"/>
    <cellStyle name="Normal 44 2 2 6" xfId="3438"/>
    <cellStyle name="Normal 44 2 2 6 2" xfId="13512"/>
    <cellStyle name="Normal 44 2 2 6 2 2" xfId="43834"/>
    <cellStyle name="Normal 44 2 2 6 2 3" xfId="28610"/>
    <cellStyle name="Normal 44 2 2 6 3" xfId="8492"/>
    <cellStyle name="Normal 44 2 2 6 3 2" xfId="38817"/>
    <cellStyle name="Normal 44 2 2 6 3 3" xfId="23593"/>
    <cellStyle name="Normal 44 2 2 6 4" xfId="33804"/>
    <cellStyle name="Normal 44 2 2 6 5" xfId="18580"/>
    <cellStyle name="Normal 44 2 2 7" xfId="5131"/>
    <cellStyle name="Normal 44 2 2 7 2" xfId="15183"/>
    <cellStyle name="Normal 44 2 2 7 2 2" xfId="45505"/>
    <cellStyle name="Normal 44 2 2 7 2 3" xfId="30281"/>
    <cellStyle name="Normal 44 2 2 7 3" xfId="10163"/>
    <cellStyle name="Normal 44 2 2 7 3 2" xfId="40488"/>
    <cellStyle name="Normal 44 2 2 7 3 3" xfId="25264"/>
    <cellStyle name="Normal 44 2 2 7 4" xfId="35475"/>
    <cellStyle name="Normal 44 2 2 7 5" xfId="20251"/>
    <cellStyle name="Normal 44 2 2 8" xfId="11841"/>
    <cellStyle name="Normal 44 2 2 8 2" xfId="42163"/>
    <cellStyle name="Normal 44 2 2 8 3" xfId="26939"/>
    <cellStyle name="Normal 44 2 2 9" xfId="6820"/>
    <cellStyle name="Normal 44 2 2 9 2" xfId="37146"/>
    <cellStyle name="Normal 44 2 2 9 3" xfId="21922"/>
    <cellStyle name="Normal 44 2 3" xfId="1784"/>
    <cellStyle name="Normal 44 2 3 10" xfId="16961"/>
    <cellStyle name="Normal 44 2 3 2" xfId="2003"/>
    <cellStyle name="Normal 44 2 3 2 2" xfId="2424"/>
    <cellStyle name="Normal 44 2 3 2 2 2" xfId="3263"/>
    <cellStyle name="Normal 44 2 3 2 2 2 2" xfId="4953"/>
    <cellStyle name="Normal 44 2 3 2 2 2 2 2" xfId="15026"/>
    <cellStyle name="Normal 44 2 3 2 2 2 2 2 2" xfId="45348"/>
    <cellStyle name="Normal 44 2 3 2 2 2 2 2 3" xfId="30124"/>
    <cellStyle name="Normal 44 2 3 2 2 2 2 3" xfId="10006"/>
    <cellStyle name="Normal 44 2 3 2 2 2 2 3 2" xfId="40331"/>
    <cellStyle name="Normal 44 2 3 2 2 2 2 3 3" xfId="25107"/>
    <cellStyle name="Normal 44 2 3 2 2 2 2 4" xfId="35318"/>
    <cellStyle name="Normal 44 2 3 2 2 2 2 5" xfId="20094"/>
    <cellStyle name="Normal 44 2 3 2 2 2 3" xfId="6645"/>
    <cellStyle name="Normal 44 2 3 2 2 2 3 2" xfId="16697"/>
    <cellStyle name="Normal 44 2 3 2 2 2 3 2 2" xfId="47019"/>
    <cellStyle name="Normal 44 2 3 2 2 2 3 2 3" xfId="31795"/>
    <cellStyle name="Normal 44 2 3 2 2 2 3 3" xfId="11677"/>
    <cellStyle name="Normal 44 2 3 2 2 2 3 3 2" xfId="42002"/>
    <cellStyle name="Normal 44 2 3 2 2 2 3 3 3" xfId="26778"/>
    <cellStyle name="Normal 44 2 3 2 2 2 3 4" xfId="36989"/>
    <cellStyle name="Normal 44 2 3 2 2 2 3 5" xfId="21765"/>
    <cellStyle name="Normal 44 2 3 2 2 2 4" xfId="13355"/>
    <cellStyle name="Normal 44 2 3 2 2 2 4 2" xfId="43677"/>
    <cellStyle name="Normal 44 2 3 2 2 2 4 3" xfId="28453"/>
    <cellStyle name="Normal 44 2 3 2 2 2 5" xfId="8334"/>
    <cellStyle name="Normal 44 2 3 2 2 2 5 2" xfId="38660"/>
    <cellStyle name="Normal 44 2 3 2 2 2 5 3" xfId="23436"/>
    <cellStyle name="Normal 44 2 3 2 2 2 6" xfId="33648"/>
    <cellStyle name="Normal 44 2 3 2 2 2 7" xfId="18423"/>
    <cellStyle name="Normal 44 2 3 2 2 3" xfId="4116"/>
    <cellStyle name="Normal 44 2 3 2 2 3 2" xfId="14190"/>
    <cellStyle name="Normal 44 2 3 2 2 3 2 2" xfId="44512"/>
    <cellStyle name="Normal 44 2 3 2 2 3 2 3" xfId="29288"/>
    <cellStyle name="Normal 44 2 3 2 2 3 3" xfId="9170"/>
    <cellStyle name="Normal 44 2 3 2 2 3 3 2" xfId="39495"/>
    <cellStyle name="Normal 44 2 3 2 2 3 3 3" xfId="24271"/>
    <cellStyle name="Normal 44 2 3 2 2 3 4" xfId="34482"/>
    <cellStyle name="Normal 44 2 3 2 2 3 5" xfId="19258"/>
    <cellStyle name="Normal 44 2 3 2 2 4" xfId="5809"/>
    <cellStyle name="Normal 44 2 3 2 2 4 2" xfId="15861"/>
    <cellStyle name="Normal 44 2 3 2 2 4 2 2" xfId="46183"/>
    <cellStyle name="Normal 44 2 3 2 2 4 2 3" xfId="30959"/>
    <cellStyle name="Normal 44 2 3 2 2 4 3" xfId="10841"/>
    <cellStyle name="Normal 44 2 3 2 2 4 3 2" xfId="41166"/>
    <cellStyle name="Normal 44 2 3 2 2 4 3 3" xfId="25942"/>
    <cellStyle name="Normal 44 2 3 2 2 4 4" xfId="36153"/>
    <cellStyle name="Normal 44 2 3 2 2 4 5" xfId="20929"/>
    <cellStyle name="Normal 44 2 3 2 2 5" xfId="12519"/>
    <cellStyle name="Normal 44 2 3 2 2 5 2" xfId="42841"/>
    <cellStyle name="Normal 44 2 3 2 2 5 3" xfId="27617"/>
    <cellStyle name="Normal 44 2 3 2 2 6" xfId="7498"/>
    <cellStyle name="Normal 44 2 3 2 2 6 2" xfId="37824"/>
    <cellStyle name="Normal 44 2 3 2 2 6 3" xfId="22600"/>
    <cellStyle name="Normal 44 2 3 2 2 7" xfId="32812"/>
    <cellStyle name="Normal 44 2 3 2 2 8" xfId="17587"/>
    <cellStyle name="Normal 44 2 3 2 3" xfId="2845"/>
    <cellStyle name="Normal 44 2 3 2 3 2" xfId="4535"/>
    <cellStyle name="Normal 44 2 3 2 3 2 2" xfId="14608"/>
    <cellStyle name="Normal 44 2 3 2 3 2 2 2" xfId="44930"/>
    <cellStyle name="Normal 44 2 3 2 3 2 2 3" xfId="29706"/>
    <cellStyle name="Normal 44 2 3 2 3 2 3" xfId="9588"/>
    <cellStyle name="Normal 44 2 3 2 3 2 3 2" xfId="39913"/>
    <cellStyle name="Normal 44 2 3 2 3 2 3 3" xfId="24689"/>
    <cellStyle name="Normal 44 2 3 2 3 2 4" xfId="34900"/>
    <cellStyle name="Normal 44 2 3 2 3 2 5" xfId="19676"/>
    <cellStyle name="Normal 44 2 3 2 3 3" xfId="6227"/>
    <cellStyle name="Normal 44 2 3 2 3 3 2" xfId="16279"/>
    <cellStyle name="Normal 44 2 3 2 3 3 2 2" xfId="46601"/>
    <cellStyle name="Normal 44 2 3 2 3 3 2 3" xfId="31377"/>
    <cellStyle name="Normal 44 2 3 2 3 3 3" xfId="11259"/>
    <cellStyle name="Normal 44 2 3 2 3 3 3 2" xfId="41584"/>
    <cellStyle name="Normal 44 2 3 2 3 3 3 3" xfId="26360"/>
    <cellStyle name="Normal 44 2 3 2 3 3 4" xfId="36571"/>
    <cellStyle name="Normal 44 2 3 2 3 3 5" xfId="21347"/>
    <cellStyle name="Normal 44 2 3 2 3 4" xfId="12937"/>
    <cellStyle name="Normal 44 2 3 2 3 4 2" xfId="43259"/>
    <cellStyle name="Normal 44 2 3 2 3 4 3" xfId="28035"/>
    <cellStyle name="Normal 44 2 3 2 3 5" xfId="7916"/>
    <cellStyle name="Normal 44 2 3 2 3 5 2" xfId="38242"/>
    <cellStyle name="Normal 44 2 3 2 3 5 3" xfId="23018"/>
    <cellStyle name="Normal 44 2 3 2 3 6" xfId="33230"/>
    <cellStyle name="Normal 44 2 3 2 3 7" xfId="18005"/>
    <cellStyle name="Normal 44 2 3 2 4" xfId="3698"/>
    <cellStyle name="Normal 44 2 3 2 4 2" xfId="13772"/>
    <cellStyle name="Normal 44 2 3 2 4 2 2" xfId="44094"/>
    <cellStyle name="Normal 44 2 3 2 4 2 3" xfId="28870"/>
    <cellStyle name="Normal 44 2 3 2 4 3" xfId="8752"/>
    <cellStyle name="Normal 44 2 3 2 4 3 2" xfId="39077"/>
    <cellStyle name="Normal 44 2 3 2 4 3 3" xfId="23853"/>
    <cellStyle name="Normal 44 2 3 2 4 4" xfId="34064"/>
    <cellStyle name="Normal 44 2 3 2 4 5" xfId="18840"/>
    <cellStyle name="Normal 44 2 3 2 5" xfId="5391"/>
    <cellStyle name="Normal 44 2 3 2 5 2" xfId="15443"/>
    <cellStyle name="Normal 44 2 3 2 5 2 2" xfId="45765"/>
    <cellStyle name="Normal 44 2 3 2 5 2 3" xfId="30541"/>
    <cellStyle name="Normal 44 2 3 2 5 3" xfId="10423"/>
    <cellStyle name="Normal 44 2 3 2 5 3 2" xfId="40748"/>
    <cellStyle name="Normal 44 2 3 2 5 3 3" xfId="25524"/>
    <cellStyle name="Normal 44 2 3 2 5 4" xfId="35735"/>
    <cellStyle name="Normal 44 2 3 2 5 5" xfId="20511"/>
    <cellStyle name="Normal 44 2 3 2 6" xfId="12101"/>
    <cellStyle name="Normal 44 2 3 2 6 2" xfId="42423"/>
    <cellStyle name="Normal 44 2 3 2 6 3" xfId="27199"/>
    <cellStyle name="Normal 44 2 3 2 7" xfId="7080"/>
    <cellStyle name="Normal 44 2 3 2 7 2" xfId="37406"/>
    <cellStyle name="Normal 44 2 3 2 7 3" xfId="22182"/>
    <cellStyle name="Normal 44 2 3 2 8" xfId="32394"/>
    <cellStyle name="Normal 44 2 3 2 9" xfId="17169"/>
    <cellStyle name="Normal 44 2 3 3" xfId="2216"/>
    <cellStyle name="Normal 44 2 3 3 2" xfId="3055"/>
    <cellStyle name="Normal 44 2 3 3 2 2" xfId="4745"/>
    <cellStyle name="Normal 44 2 3 3 2 2 2" xfId="14818"/>
    <cellStyle name="Normal 44 2 3 3 2 2 2 2" xfId="45140"/>
    <cellStyle name="Normal 44 2 3 3 2 2 2 3" xfId="29916"/>
    <cellStyle name="Normal 44 2 3 3 2 2 3" xfId="9798"/>
    <cellStyle name="Normal 44 2 3 3 2 2 3 2" xfId="40123"/>
    <cellStyle name="Normal 44 2 3 3 2 2 3 3" xfId="24899"/>
    <cellStyle name="Normal 44 2 3 3 2 2 4" xfId="35110"/>
    <cellStyle name="Normal 44 2 3 3 2 2 5" xfId="19886"/>
    <cellStyle name="Normal 44 2 3 3 2 3" xfId="6437"/>
    <cellStyle name="Normal 44 2 3 3 2 3 2" xfId="16489"/>
    <cellStyle name="Normal 44 2 3 3 2 3 2 2" xfId="46811"/>
    <cellStyle name="Normal 44 2 3 3 2 3 2 3" xfId="31587"/>
    <cellStyle name="Normal 44 2 3 3 2 3 3" xfId="11469"/>
    <cellStyle name="Normal 44 2 3 3 2 3 3 2" xfId="41794"/>
    <cellStyle name="Normal 44 2 3 3 2 3 3 3" xfId="26570"/>
    <cellStyle name="Normal 44 2 3 3 2 3 4" xfId="36781"/>
    <cellStyle name="Normal 44 2 3 3 2 3 5" xfId="21557"/>
    <cellStyle name="Normal 44 2 3 3 2 4" xfId="13147"/>
    <cellStyle name="Normal 44 2 3 3 2 4 2" xfId="43469"/>
    <cellStyle name="Normal 44 2 3 3 2 4 3" xfId="28245"/>
    <cellStyle name="Normal 44 2 3 3 2 5" xfId="8126"/>
    <cellStyle name="Normal 44 2 3 3 2 5 2" xfId="38452"/>
    <cellStyle name="Normal 44 2 3 3 2 5 3" xfId="23228"/>
    <cellStyle name="Normal 44 2 3 3 2 6" xfId="33440"/>
    <cellStyle name="Normal 44 2 3 3 2 7" xfId="18215"/>
    <cellStyle name="Normal 44 2 3 3 3" xfId="3908"/>
    <cellStyle name="Normal 44 2 3 3 3 2" xfId="13982"/>
    <cellStyle name="Normal 44 2 3 3 3 2 2" xfId="44304"/>
    <cellStyle name="Normal 44 2 3 3 3 2 3" xfId="29080"/>
    <cellStyle name="Normal 44 2 3 3 3 3" xfId="8962"/>
    <cellStyle name="Normal 44 2 3 3 3 3 2" xfId="39287"/>
    <cellStyle name="Normal 44 2 3 3 3 3 3" xfId="24063"/>
    <cellStyle name="Normal 44 2 3 3 3 4" xfId="34274"/>
    <cellStyle name="Normal 44 2 3 3 3 5" xfId="19050"/>
    <cellStyle name="Normal 44 2 3 3 4" xfId="5601"/>
    <cellStyle name="Normal 44 2 3 3 4 2" xfId="15653"/>
    <cellStyle name="Normal 44 2 3 3 4 2 2" xfId="45975"/>
    <cellStyle name="Normal 44 2 3 3 4 2 3" xfId="30751"/>
    <cellStyle name="Normal 44 2 3 3 4 3" xfId="10633"/>
    <cellStyle name="Normal 44 2 3 3 4 3 2" xfId="40958"/>
    <cellStyle name="Normal 44 2 3 3 4 3 3" xfId="25734"/>
    <cellStyle name="Normal 44 2 3 3 4 4" xfId="35945"/>
    <cellStyle name="Normal 44 2 3 3 4 5" xfId="20721"/>
    <cellStyle name="Normal 44 2 3 3 5" xfId="12311"/>
    <cellStyle name="Normal 44 2 3 3 5 2" xfId="42633"/>
    <cellStyle name="Normal 44 2 3 3 5 3" xfId="27409"/>
    <cellStyle name="Normal 44 2 3 3 6" xfId="7290"/>
    <cellStyle name="Normal 44 2 3 3 6 2" xfId="37616"/>
    <cellStyle name="Normal 44 2 3 3 6 3" xfId="22392"/>
    <cellStyle name="Normal 44 2 3 3 7" xfId="32604"/>
    <cellStyle name="Normal 44 2 3 3 8" xfId="17379"/>
    <cellStyle name="Normal 44 2 3 4" xfId="2637"/>
    <cellStyle name="Normal 44 2 3 4 2" xfId="4327"/>
    <cellStyle name="Normal 44 2 3 4 2 2" xfId="14400"/>
    <cellStyle name="Normal 44 2 3 4 2 2 2" xfId="44722"/>
    <cellStyle name="Normal 44 2 3 4 2 2 3" xfId="29498"/>
    <cellStyle name="Normal 44 2 3 4 2 3" xfId="9380"/>
    <cellStyle name="Normal 44 2 3 4 2 3 2" xfId="39705"/>
    <cellStyle name="Normal 44 2 3 4 2 3 3" xfId="24481"/>
    <cellStyle name="Normal 44 2 3 4 2 4" xfId="34692"/>
    <cellStyle name="Normal 44 2 3 4 2 5" xfId="19468"/>
    <cellStyle name="Normal 44 2 3 4 3" xfId="6019"/>
    <cellStyle name="Normal 44 2 3 4 3 2" xfId="16071"/>
    <cellStyle name="Normal 44 2 3 4 3 2 2" xfId="46393"/>
    <cellStyle name="Normal 44 2 3 4 3 2 3" xfId="31169"/>
    <cellStyle name="Normal 44 2 3 4 3 3" xfId="11051"/>
    <cellStyle name="Normal 44 2 3 4 3 3 2" xfId="41376"/>
    <cellStyle name="Normal 44 2 3 4 3 3 3" xfId="26152"/>
    <cellStyle name="Normal 44 2 3 4 3 4" xfId="36363"/>
    <cellStyle name="Normal 44 2 3 4 3 5" xfId="21139"/>
    <cellStyle name="Normal 44 2 3 4 4" xfId="12729"/>
    <cellStyle name="Normal 44 2 3 4 4 2" xfId="43051"/>
    <cellStyle name="Normal 44 2 3 4 4 3" xfId="27827"/>
    <cellStyle name="Normal 44 2 3 4 5" xfId="7708"/>
    <cellStyle name="Normal 44 2 3 4 5 2" xfId="38034"/>
    <cellStyle name="Normal 44 2 3 4 5 3" xfId="22810"/>
    <cellStyle name="Normal 44 2 3 4 6" xfId="33022"/>
    <cellStyle name="Normal 44 2 3 4 7" xfId="17797"/>
    <cellStyle name="Normal 44 2 3 5" xfId="3490"/>
    <cellStyle name="Normal 44 2 3 5 2" xfId="13564"/>
    <cellStyle name="Normal 44 2 3 5 2 2" xfId="43886"/>
    <cellStyle name="Normal 44 2 3 5 2 3" xfId="28662"/>
    <cellStyle name="Normal 44 2 3 5 3" xfId="8544"/>
    <cellStyle name="Normal 44 2 3 5 3 2" xfId="38869"/>
    <cellStyle name="Normal 44 2 3 5 3 3" xfId="23645"/>
    <cellStyle name="Normal 44 2 3 5 4" xfId="33856"/>
    <cellStyle name="Normal 44 2 3 5 5" xfId="18632"/>
    <cellStyle name="Normal 44 2 3 6" xfId="5183"/>
    <cellStyle name="Normal 44 2 3 6 2" xfId="15235"/>
    <cellStyle name="Normal 44 2 3 6 2 2" xfId="45557"/>
    <cellStyle name="Normal 44 2 3 6 2 3" xfId="30333"/>
    <cellStyle name="Normal 44 2 3 6 3" xfId="10215"/>
    <cellStyle name="Normal 44 2 3 6 3 2" xfId="40540"/>
    <cellStyle name="Normal 44 2 3 6 3 3" xfId="25316"/>
    <cellStyle name="Normal 44 2 3 6 4" xfId="35527"/>
    <cellStyle name="Normal 44 2 3 6 5" xfId="20303"/>
    <cellStyle name="Normal 44 2 3 7" xfId="11893"/>
    <cellStyle name="Normal 44 2 3 7 2" xfId="42215"/>
    <cellStyle name="Normal 44 2 3 7 3" xfId="26991"/>
    <cellStyle name="Normal 44 2 3 8" xfId="6872"/>
    <cellStyle name="Normal 44 2 3 8 2" xfId="37198"/>
    <cellStyle name="Normal 44 2 3 8 3" xfId="21974"/>
    <cellStyle name="Normal 44 2 3 9" xfId="32187"/>
    <cellStyle name="Normal 44 2 4" xfId="1897"/>
    <cellStyle name="Normal 44 2 4 2" xfId="2320"/>
    <cellStyle name="Normal 44 2 4 2 2" xfId="3159"/>
    <cellStyle name="Normal 44 2 4 2 2 2" xfId="4849"/>
    <cellStyle name="Normal 44 2 4 2 2 2 2" xfId="14922"/>
    <cellStyle name="Normal 44 2 4 2 2 2 2 2" xfId="45244"/>
    <cellStyle name="Normal 44 2 4 2 2 2 2 3" xfId="30020"/>
    <cellStyle name="Normal 44 2 4 2 2 2 3" xfId="9902"/>
    <cellStyle name="Normal 44 2 4 2 2 2 3 2" xfId="40227"/>
    <cellStyle name="Normal 44 2 4 2 2 2 3 3" xfId="25003"/>
    <cellStyle name="Normal 44 2 4 2 2 2 4" xfId="35214"/>
    <cellStyle name="Normal 44 2 4 2 2 2 5" xfId="19990"/>
    <cellStyle name="Normal 44 2 4 2 2 3" xfId="6541"/>
    <cellStyle name="Normal 44 2 4 2 2 3 2" xfId="16593"/>
    <cellStyle name="Normal 44 2 4 2 2 3 2 2" xfId="46915"/>
    <cellStyle name="Normal 44 2 4 2 2 3 2 3" xfId="31691"/>
    <cellStyle name="Normal 44 2 4 2 2 3 3" xfId="11573"/>
    <cellStyle name="Normal 44 2 4 2 2 3 3 2" xfId="41898"/>
    <cellStyle name="Normal 44 2 4 2 2 3 3 3" xfId="26674"/>
    <cellStyle name="Normal 44 2 4 2 2 3 4" xfId="36885"/>
    <cellStyle name="Normal 44 2 4 2 2 3 5" xfId="21661"/>
    <cellStyle name="Normal 44 2 4 2 2 4" xfId="13251"/>
    <cellStyle name="Normal 44 2 4 2 2 4 2" xfId="43573"/>
    <cellStyle name="Normal 44 2 4 2 2 4 3" xfId="28349"/>
    <cellStyle name="Normal 44 2 4 2 2 5" xfId="8230"/>
    <cellStyle name="Normal 44 2 4 2 2 5 2" xfId="38556"/>
    <cellStyle name="Normal 44 2 4 2 2 5 3" xfId="23332"/>
    <cellStyle name="Normal 44 2 4 2 2 6" xfId="33544"/>
    <cellStyle name="Normal 44 2 4 2 2 7" xfId="18319"/>
    <cellStyle name="Normal 44 2 4 2 3" xfId="4012"/>
    <cellStyle name="Normal 44 2 4 2 3 2" xfId="14086"/>
    <cellStyle name="Normal 44 2 4 2 3 2 2" xfId="44408"/>
    <cellStyle name="Normal 44 2 4 2 3 2 3" xfId="29184"/>
    <cellStyle name="Normal 44 2 4 2 3 3" xfId="9066"/>
    <cellStyle name="Normal 44 2 4 2 3 3 2" xfId="39391"/>
    <cellStyle name="Normal 44 2 4 2 3 3 3" xfId="24167"/>
    <cellStyle name="Normal 44 2 4 2 3 4" xfId="34378"/>
    <cellStyle name="Normal 44 2 4 2 3 5" xfId="19154"/>
    <cellStyle name="Normal 44 2 4 2 4" xfId="5705"/>
    <cellStyle name="Normal 44 2 4 2 4 2" xfId="15757"/>
    <cellStyle name="Normal 44 2 4 2 4 2 2" xfId="46079"/>
    <cellStyle name="Normal 44 2 4 2 4 2 3" xfId="30855"/>
    <cellStyle name="Normal 44 2 4 2 4 3" xfId="10737"/>
    <cellStyle name="Normal 44 2 4 2 4 3 2" xfId="41062"/>
    <cellStyle name="Normal 44 2 4 2 4 3 3" xfId="25838"/>
    <cellStyle name="Normal 44 2 4 2 4 4" xfId="36049"/>
    <cellStyle name="Normal 44 2 4 2 4 5" xfId="20825"/>
    <cellStyle name="Normal 44 2 4 2 5" xfId="12415"/>
    <cellStyle name="Normal 44 2 4 2 5 2" xfId="42737"/>
    <cellStyle name="Normal 44 2 4 2 5 3" xfId="27513"/>
    <cellStyle name="Normal 44 2 4 2 6" xfId="7394"/>
    <cellStyle name="Normal 44 2 4 2 6 2" xfId="37720"/>
    <cellStyle name="Normal 44 2 4 2 6 3" xfId="22496"/>
    <cellStyle name="Normal 44 2 4 2 7" xfId="32708"/>
    <cellStyle name="Normal 44 2 4 2 8" xfId="17483"/>
    <cellStyle name="Normal 44 2 4 3" xfId="2741"/>
    <cellStyle name="Normal 44 2 4 3 2" xfId="4431"/>
    <cellStyle name="Normal 44 2 4 3 2 2" xfId="14504"/>
    <cellStyle name="Normal 44 2 4 3 2 2 2" xfId="44826"/>
    <cellStyle name="Normal 44 2 4 3 2 2 3" xfId="29602"/>
    <cellStyle name="Normal 44 2 4 3 2 3" xfId="9484"/>
    <cellStyle name="Normal 44 2 4 3 2 3 2" xfId="39809"/>
    <cellStyle name="Normal 44 2 4 3 2 3 3" xfId="24585"/>
    <cellStyle name="Normal 44 2 4 3 2 4" xfId="34796"/>
    <cellStyle name="Normal 44 2 4 3 2 5" xfId="19572"/>
    <cellStyle name="Normal 44 2 4 3 3" xfId="6123"/>
    <cellStyle name="Normal 44 2 4 3 3 2" xfId="16175"/>
    <cellStyle name="Normal 44 2 4 3 3 2 2" xfId="46497"/>
    <cellStyle name="Normal 44 2 4 3 3 2 3" xfId="31273"/>
    <cellStyle name="Normal 44 2 4 3 3 3" xfId="11155"/>
    <cellStyle name="Normal 44 2 4 3 3 3 2" xfId="41480"/>
    <cellStyle name="Normal 44 2 4 3 3 3 3" xfId="26256"/>
    <cellStyle name="Normal 44 2 4 3 3 4" xfId="36467"/>
    <cellStyle name="Normal 44 2 4 3 3 5" xfId="21243"/>
    <cellStyle name="Normal 44 2 4 3 4" xfId="12833"/>
    <cellStyle name="Normal 44 2 4 3 4 2" xfId="43155"/>
    <cellStyle name="Normal 44 2 4 3 4 3" xfId="27931"/>
    <cellStyle name="Normal 44 2 4 3 5" xfId="7812"/>
    <cellStyle name="Normal 44 2 4 3 5 2" xfId="38138"/>
    <cellStyle name="Normal 44 2 4 3 5 3" xfId="22914"/>
    <cellStyle name="Normal 44 2 4 3 6" xfId="33126"/>
    <cellStyle name="Normal 44 2 4 3 7" xfId="17901"/>
    <cellStyle name="Normal 44 2 4 4" xfId="3594"/>
    <cellStyle name="Normal 44 2 4 4 2" xfId="13668"/>
    <cellStyle name="Normal 44 2 4 4 2 2" xfId="43990"/>
    <cellStyle name="Normal 44 2 4 4 2 3" xfId="28766"/>
    <cellStyle name="Normal 44 2 4 4 3" xfId="8648"/>
    <cellStyle name="Normal 44 2 4 4 3 2" xfId="38973"/>
    <cellStyle name="Normal 44 2 4 4 3 3" xfId="23749"/>
    <cellStyle name="Normal 44 2 4 4 4" xfId="33960"/>
    <cellStyle name="Normal 44 2 4 4 5" xfId="18736"/>
    <cellStyle name="Normal 44 2 4 5" xfId="5287"/>
    <cellStyle name="Normal 44 2 4 5 2" xfId="15339"/>
    <cellStyle name="Normal 44 2 4 5 2 2" xfId="45661"/>
    <cellStyle name="Normal 44 2 4 5 2 3" xfId="30437"/>
    <cellStyle name="Normal 44 2 4 5 3" xfId="10319"/>
    <cellStyle name="Normal 44 2 4 5 3 2" xfId="40644"/>
    <cellStyle name="Normal 44 2 4 5 3 3" xfId="25420"/>
    <cellStyle name="Normal 44 2 4 5 4" xfId="35631"/>
    <cellStyle name="Normal 44 2 4 5 5" xfId="20407"/>
    <cellStyle name="Normal 44 2 4 6" xfId="11997"/>
    <cellStyle name="Normal 44 2 4 6 2" xfId="42319"/>
    <cellStyle name="Normal 44 2 4 6 3" xfId="27095"/>
    <cellStyle name="Normal 44 2 4 7" xfId="6976"/>
    <cellStyle name="Normal 44 2 4 7 2" xfId="37302"/>
    <cellStyle name="Normal 44 2 4 7 3" xfId="22078"/>
    <cellStyle name="Normal 44 2 4 8" xfId="32290"/>
    <cellStyle name="Normal 44 2 4 9" xfId="17065"/>
    <cellStyle name="Normal 44 2 5" xfId="2110"/>
    <cellStyle name="Normal 44 2 5 2" xfId="2951"/>
    <cellStyle name="Normal 44 2 5 2 2" xfId="4641"/>
    <cellStyle name="Normal 44 2 5 2 2 2" xfId="14714"/>
    <cellStyle name="Normal 44 2 5 2 2 2 2" xfId="45036"/>
    <cellStyle name="Normal 44 2 5 2 2 2 3" xfId="29812"/>
    <cellStyle name="Normal 44 2 5 2 2 3" xfId="9694"/>
    <cellStyle name="Normal 44 2 5 2 2 3 2" xfId="40019"/>
    <cellStyle name="Normal 44 2 5 2 2 3 3" xfId="24795"/>
    <cellStyle name="Normal 44 2 5 2 2 4" xfId="35006"/>
    <cellStyle name="Normal 44 2 5 2 2 5" xfId="19782"/>
    <cellStyle name="Normal 44 2 5 2 3" xfId="6333"/>
    <cellStyle name="Normal 44 2 5 2 3 2" xfId="16385"/>
    <cellStyle name="Normal 44 2 5 2 3 2 2" xfId="46707"/>
    <cellStyle name="Normal 44 2 5 2 3 2 3" xfId="31483"/>
    <cellStyle name="Normal 44 2 5 2 3 3" xfId="11365"/>
    <cellStyle name="Normal 44 2 5 2 3 3 2" xfId="41690"/>
    <cellStyle name="Normal 44 2 5 2 3 3 3" xfId="26466"/>
    <cellStyle name="Normal 44 2 5 2 3 4" xfId="36677"/>
    <cellStyle name="Normal 44 2 5 2 3 5" xfId="21453"/>
    <cellStyle name="Normal 44 2 5 2 4" xfId="13043"/>
    <cellStyle name="Normal 44 2 5 2 4 2" xfId="43365"/>
    <cellStyle name="Normal 44 2 5 2 4 3" xfId="28141"/>
    <cellStyle name="Normal 44 2 5 2 5" xfId="8022"/>
    <cellStyle name="Normal 44 2 5 2 5 2" xfId="38348"/>
    <cellStyle name="Normal 44 2 5 2 5 3" xfId="23124"/>
    <cellStyle name="Normal 44 2 5 2 6" xfId="33336"/>
    <cellStyle name="Normal 44 2 5 2 7" xfId="18111"/>
    <cellStyle name="Normal 44 2 5 3" xfId="3804"/>
    <cellStyle name="Normal 44 2 5 3 2" xfId="13878"/>
    <cellStyle name="Normal 44 2 5 3 2 2" xfId="44200"/>
    <cellStyle name="Normal 44 2 5 3 2 3" xfId="28976"/>
    <cellStyle name="Normal 44 2 5 3 3" xfId="8858"/>
    <cellStyle name="Normal 44 2 5 3 3 2" xfId="39183"/>
    <cellStyle name="Normal 44 2 5 3 3 3" xfId="23959"/>
    <cellStyle name="Normal 44 2 5 3 4" xfId="34170"/>
    <cellStyle name="Normal 44 2 5 3 5" xfId="18946"/>
    <cellStyle name="Normal 44 2 5 4" xfId="5497"/>
    <cellStyle name="Normal 44 2 5 4 2" xfId="15549"/>
    <cellStyle name="Normal 44 2 5 4 2 2" xfId="45871"/>
    <cellStyle name="Normal 44 2 5 4 2 3" xfId="30647"/>
    <cellStyle name="Normal 44 2 5 4 3" xfId="10529"/>
    <cellStyle name="Normal 44 2 5 4 3 2" xfId="40854"/>
    <cellStyle name="Normal 44 2 5 4 3 3" xfId="25630"/>
    <cellStyle name="Normal 44 2 5 4 4" xfId="35841"/>
    <cellStyle name="Normal 44 2 5 4 5" xfId="20617"/>
    <cellStyle name="Normal 44 2 5 5" xfId="12207"/>
    <cellStyle name="Normal 44 2 5 5 2" xfId="42529"/>
    <cellStyle name="Normal 44 2 5 5 3" xfId="27305"/>
    <cellStyle name="Normal 44 2 5 6" xfId="7186"/>
    <cellStyle name="Normal 44 2 5 6 2" xfId="37512"/>
    <cellStyle name="Normal 44 2 5 6 3" xfId="22288"/>
    <cellStyle name="Normal 44 2 5 7" xfId="32500"/>
    <cellStyle name="Normal 44 2 5 8" xfId="17275"/>
    <cellStyle name="Normal 44 2 6" xfId="2531"/>
    <cellStyle name="Normal 44 2 6 2" xfId="4223"/>
    <cellStyle name="Normal 44 2 6 2 2" xfId="14296"/>
    <cellStyle name="Normal 44 2 6 2 2 2" xfId="44618"/>
    <cellStyle name="Normal 44 2 6 2 2 3" xfId="29394"/>
    <cellStyle name="Normal 44 2 6 2 3" xfId="9276"/>
    <cellStyle name="Normal 44 2 6 2 3 2" xfId="39601"/>
    <cellStyle name="Normal 44 2 6 2 3 3" xfId="24377"/>
    <cellStyle name="Normal 44 2 6 2 4" xfId="34588"/>
    <cellStyle name="Normal 44 2 6 2 5" xfId="19364"/>
    <cellStyle name="Normal 44 2 6 3" xfId="5915"/>
    <cellStyle name="Normal 44 2 6 3 2" xfId="15967"/>
    <cellStyle name="Normal 44 2 6 3 2 2" xfId="46289"/>
    <cellStyle name="Normal 44 2 6 3 2 3" xfId="31065"/>
    <cellStyle name="Normal 44 2 6 3 3" xfId="10947"/>
    <cellStyle name="Normal 44 2 6 3 3 2" xfId="41272"/>
    <cellStyle name="Normal 44 2 6 3 3 3" xfId="26048"/>
    <cellStyle name="Normal 44 2 6 3 4" xfId="36259"/>
    <cellStyle name="Normal 44 2 6 3 5" xfId="21035"/>
    <cellStyle name="Normal 44 2 6 4" xfId="12625"/>
    <cellStyle name="Normal 44 2 6 4 2" xfId="42947"/>
    <cellStyle name="Normal 44 2 6 4 3" xfId="27723"/>
    <cellStyle name="Normal 44 2 6 5" xfId="7604"/>
    <cellStyle name="Normal 44 2 6 5 2" xfId="37930"/>
    <cellStyle name="Normal 44 2 6 5 3" xfId="22706"/>
    <cellStyle name="Normal 44 2 6 6" xfId="32918"/>
    <cellStyle name="Normal 44 2 6 7" xfId="17693"/>
    <cellStyle name="Normal 44 2 7" xfId="3382"/>
    <cellStyle name="Normal 44 2 7 2" xfId="13460"/>
    <cellStyle name="Normal 44 2 7 2 2" xfId="43782"/>
    <cellStyle name="Normal 44 2 7 2 3" xfId="28558"/>
    <cellStyle name="Normal 44 2 7 3" xfId="8440"/>
    <cellStyle name="Normal 44 2 7 3 2" xfId="38765"/>
    <cellStyle name="Normal 44 2 7 3 3" xfId="23541"/>
    <cellStyle name="Normal 44 2 7 4" xfId="33752"/>
    <cellStyle name="Normal 44 2 7 5" xfId="18528"/>
    <cellStyle name="Normal 44 2 8" xfId="5076"/>
    <cellStyle name="Normal 44 2 8 2" xfId="15131"/>
    <cellStyle name="Normal 44 2 8 2 2" xfId="45453"/>
    <cellStyle name="Normal 44 2 8 2 3" xfId="30229"/>
    <cellStyle name="Normal 44 2 8 3" xfId="10111"/>
    <cellStyle name="Normal 44 2 8 3 2" xfId="40436"/>
    <cellStyle name="Normal 44 2 8 3 3" xfId="25212"/>
    <cellStyle name="Normal 44 2 8 4" xfId="35423"/>
    <cellStyle name="Normal 44 2 8 5" xfId="20199"/>
    <cellStyle name="Normal 44 2 9" xfId="11787"/>
    <cellStyle name="Normal 44 2 9 2" xfId="42111"/>
    <cellStyle name="Normal 44 2 9 3" xfId="26887"/>
    <cellStyle name="Normal 44 3" xfId="47294"/>
    <cellStyle name="Normal 45" xfId="969"/>
    <cellStyle name="Normal 45 2" xfId="1443"/>
    <cellStyle name="Normal 45 2 10" xfId="6767"/>
    <cellStyle name="Normal 45 2 10 2" xfId="37095"/>
    <cellStyle name="Normal 45 2 10 3" xfId="21871"/>
    <cellStyle name="Normal 45 2 11" xfId="32086"/>
    <cellStyle name="Normal 45 2 12" xfId="16856"/>
    <cellStyle name="Normal 45 2 2" xfId="1731"/>
    <cellStyle name="Normal 45 2 2 10" xfId="32138"/>
    <cellStyle name="Normal 45 2 2 11" xfId="16910"/>
    <cellStyle name="Normal 45 2 2 2" xfId="1839"/>
    <cellStyle name="Normal 45 2 2 2 10" xfId="17014"/>
    <cellStyle name="Normal 45 2 2 2 2" xfId="2056"/>
    <cellStyle name="Normal 45 2 2 2 2 2" xfId="2477"/>
    <cellStyle name="Normal 45 2 2 2 2 2 2" xfId="3316"/>
    <cellStyle name="Normal 45 2 2 2 2 2 2 2" xfId="5006"/>
    <cellStyle name="Normal 45 2 2 2 2 2 2 2 2" xfId="15079"/>
    <cellStyle name="Normal 45 2 2 2 2 2 2 2 2 2" xfId="45401"/>
    <cellStyle name="Normal 45 2 2 2 2 2 2 2 2 3" xfId="30177"/>
    <cellStyle name="Normal 45 2 2 2 2 2 2 2 3" xfId="10059"/>
    <cellStyle name="Normal 45 2 2 2 2 2 2 2 3 2" xfId="40384"/>
    <cellStyle name="Normal 45 2 2 2 2 2 2 2 3 3" xfId="25160"/>
    <cellStyle name="Normal 45 2 2 2 2 2 2 2 4" xfId="35371"/>
    <cellStyle name="Normal 45 2 2 2 2 2 2 2 5" xfId="20147"/>
    <cellStyle name="Normal 45 2 2 2 2 2 2 3" xfId="6698"/>
    <cellStyle name="Normal 45 2 2 2 2 2 2 3 2" xfId="16750"/>
    <cellStyle name="Normal 45 2 2 2 2 2 2 3 2 2" xfId="47072"/>
    <cellStyle name="Normal 45 2 2 2 2 2 2 3 2 3" xfId="31848"/>
    <cellStyle name="Normal 45 2 2 2 2 2 2 3 3" xfId="11730"/>
    <cellStyle name="Normal 45 2 2 2 2 2 2 3 3 2" xfId="42055"/>
    <cellStyle name="Normal 45 2 2 2 2 2 2 3 3 3" xfId="26831"/>
    <cellStyle name="Normal 45 2 2 2 2 2 2 3 4" xfId="37042"/>
    <cellStyle name="Normal 45 2 2 2 2 2 2 3 5" xfId="21818"/>
    <cellStyle name="Normal 45 2 2 2 2 2 2 4" xfId="13408"/>
    <cellStyle name="Normal 45 2 2 2 2 2 2 4 2" xfId="43730"/>
    <cellStyle name="Normal 45 2 2 2 2 2 2 4 3" xfId="28506"/>
    <cellStyle name="Normal 45 2 2 2 2 2 2 5" xfId="8387"/>
    <cellStyle name="Normal 45 2 2 2 2 2 2 5 2" xfId="38713"/>
    <cellStyle name="Normal 45 2 2 2 2 2 2 5 3" xfId="23489"/>
    <cellStyle name="Normal 45 2 2 2 2 2 2 6" xfId="33701"/>
    <cellStyle name="Normal 45 2 2 2 2 2 2 7" xfId="18476"/>
    <cellStyle name="Normal 45 2 2 2 2 2 3" xfId="4169"/>
    <cellStyle name="Normal 45 2 2 2 2 2 3 2" xfId="14243"/>
    <cellStyle name="Normal 45 2 2 2 2 2 3 2 2" xfId="44565"/>
    <cellStyle name="Normal 45 2 2 2 2 2 3 2 3" xfId="29341"/>
    <cellStyle name="Normal 45 2 2 2 2 2 3 3" xfId="9223"/>
    <cellStyle name="Normal 45 2 2 2 2 2 3 3 2" xfId="39548"/>
    <cellStyle name="Normal 45 2 2 2 2 2 3 3 3" xfId="24324"/>
    <cellStyle name="Normal 45 2 2 2 2 2 3 4" xfId="34535"/>
    <cellStyle name="Normal 45 2 2 2 2 2 3 5" xfId="19311"/>
    <cellStyle name="Normal 45 2 2 2 2 2 4" xfId="5862"/>
    <cellStyle name="Normal 45 2 2 2 2 2 4 2" xfId="15914"/>
    <cellStyle name="Normal 45 2 2 2 2 2 4 2 2" xfId="46236"/>
    <cellStyle name="Normal 45 2 2 2 2 2 4 2 3" xfId="31012"/>
    <cellStyle name="Normal 45 2 2 2 2 2 4 3" xfId="10894"/>
    <cellStyle name="Normal 45 2 2 2 2 2 4 3 2" xfId="41219"/>
    <cellStyle name="Normal 45 2 2 2 2 2 4 3 3" xfId="25995"/>
    <cellStyle name="Normal 45 2 2 2 2 2 4 4" xfId="36206"/>
    <cellStyle name="Normal 45 2 2 2 2 2 4 5" xfId="20982"/>
    <cellStyle name="Normal 45 2 2 2 2 2 5" xfId="12572"/>
    <cellStyle name="Normal 45 2 2 2 2 2 5 2" xfId="42894"/>
    <cellStyle name="Normal 45 2 2 2 2 2 5 3" xfId="27670"/>
    <cellStyle name="Normal 45 2 2 2 2 2 6" xfId="7551"/>
    <cellStyle name="Normal 45 2 2 2 2 2 6 2" xfId="37877"/>
    <cellStyle name="Normal 45 2 2 2 2 2 6 3" xfId="22653"/>
    <cellStyle name="Normal 45 2 2 2 2 2 7" xfId="32865"/>
    <cellStyle name="Normal 45 2 2 2 2 2 8" xfId="17640"/>
    <cellStyle name="Normal 45 2 2 2 2 3" xfId="2898"/>
    <cellStyle name="Normal 45 2 2 2 2 3 2" xfId="4588"/>
    <cellStyle name="Normal 45 2 2 2 2 3 2 2" xfId="14661"/>
    <cellStyle name="Normal 45 2 2 2 2 3 2 2 2" xfId="44983"/>
    <cellStyle name="Normal 45 2 2 2 2 3 2 2 3" xfId="29759"/>
    <cellStyle name="Normal 45 2 2 2 2 3 2 3" xfId="9641"/>
    <cellStyle name="Normal 45 2 2 2 2 3 2 3 2" xfId="39966"/>
    <cellStyle name="Normal 45 2 2 2 2 3 2 3 3" xfId="24742"/>
    <cellStyle name="Normal 45 2 2 2 2 3 2 4" xfId="34953"/>
    <cellStyle name="Normal 45 2 2 2 2 3 2 5" xfId="19729"/>
    <cellStyle name="Normal 45 2 2 2 2 3 3" xfId="6280"/>
    <cellStyle name="Normal 45 2 2 2 2 3 3 2" xfId="16332"/>
    <cellStyle name="Normal 45 2 2 2 2 3 3 2 2" xfId="46654"/>
    <cellStyle name="Normal 45 2 2 2 2 3 3 2 3" xfId="31430"/>
    <cellStyle name="Normal 45 2 2 2 2 3 3 3" xfId="11312"/>
    <cellStyle name="Normal 45 2 2 2 2 3 3 3 2" xfId="41637"/>
    <cellStyle name="Normal 45 2 2 2 2 3 3 3 3" xfId="26413"/>
    <cellStyle name="Normal 45 2 2 2 2 3 3 4" xfId="36624"/>
    <cellStyle name="Normal 45 2 2 2 2 3 3 5" xfId="21400"/>
    <cellStyle name="Normal 45 2 2 2 2 3 4" xfId="12990"/>
    <cellStyle name="Normal 45 2 2 2 2 3 4 2" xfId="43312"/>
    <cellStyle name="Normal 45 2 2 2 2 3 4 3" xfId="28088"/>
    <cellStyle name="Normal 45 2 2 2 2 3 5" xfId="7969"/>
    <cellStyle name="Normal 45 2 2 2 2 3 5 2" xfId="38295"/>
    <cellStyle name="Normal 45 2 2 2 2 3 5 3" xfId="23071"/>
    <cellStyle name="Normal 45 2 2 2 2 3 6" xfId="33283"/>
    <cellStyle name="Normal 45 2 2 2 2 3 7" xfId="18058"/>
    <cellStyle name="Normal 45 2 2 2 2 4" xfId="3751"/>
    <cellStyle name="Normal 45 2 2 2 2 4 2" xfId="13825"/>
    <cellStyle name="Normal 45 2 2 2 2 4 2 2" xfId="44147"/>
    <cellStyle name="Normal 45 2 2 2 2 4 2 3" xfId="28923"/>
    <cellStyle name="Normal 45 2 2 2 2 4 3" xfId="8805"/>
    <cellStyle name="Normal 45 2 2 2 2 4 3 2" xfId="39130"/>
    <cellStyle name="Normal 45 2 2 2 2 4 3 3" xfId="23906"/>
    <cellStyle name="Normal 45 2 2 2 2 4 4" xfId="34117"/>
    <cellStyle name="Normal 45 2 2 2 2 4 5" xfId="18893"/>
    <cellStyle name="Normal 45 2 2 2 2 5" xfId="5444"/>
    <cellStyle name="Normal 45 2 2 2 2 5 2" xfId="15496"/>
    <cellStyle name="Normal 45 2 2 2 2 5 2 2" xfId="45818"/>
    <cellStyle name="Normal 45 2 2 2 2 5 2 3" xfId="30594"/>
    <cellStyle name="Normal 45 2 2 2 2 5 3" xfId="10476"/>
    <cellStyle name="Normal 45 2 2 2 2 5 3 2" xfId="40801"/>
    <cellStyle name="Normal 45 2 2 2 2 5 3 3" xfId="25577"/>
    <cellStyle name="Normal 45 2 2 2 2 5 4" xfId="35788"/>
    <cellStyle name="Normal 45 2 2 2 2 5 5" xfId="20564"/>
    <cellStyle name="Normal 45 2 2 2 2 6" xfId="12154"/>
    <cellStyle name="Normal 45 2 2 2 2 6 2" xfId="42476"/>
    <cellStyle name="Normal 45 2 2 2 2 6 3" xfId="27252"/>
    <cellStyle name="Normal 45 2 2 2 2 7" xfId="7133"/>
    <cellStyle name="Normal 45 2 2 2 2 7 2" xfId="37459"/>
    <cellStyle name="Normal 45 2 2 2 2 7 3" xfId="22235"/>
    <cellStyle name="Normal 45 2 2 2 2 8" xfId="32447"/>
    <cellStyle name="Normal 45 2 2 2 2 9" xfId="17222"/>
    <cellStyle name="Normal 45 2 2 2 3" xfId="2269"/>
    <cellStyle name="Normal 45 2 2 2 3 2" xfId="3108"/>
    <cellStyle name="Normal 45 2 2 2 3 2 2" xfId="4798"/>
    <cellStyle name="Normal 45 2 2 2 3 2 2 2" xfId="14871"/>
    <cellStyle name="Normal 45 2 2 2 3 2 2 2 2" xfId="45193"/>
    <cellStyle name="Normal 45 2 2 2 3 2 2 2 3" xfId="29969"/>
    <cellStyle name="Normal 45 2 2 2 3 2 2 3" xfId="9851"/>
    <cellStyle name="Normal 45 2 2 2 3 2 2 3 2" xfId="40176"/>
    <cellStyle name="Normal 45 2 2 2 3 2 2 3 3" xfId="24952"/>
    <cellStyle name="Normal 45 2 2 2 3 2 2 4" xfId="35163"/>
    <cellStyle name="Normal 45 2 2 2 3 2 2 5" xfId="19939"/>
    <cellStyle name="Normal 45 2 2 2 3 2 3" xfId="6490"/>
    <cellStyle name="Normal 45 2 2 2 3 2 3 2" xfId="16542"/>
    <cellStyle name="Normal 45 2 2 2 3 2 3 2 2" xfId="46864"/>
    <cellStyle name="Normal 45 2 2 2 3 2 3 2 3" xfId="31640"/>
    <cellStyle name="Normal 45 2 2 2 3 2 3 3" xfId="11522"/>
    <cellStyle name="Normal 45 2 2 2 3 2 3 3 2" xfId="41847"/>
    <cellStyle name="Normal 45 2 2 2 3 2 3 3 3" xfId="26623"/>
    <cellStyle name="Normal 45 2 2 2 3 2 3 4" xfId="36834"/>
    <cellStyle name="Normal 45 2 2 2 3 2 3 5" xfId="21610"/>
    <cellStyle name="Normal 45 2 2 2 3 2 4" xfId="13200"/>
    <cellStyle name="Normal 45 2 2 2 3 2 4 2" xfId="43522"/>
    <cellStyle name="Normal 45 2 2 2 3 2 4 3" xfId="28298"/>
    <cellStyle name="Normal 45 2 2 2 3 2 5" xfId="8179"/>
    <cellStyle name="Normal 45 2 2 2 3 2 5 2" xfId="38505"/>
    <cellStyle name="Normal 45 2 2 2 3 2 5 3" xfId="23281"/>
    <cellStyle name="Normal 45 2 2 2 3 2 6" xfId="33493"/>
    <cellStyle name="Normal 45 2 2 2 3 2 7" xfId="18268"/>
    <cellStyle name="Normal 45 2 2 2 3 3" xfId="3961"/>
    <cellStyle name="Normal 45 2 2 2 3 3 2" xfId="14035"/>
    <cellStyle name="Normal 45 2 2 2 3 3 2 2" xfId="44357"/>
    <cellStyle name="Normal 45 2 2 2 3 3 2 3" xfId="29133"/>
    <cellStyle name="Normal 45 2 2 2 3 3 3" xfId="9015"/>
    <cellStyle name="Normal 45 2 2 2 3 3 3 2" xfId="39340"/>
    <cellStyle name="Normal 45 2 2 2 3 3 3 3" xfId="24116"/>
    <cellStyle name="Normal 45 2 2 2 3 3 4" xfId="34327"/>
    <cellStyle name="Normal 45 2 2 2 3 3 5" xfId="19103"/>
    <cellStyle name="Normal 45 2 2 2 3 4" xfId="5654"/>
    <cellStyle name="Normal 45 2 2 2 3 4 2" xfId="15706"/>
    <cellStyle name="Normal 45 2 2 2 3 4 2 2" xfId="46028"/>
    <cellStyle name="Normal 45 2 2 2 3 4 2 3" xfId="30804"/>
    <cellStyle name="Normal 45 2 2 2 3 4 3" xfId="10686"/>
    <cellStyle name="Normal 45 2 2 2 3 4 3 2" xfId="41011"/>
    <cellStyle name="Normal 45 2 2 2 3 4 3 3" xfId="25787"/>
    <cellStyle name="Normal 45 2 2 2 3 4 4" xfId="35998"/>
    <cellStyle name="Normal 45 2 2 2 3 4 5" xfId="20774"/>
    <cellStyle name="Normal 45 2 2 2 3 5" xfId="12364"/>
    <cellStyle name="Normal 45 2 2 2 3 5 2" xfId="42686"/>
    <cellStyle name="Normal 45 2 2 2 3 5 3" xfId="27462"/>
    <cellStyle name="Normal 45 2 2 2 3 6" xfId="7343"/>
    <cellStyle name="Normal 45 2 2 2 3 6 2" xfId="37669"/>
    <cellStyle name="Normal 45 2 2 2 3 6 3" xfId="22445"/>
    <cellStyle name="Normal 45 2 2 2 3 7" xfId="32657"/>
    <cellStyle name="Normal 45 2 2 2 3 8" xfId="17432"/>
    <cellStyle name="Normal 45 2 2 2 4" xfId="2690"/>
    <cellStyle name="Normal 45 2 2 2 4 2" xfId="4380"/>
    <cellStyle name="Normal 45 2 2 2 4 2 2" xfId="14453"/>
    <cellStyle name="Normal 45 2 2 2 4 2 2 2" xfId="44775"/>
    <cellStyle name="Normal 45 2 2 2 4 2 2 3" xfId="29551"/>
    <cellStyle name="Normal 45 2 2 2 4 2 3" xfId="9433"/>
    <cellStyle name="Normal 45 2 2 2 4 2 3 2" xfId="39758"/>
    <cellStyle name="Normal 45 2 2 2 4 2 3 3" xfId="24534"/>
    <cellStyle name="Normal 45 2 2 2 4 2 4" xfId="34745"/>
    <cellStyle name="Normal 45 2 2 2 4 2 5" xfId="19521"/>
    <cellStyle name="Normal 45 2 2 2 4 3" xfId="6072"/>
    <cellStyle name="Normal 45 2 2 2 4 3 2" xfId="16124"/>
    <cellStyle name="Normal 45 2 2 2 4 3 2 2" xfId="46446"/>
    <cellStyle name="Normal 45 2 2 2 4 3 2 3" xfId="31222"/>
    <cellStyle name="Normal 45 2 2 2 4 3 3" xfId="11104"/>
    <cellStyle name="Normal 45 2 2 2 4 3 3 2" xfId="41429"/>
    <cellStyle name="Normal 45 2 2 2 4 3 3 3" xfId="26205"/>
    <cellStyle name="Normal 45 2 2 2 4 3 4" xfId="36416"/>
    <cellStyle name="Normal 45 2 2 2 4 3 5" xfId="21192"/>
    <cellStyle name="Normal 45 2 2 2 4 4" xfId="12782"/>
    <cellStyle name="Normal 45 2 2 2 4 4 2" xfId="43104"/>
    <cellStyle name="Normal 45 2 2 2 4 4 3" xfId="27880"/>
    <cellStyle name="Normal 45 2 2 2 4 5" xfId="7761"/>
    <cellStyle name="Normal 45 2 2 2 4 5 2" xfId="38087"/>
    <cellStyle name="Normal 45 2 2 2 4 5 3" xfId="22863"/>
    <cellStyle name="Normal 45 2 2 2 4 6" xfId="33075"/>
    <cellStyle name="Normal 45 2 2 2 4 7" xfId="17850"/>
    <cellStyle name="Normal 45 2 2 2 5" xfId="3543"/>
    <cellStyle name="Normal 45 2 2 2 5 2" xfId="13617"/>
    <cellStyle name="Normal 45 2 2 2 5 2 2" xfId="43939"/>
    <cellStyle name="Normal 45 2 2 2 5 2 3" xfId="28715"/>
    <cellStyle name="Normal 45 2 2 2 5 3" xfId="8597"/>
    <cellStyle name="Normal 45 2 2 2 5 3 2" xfId="38922"/>
    <cellStyle name="Normal 45 2 2 2 5 3 3" xfId="23698"/>
    <cellStyle name="Normal 45 2 2 2 5 4" xfId="33909"/>
    <cellStyle name="Normal 45 2 2 2 5 5" xfId="18685"/>
    <cellStyle name="Normal 45 2 2 2 6" xfId="5236"/>
    <cellStyle name="Normal 45 2 2 2 6 2" xfId="15288"/>
    <cellStyle name="Normal 45 2 2 2 6 2 2" xfId="45610"/>
    <cellStyle name="Normal 45 2 2 2 6 2 3" xfId="30386"/>
    <cellStyle name="Normal 45 2 2 2 6 3" xfId="10268"/>
    <cellStyle name="Normal 45 2 2 2 6 3 2" xfId="40593"/>
    <cellStyle name="Normal 45 2 2 2 6 3 3" xfId="25369"/>
    <cellStyle name="Normal 45 2 2 2 6 4" xfId="35580"/>
    <cellStyle name="Normal 45 2 2 2 6 5" xfId="20356"/>
    <cellStyle name="Normal 45 2 2 2 7" xfId="11946"/>
    <cellStyle name="Normal 45 2 2 2 7 2" xfId="42268"/>
    <cellStyle name="Normal 45 2 2 2 7 3" xfId="27044"/>
    <cellStyle name="Normal 45 2 2 2 8" xfId="6925"/>
    <cellStyle name="Normal 45 2 2 2 8 2" xfId="37251"/>
    <cellStyle name="Normal 45 2 2 2 8 3" xfId="22027"/>
    <cellStyle name="Normal 45 2 2 2 9" xfId="32239"/>
    <cellStyle name="Normal 45 2 2 3" xfId="1952"/>
    <cellStyle name="Normal 45 2 2 3 2" xfId="2373"/>
    <cellStyle name="Normal 45 2 2 3 2 2" xfId="3212"/>
    <cellStyle name="Normal 45 2 2 3 2 2 2" xfId="4902"/>
    <cellStyle name="Normal 45 2 2 3 2 2 2 2" xfId="14975"/>
    <cellStyle name="Normal 45 2 2 3 2 2 2 2 2" xfId="45297"/>
    <cellStyle name="Normal 45 2 2 3 2 2 2 2 3" xfId="30073"/>
    <cellStyle name="Normal 45 2 2 3 2 2 2 3" xfId="9955"/>
    <cellStyle name="Normal 45 2 2 3 2 2 2 3 2" xfId="40280"/>
    <cellStyle name="Normal 45 2 2 3 2 2 2 3 3" xfId="25056"/>
    <cellStyle name="Normal 45 2 2 3 2 2 2 4" xfId="35267"/>
    <cellStyle name="Normal 45 2 2 3 2 2 2 5" xfId="20043"/>
    <cellStyle name="Normal 45 2 2 3 2 2 3" xfId="6594"/>
    <cellStyle name="Normal 45 2 2 3 2 2 3 2" xfId="16646"/>
    <cellStyle name="Normal 45 2 2 3 2 2 3 2 2" xfId="46968"/>
    <cellStyle name="Normal 45 2 2 3 2 2 3 2 3" xfId="31744"/>
    <cellStyle name="Normal 45 2 2 3 2 2 3 3" xfId="11626"/>
    <cellStyle name="Normal 45 2 2 3 2 2 3 3 2" xfId="41951"/>
    <cellStyle name="Normal 45 2 2 3 2 2 3 3 3" xfId="26727"/>
    <cellStyle name="Normal 45 2 2 3 2 2 3 4" xfId="36938"/>
    <cellStyle name="Normal 45 2 2 3 2 2 3 5" xfId="21714"/>
    <cellStyle name="Normal 45 2 2 3 2 2 4" xfId="13304"/>
    <cellStyle name="Normal 45 2 2 3 2 2 4 2" xfId="43626"/>
    <cellStyle name="Normal 45 2 2 3 2 2 4 3" xfId="28402"/>
    <cellStyle name="Normal 45 2 2 3 2 2 5" xfId="8283"/>
    <cellStyle name="Normal 45 2 2 3 2 2 5 2" xfId="38609"/>
    <cellStyle name="Normal 45 2 2 3 2 2 5 3" xfId="23385"/>
    <cellStyle name="Normal 45 2 2 3 2 2 6" xfId="33597"/>
    <cellStyle name="Normal 45 2 2 3 2 2 7" xfId="18372"/>
    <cellStyle name="Normal 45 2 2 3 2 3" xfId="4065"/>
    <cellStyle name="Normal 45 2 2 3 2 3 2" xfId="14139"/>
    <cellStyle name="Normal 45 2 2 3 2 3 2 2" xfId="44461"/>
    <cellStyle name="Normal 45 2 2 3 2 3 2 3" xfId="29237"/>
    <cellStyle name="Normal 45 2 2 3 2 3 3" xfId="9119"/>
    <cellStyle name="Normal 45 2 2 3 2 3 3 2" xfId="39444"/>
    <cellStyle name="Normal 45 2 2 3 2 3 3 3" xfId="24220"/>
    <cellStyle name="Normal 45 2 2 3 2 3 4" xfId="34431"/>
    <cellStyle name="Normal 45 2 2 3 2 3 5" xfId="19207"/>
    <cellStyle name="Normal 45 2 2 3 2 4" xfId="5758"/>
    <cellStyle name="Normal 45 2 2 3 2 4 2" xfId="15810"/>
    <cellStyle name="Normal 45 2 2 3 2 4 2 2" xfId="46132"/>
    <cellStyle name="Normal 45 2 2 3 2 4 2 3" xfId="30908"/>
    <cellStyle name="Normal 45 2 2 3 2 4 3" xfId="10790"/>
    <cellStyle name="Normal 45 2 2 3 2 4 3 2" xfId="41115"/>
    <cellStyle name="Normal 45 2 2 3 2 4 3 3" xfId="25891"/>
    <cellStyle name="Normal 45 2 2 3 2 4 4" xfId="36102"/>
    <cellStyle name="Normal 45 2 2 3 2 4 5" xfId="20878"/>
    <cellStyle name="Normal 45 2 2 3 2 5" xfId="12468"/>
    <cellStyle name="Normal 45 2 2 3 2 5 2" xfId="42790"/>
    <cellStyle name="Normal 45 2 2 3 2 5 3" xfId="27566"/>
    <cellStyle name="Normal 45 2 2 3 2 6" xfId="7447"/>
    <cellStyle name="Normal 45 2 2 3 2 6 2" xfId="37773"/>
    <cellStyle name="Normal 45 2 2 3 2 6 3" xfId="22549"/>
    <cellStyle name="Normal 45 2 2 3 2 7" xfId="32761"/>
    <cellStyle name="Normal 45 2 2 3 2 8" xfId="17536"/>
    <cellStyle name="Normal 45 2 2 3 3" xfId="2794"/>
    <cellStyle name="Normal 45 2 2 3 3 2" xfId="4484"/>
    <cellStyle name="Normal 45 2 2 3 3 2 2" xfId="14557"/>
    <cellStyle name="Normal 45 2 2 3 3 2 2 2" xfId="44879"/>
    <cellStyle name="Normal 45 2 2 3 3 2 2 3" xfId="29655"/>
    <cellStyle name="Normal 45 2 2 3 3 2 3" xfId="9537"/>
    <cellStyle name="Normal 45 2 2 3 3 2 3 2" xfId="39862"/>
    <cellStyle name="Normal 45 2 2 3 3 2 3 3" xfId="24638"/>
    <cellStyle name="Normal 45 2 2 3 3 2 4" xfId="34849"/>
    <cellStyle name="Normal 45 2 2 3 3 2 5" xfId="19625"/>
    <cellStyle name="Normal 45 2 2 3 3 3" xfId="6176"/>
    <cellStyle name="Normal 45 2 2 3 3 3 2" xfId="16228"/>
    <cellStyle name="Normal 45 2 2 3 3 3 2 2" xfId="46550"/>
    <cellStyle name="Normal 45 2 2 3 3 3 2 3" xfId="31326"/>
    <cellStyle name="Normal 45 2 2 3 3 3 3" xfId="11208"/>
    <cellStyle name="Normal 45 2 2 3 3 3 3 2" xfId="41533"/>
    <cellStyle name="Normal 45 2 2 3 3 3 3 3" xfId="26309"/>
    <cellStyle name="Normal 45 2 2 3 3 3 4" xfId="36520"/>
    <cellStyle name="Normal 45 2 2 3 3 3 5" xfId="21296"/>
    <cellStyle name="Normal 45 2 2 3 3 4" xfId="12886"/>
    <cellStyle name="Normal 45 2 2 3 3 4 2" xfId="43208"/>
    <cellStyle name="Normal 45 2 2 3 3 4 3" xfId="27984"/>
    <cellStyle name="Normal 45 2 2 3 3 5" xfId="7865"/>
    <cellStyle name="Normal 45 2 2 3 3 5 2" xfId="38191"/>
    <cellStyle name="Normal 45 2 2 3 3 5 3" xfId="22967"/>
    <cellStyle name="Normal 45 2 2 3 3 6" xfId="33179"/>
    <cellStyle name="Normal 45 2 2 3 3 7" xfId="17954"/>
    <cellStyle name="Normal 45 2 2 3 4" xfId="3647"/>
    <cellStyle name="Normal 45 2 2 3 4 2" xfId="13721"/>
    <cellStyle name="Normal 45 2 2 3 4 2 2" xfId="44043"/>
    <cellStyle name="Normal 45 2 2 3 4 2 3" xfId="28819"/>
    <cellStyle name="Normal 45 2 2 3 4 3" xfId="8701"/>
    <cellStyle name="Normal 45 2 2 3 4 3 2" xfId="39026"/>
    <cellStyle name="Normal 45 2 2 3 4 3 3" xfId="23802"/>
    <cellStyle name="Normal 45 2 2 3 4 4" xfId="34013"/>
    <cellStyle name="Normal 45 2 2 3 4 5" xfId="18789"/>
    <cellStyle name="Normal 45 2 2 3 5" xfId="5340"/>
    <cellStyle name="Normal 45 2 2 3 5 2" xfId="15392"/>
    <cellStyle name="Normal 45 2 2 3 5 2 2" xfId="45714"/>
    <cellStyle name="Normal 45 2 2 3 5 2 3" xfId="30490"/>
    <cellStyle name="Normal 45 2 2 3 5 3" xfId="10372"/>
    <cellStyle name="Normal 45 2 2 3 5 3 2" xfId="40697"/>
    <cellStyle name="Normal 45 2 2 3 5 3 3" xfId="25473"/>
    <cellStyle name="Normal 45 2 2 3 5 4" xfId="35684"/>
    <cellStyle name="Normal 45 2 2 3 5 5" xfId="20460"/>
    <cellStyle name="Normal 45 2 2 3 6" xfId="12050"/>
    <cellStyle name="Normal 45 2 2 3 6 2" xfId="42372"/>
    <cellStyle name="Normal 45 2 2 3 6 3" xfId="27148"/>
    <cellStyle name="Normal 45 2 2 3 7" xfId="7029"/>
    <cellStyle name="Normal 45 2 2 3 7 2" xfId="37355"/>
    <cellStyle name="Normal 45 2 2 3 7 3" xfId="22131"/>
    <cellStyle name="Normal 45 2 2 3 8" xfId="32343"/>
    <cellStyle name="Normal 45 2 2 3 9" xfId="17118"/>
    <cellStyle name="Normal 45 2 2 4" xfId="2165"/>
    <cellStyle name="Normal 45 2 2 4 2" xfId="3004"/>
    <cellStyle name="Normal 45 2 2 4 2 2" xfId="4694"/>
    <cellStyle name="Normal 45 2 2 4 2 2 2" xfId="14767"/>
    <cellStyle name="Normal 45 2 2 4 2 2 2 2" xfId="45089"/>
    <cellStyle name="Normal 45 2 2 4 2 2 2 3" xfId="29865"/>
    <cellStyle name="Normal 45 2 2 4 2 2 3" xfId="9747"/>
    <cellStyle name="Normal 45 2 2 4 2 2 3 2" xfId="40072"/>
    <cellStyle name="Normal 45 2 2 4 2 2 3 3" xfId="24848"/>
    <cellStyle name="Normal 45 2 2 4 2 2 4" xfId="35059"/>
    <cellStyle name="Normal 45 2 2 4 2 2 5" xfId="19835"/>
    <cellStyle name="Normal 45 2 2 4 2 3" xfId="6386"/>
    <cellStyle name="Normal 45 2 2 4 2 3 2" xfId="16438"/>
    <cellStyle name="Normal 45 2 2 4 2 3 2 2" xfId="46760"/>
    <cellStyle name="Normal 45 2 2 4 2 3 2 3" xfId="31536"/>
    <cellStyle name="Normal 45 2 2 4 2 3 3" xfId="11418"/>
    <cellStyle name="Normal 45 2 2 4 2 3 3 2" xfId="41743"/>
    <cellStyle name="Normal 45 2 2 4 2 3 3 3" xfId="26519"/>
    <cellStyle name="Normal 45 2 2 4 2 3 4" xfId="36730"/>
    <cellStyle name="Normal 45 2 2 4 2 3 5" xfId="21506"/>
    <cellStyle name="Normal 45 2 2 4 2 4" xfId="13096"/>
    <cellStyle name="Normal 45 2 2 4 2 4 2" xfId="43418"/>
    <cellStyle name="Normal 45 2 2 4 2 4 3" xfId="28194"/>
    <cellStyle name="Normal 45 2 2 4 2 5" xfId="8075"/>
    <cellStyle name="Normal 45 2 2 4 2 5 2" xfId="38401"/>
    <cellStyle name="Normal 45 2 2 4 2 5 3" xfId="23177"/>
    <cellStyle name="Normal 45 2 2 4 2 6" xfId="33389"/>
    <cellStyle name="Normal 45 2 2 4 2 7" xfId="18164"/>
    <cellStyle name="Normal 45 2 2 4 3" xfId="3857"/>
    <cellStyle name="Normal 45 2 2 4 3 2" xfId="13931"/>
    <cellStyle name="Normal 45 2 2 4 3 2 2" xfId="44253"/>
    <cellStyle name="Normal 45 2 2 4 3 2 3" xfId="29029"/>
    <cellStyle name="Normal 45 2 2 4 3 3" xfId="8911"/>
    <cellStyle name="Normal 45 2 2 4 3 3 2" xfId="39236"/>
    <cellStyle name="Normal 45 2 2 4 3 3 3" xfId="24012"/>
    <cellStyle name="Normal 45 2 2 4 3 4" xfId="34223"/>
    <cellStyle name="Normal 45 2 2 4 3 5" xfId="18999"/>
    <cellStyle name="Normal 45 2 2 4 4" xfId="5550"/>
    <cellStyle name="Normal 45 2 2 4 4 2" xfId="15602"/>
    <cellStyle name="Normal 45 2 2 4 4 2 2" xfId="45924"/>
    <cellStyle name="Normal 45 2 2 4 4 2 3" xfId="30700"/>
    <cellStyle name="Normal 45 2 2 4 4 3" xfId="10582"/>
    <cellStyle name="Normal 45 2 2 4 4 3 2" xfId="40907"/>
    <cellStyle name="Normal 45 2 2 4 4 3 3" xfId="25683"/>
    <cellStyle name="Normal 45 2 2 4 4 4" xfId="35894"/>
    <cellStyle name="Normal 45 2 2 4 4 5" xfId="20670"/>
    <cellStyle name="Normal 45 2 2 4 5" xfId="12260"/>
    <cellStyle name="Normal 45 2 2 4 5 2" xfId="42582"/>
    <cellStyle name="Normal 45 2 2 4 5 3" xfId="27358"/>
    <cellStyle name="Normal 45 2 2 4 6" xfId="7239"/>
    <cellStyle name="Normal 45 2 2 4 6 2" xfId="37565"/>
    <cellStyle name="Normal 45 2 2 4 6 3" xfId="22341"/>
    <cellStyle name="Normal 45 2 2 4 7" xfId="32553"/>
    <cellStyle name="Normal 45 2 2 4 8" xfId="17328"/>
    <cellStyle name="Normal 45 2 2 5" xfId="2586"/>
    <cellStyle name="Normal 45 2 2 5 2" xfId="4276"/>
    <cellStyle name="Normal 45 2 2 5 2 2" xfId="14349"/>
    <cellStyle name="Normal 45 2 2 5 2 2 2" xfId="44671"/>
    <cellStyle name="Normal 45 2 2 5 2 2 3" xfId="29447"/>
    <cellStyle name="Normal 45 2 2 5 2 3" xfId="9329"/>
    <cellStyle name="Normal 45 2 2 5 2 3 2" xfId="39654"/>
    <cellStyle name="Normal 45 2 2 5 2 3 3" xfId="24430"/>
    <cellStyle name="Normal 45 2 2 5 2 4" xfId="34641"/>
    <cellStyle name="Normal 45 2 2 5 2 5" xfId="19417"/>
    <cellStyle name="Normal 45 2 2 5 3" xfId="5968"/>
    <cellStyle name="Normal 45 2 2 5 3 2" xfId="16020"/>
    <cellStyle name="Normal 45 2 2 5 3 2 2" xfId="46342"/>
    <cellStyle name="Normal 45 2 2 5 3 2 3" xfId="31118"/>
    <cellStyle name="Normal 45 2 2 5 3 3" xfId="11000"/>
    <cellStyle name="Normal 45 2 2 5 3 3 2" xfId="41325"/>
    <cellStyle name="Normal 45 2 2 5 3 3 3" xfId="26101"/>
    <cellStyle name="Normal 45 2 2 5 3 4" xfId="36312"/>
    <cellStyle name="Normal 45 2 2 5 3 5" xfId="21088"/>
    <cellStyle name="Normal 45 2 2 5 4" xfId="12678"/>
    <cellStyle name="Normal 45 2 2 5 4 2" xfId="43000"/>
    <cellStyle name="Normal 45 2 2 5 4 3" xfId="27776"/>
    <cellStyle name="Normal 45 2 2 5 5" xfId="7657"/>
    <cellStyle name="Normal 45 2 2 5 5 2" xfId="37983"/>
    <cellStyle name="Normal 45 2 2 5 5 3" xfId="22759"/>
    <cellStyle name="Normal 45 2 2 5 6" xfId="32971"/>
    <cellStyle name="Normal 45 2 2 5 7" xfId="17746"/>
    <cellStyle name="Normal 45 2 2 6" xfId="3439"/>
    <cellStyle name="Normal 45 2 2 6 2" xfId="13513"/>
    <cellStyle name="Normal 45 2 2 6 2 2" xfId="43835"/>
    <cellStyle name="Normal 45 2 2 6 2 3" xfId="28611"/>
    <cellStyle name="Normal 45 2 2 6 3" xfId="8493"/>
    <cellStyle name="Normal 45 2 2 6 3 2" xfId="38818"/>
    <cellStyle name="Normal 45 2 2 6 3 3" xfId="23594"/>
    <cellStyle name="Normal 45 2 2 6 4" xfId="33805"/>
    <cellStyle name="Normal 45 2 2 6 5" xfId="18581"/>
    <cellStyle name="Normal 45 2 2 7" xfId="5132"/>
    <cellStyle name="Normal 45 2 2 7 2" xfId="15184"/>
    <cellStyle name="Normal 45 2 2 7 2 2" xfId="45506"/>
    <cellStyle name="Normal 45 2 2 7 2 3" xfId="30282"/>
    <cellStyle name="Normal 45 2 2 7 3" xfId="10164"/>
    <cellStyle name="Normal 45 2 2 7 3 2" xfId="40489"/>
    <cellStyle name="Normal 45 2 2 7 3 3" xfId="25265"/>
    <cellStyle name="Normal 45 2 2 7 4" xfId="35476"/>
    <cellStyle name="Normal 45 2 2 7 5" xfId="20252"/>
    <cellStyle name="Normal 45 2 2 8" xfId="11842"/>
    <cellStyle name="Normal 45 2 2 8 2" xfId="42164"/>
    <cellStyle name="Normal 45 2 2 8 3" xfId="26940"/>
    <cellStyle name="Normal 45 2 2 9" xfId="6821"/>
    <cellStyle name="Normal 45 2 2 9 2" xfId="37147"/>
    <cellStyle name="Normal 45 2 2 9 3" xfId="21923"/>
    <cellStyle name="Normal 45 2 3" xfId="1785"/>
    <cellStyle name="Normal 45 2 3 10" xfId="16962"/>
    <cellStyle name="Normal 45 2 3 2" xfId="2004"/>
    <cellStyle name="Normal 45 2 3 2 2" xfId="2425"/>
    <cellStyle name="Normal 45 2 3 2 2 2" xfId="3264"/>
    <cellStyle name="Normal 45 2 3 2 2 2 2" xfId="4954"/>
    <cellStyle name="Normal 45 2 3 2 2 2 2 2" xfId="15027"/>
    <cellStyle name="Normal 45 2 3 2 2 2 2 2 2" xfId="45349"/>
    <cellStyle name="Normal 45 2 3 2 2 2 2 2 3" xfId="30125"/>
    <cellStyle name="Normal 45 2 3 2 2 2 2 3" xfId="10007"/>
    <cellStyle name="Normal 45 2 3 2 2 2 2 3 2" xfId="40332"/>
    <cellStyle name="Normal 45 2 3 2 2 2 2 3 3" xfId="25108"/>
    <cellStyle name="Normal 45 2 3 2 2 2 2 4" xfId="35319"/>
    <cellStyle name="Normal 45 2 3 2 2 2 2 5" xfId="20095"/>
    <cellStyle name="Normal 45 2 3 2 2 2 3" xfId="6646"/>
    <cellStyle name="Normal 45 2 3 2 2 2 3 2" xfId="16698"/>
    <cellStyle name="Normal 45 2 3 2 2 2 3 2 2" xfId="47020"/>
    <cellStyle name="Normal 45 2 3 2 2 2 3 2 3" xfId="31796"/>
    <cellStyle name="Normal 45 2 3 2 2 2 3 3" xfId="11678"/>
    <cellStyle name="Normal 45 2 3 2 2 2 3 3 2" xfId="42003"/>
    <cellStyle name="Normal 45 2 3 2 2 2 3 3 3" xfId="26779"/>
    <cellStyle name="Normal 45 2 3 2 2 2 3 4" xfId="36990"/>
    <cellStyle name="Normal 45 2 3 2 2 2 3 5" xfId="21766"/>
    <cellStyle name="Normal 45 2 3 2 2 2 4" xfId="13356"/>
    <cellStyle name="Normal 45 2 3 2 2 2 4 2" xfId="43678"/>
    <cellStyle name="Normal 45 2 3 2 2 2 4 3" xfId="28454"/>
    <cellStyle name="Normal 45 2 3 2 2 2 5" xfId="8335"/>
    <cellStyle name="Normal 45 2 3 2 2 2 5 2" xfId="38661"/>
    <cellStyle name="Normal 45 2 3 2 2 2 5 3" xfId="23437"/>
    <cellStyle name="Normal 45 2 3 2 2 2 6" xfId="33649"/>
    <cellStyle name="Normal 45 2 3 2 2 2 7" xfId="18424"/>
    <cellStyle name="Normal 45 2 3 2 2 3" xfId="4117"/>
    <cellStyle name="Normal 45 2 3 2 2 3 2" xfId="14191"/>
    <cellStyle name="Normal 45 2 3 2 2 3 2 2" xfId="44513"/>
    <cellStyle name="Normal 45 2 3 2 2 3 2 3" xfId="29289"/>
    <cellStyle name="Normal 45 2 3 2 2 3 3" xfId="9171"/>
    <cellStyle name="Normal 45 2 3 2 2 3 3 2" xfId="39496"/>
    <cellStyle name="Normal 45 2 3 2 2 3 3 3" xfId="24272"/>
    <cellStyle name="Normal 45 2 3 2 2 3 4" xfId="34483"/>
    <cellStyle name="Normal 45 2 3 2 2 3 5" xfId="19259"/>
    <cellStyle name="Normal 45 2 3 2 2 4" xfId="5810"/>
    <cellStyle name="Normal 45 2 3 2 2 4 2" xfId="15862"/>
    <cellStyle name="Normal 45 2 3 2 2 4 2 2" xfId="46184"/>
    <cellStyle name="Normal 45 2 3 2 2 4 2 3" xfId="30960"/>
    <cellStyle name="Normal 45 2 3 2 2 4 3" xfId="10842"/>
    <cellStyle name="Normal 45 2 3 2 2 4 3 2" xfId="41167"/>
    <cellStyle name="Normal 45 2 3 2 2 4 3 3" xfId="25943"/>
    <cellStyle name="Normal 45 2 3 2 2 4 4" xfId="36154"/>
    <cellStyle name="Normal 45 2 3 2 2 4 5" xfId="20930"/>
    <cellStyle name="Normal 45 2 3 2 2 5" xfId="12520"/>
    <cellStyle name="Normal 45 2 3 2 2 5 2" xfId="42842"/>
    <cellStyle name="Normal 45 2 3 2 2 5 3" xfId="27618"/>
    <cellStyle name="Normal 45 2 3 2 2 6" xfId="7499"/>
    <cellStyle name="Normal 45 2 3 2 2 6 2" xfId="37825"/>
    <cellStyle name="Normal 45 2 3 2 2 6 3" xfId="22601"/>
    <cellStyle name="Normal 45 2 3 2 2 7" xfId="32813"/>
    <cellStyle name="Normal 45 2 3 2 2 8" xfId="17588"/>
    <cellStyle name="Normal 45 2 3 2 3" xfId="2846"/>
    <cellStyle name="Normal 45 2 3 2 3 2" xfId="4536"/>
    <cellStyle name="Normal 45 2 3 2 3 2 2" xfId="14609"/>
    <cellStyle name="Normal 45 2 3 2 3 2 2 2" xfId="44931"/>
    <cellStyle name="Normal 45 2 3 2 3 2 2 3" xfId="29707"/>
    <cellStyle name="Normal 45 2 3 2 3 2 3" xfId="9589"/>
    <cellStyle name="Normal 45 2 3 2 3 2 3 2" xfId="39914"/>
    <cellStyle name="Normal 45 2 3 2 3 2 3 3" xfId="24690"/>
    <cellStyle name="Normal 45 2 3 2 3 2 4" xfId="34901"/>
    <cellStyle name="Normal 45 2 3 2 3 2 5" xfId="19677"/>
    <cellStyle name="Normal 45 2 3 2 3 3" xfId="6228"/>
    <cellStyle name="Normal 45 2 3 2 3 3 2" xfId="16280"/>
    <cellStyle name="Normal 45 2 3 2 3 3 2 2" xfId="46602"/>
    <cellStyle name="Normal 45 2 3 2 3 3 2 3" xfId="31378"/>
    <cellStyle name="Normal 45 2 3 2 3 3 3" xfId="11260"/>
    <cellStyle name="Normal 45 2 3 2 3 3 3 2" xfId="41585"/>
    <cellStyle name="Normal 45 2 3 2 3 3 3 3" xfId="26361"/>
    <cellStyle name="Normal 45 2 3 2 3 3 4" xfId="36572"/>
    <cellStyle name="Normal 45 2 3 2 3 3 5" xfId="21348"/>
    <cellStyle name="Normal 45 2 3 2 3 4" xfId="12938"/>
    <cellStyle name="Normal 45 2 3 2 3 4 2" xfId="43260"/>
    <cellStyle name="Normal 45 2 3 2 3 4 3" xfId="28036"/>
    <cellStyle name="Normal 45 2 3 2 3 5" xfId="7917"/>
    <cellStyle name="Normal 45 2 3 2 3 5 2" xfId="38243"/>
    <cellStyle name="Normal 45 2 3 2 3 5 3" xfId="23019"/>
    <cellStyle name="Normal 45 2 3 2 3 6" xfId="33231"/>
    <cellStyle name="Normal 45 2 3 2 3 7" xfId="18006"/>
    <cellStyle name="Normal 45 2 3 2 4" xfId="3699"/>
    <cellStyle name="Normal 45 2 3 2 4 2" xfId="13773"/>
    <cellStyle name="Normal 45 2 3 2 4 2 2" xfId="44095"/>
    <cellStyle name="Normal 45 2 3 2 4 2 3" xfId="28871"/>
    <cellStyle name="Normal 45 2 3 2 4 3" xfId="8753"/>
    <cellStyle name="Normal 45 2 3 2 4 3 2" xfId="39078"/>
    <cellStyle name="Normal 45 2 3 2 4 3 3" xfId="23854"/>
    <cellStyle name="Normal 45 2 3 2 4 4" xfId="34065"/>
    <cellStyle name="Normal 45 2 3 2 4 5" xfId="18841"/>
    <cellStyle name="Normal 45 2 3 2 5" xfId="5392"/>
    <cellStyle name="Normal 45 2 3 2 5 2" xfId="15444"/>
    <cellStyle name="Normal 45 2 3 2 5 2 2" xfId="45766"/>
    <cellStyle name="Normal 45 2 3 2 5 2 3" xfId="30542"/>
    <cellStyle name="Normal 45 2 3 2 5 3" xfId="10424"/>
    <cellStyle name="Normal 45 2 3 2 5 3 2" xfId="40749"/>
    <cellStyle name="Normal 45 2 3 2 5 3 3" xfId="25525"/>
    <cellStyle name="Normal 45 2 3 2 5 4" xfId="35736"/>
    <cellStyle name="Normal 45 2 3 2 5 5" xfId="20512"/>
    <cellStyle name="Normal 45 2 3 2 6" xfId="12102"/>
    <cellStyle name="Normal 45 2 3 2 6 2" xfId="42424"/>
    <cellStyle name="Normal 45 2 3 2 6 3" xfId="27200"/>
    <cellStyle name="Normal 45 2 3 2 7" xfId="7081"/>
    <cellStyle name="Normal 45 2 3 2 7 2" xfId="37407"/>
    <cellStyle name="Normal 45 2 3 2 7 3" xfId="22183"/>
    <cellStyle name="Normal 45 2 3 2 8" xfId="32395"/>
    <cellStyle name="Normal 45 2 3 2 9" xfId="17170"/>
    <cellStyle name="Normal 45 2 3 3" xfId="2217"/>
    <cellStyle name="Normal 45 2 3 3 2" xfId="3056"/>
    <cellStyle name="Normal 45 2 3 3 2 2" xfId="4746"/>
    <cellStyle name="Normal 45 2 3 3 2 2 2" xfId="14819"/>
    <cellStyle name="Normal 45 2 3 3 2 2 2 2" xfId="45141"/>
    <cellStyle name="Normal 45 2 3 3 2 2 2 3" xfId="29917"/>
    <cellStyle name="Normal 45 2 3 3 2 2 3" xfId="9799"/>
    <cellStyle name="Normal 45 2 3 3 2 2 3 2" xfId="40124"/>
    <cellStyle name="Normal 45 2 3 3 2 2 3 3" xfId="24900"/>
    <cellStyle name="Normal 45 2 3 3 2 2 4" xfId="35111"/>
    <cellStyle name="Normal 45 2 3 3 2 2 5" xfId="19887"/>
    <cellStyle name="Normal 45 2 3 3 2 3" xfId="6438"/>
    <cellStyle name="Normal 45 2 3 3 2 3 2" xfId="16490"/>
    <cellStyle name="Normal 45 2 3 3 2 3 2 2" xfId="46812"/>
    <cellStyle name="Normal 45 2 3 3 2 3 2 3" xfId="31588"/>
    <cellStyle name="Normal 45 2 3 3 2 3 3" xfId="11470"/>
    <cellStyle name="Normal 45 2 3 3 2 3 3 2" xfId="41795"/>
    <cellStyle name="Normal 45 2 3 3 2 3 3 3" xfId="26571"/>
    <cellStyle name="Normal 45 2 3 3 2 3 4" xfId="36782"/>
    <cellStyle name="Normal 45 2 3 3 2 3 5" xfId="21558"/>
    <cellStyle name="Normal 45 2 3 3 2 4" xfId="13148"/>
    <cellStyle name="Normal 45 2 3 3 2 4 2" xfId="43470"/>
    <cellStyle name="Normal 45 2 3 3 2 4 3" xfId="28246"/>
    <cellStyle name="Normal 45 2 3 3 2 5" xfId="8127"/>
    <cellStyle name="Normal 45 2 3 3 2 5 2" xfId="38453"/>
    <cellStyle name="Normal 45 2 3 3 2 5 3" xfId="23229"/>
    <cellStyle name="Normal 45 2 3 3 2 6" xfId="33441"/>
    <cellStyle name="Normal 45 2 3 3 2 7" xfId="18216"/>
    <cellStyle name="Normal 45 2 3 3 3" xfId="3909"/>
    <cellStyle name="Normal 45 2 3 3 3 2" xfId="13983"/>
    <cellStyle name="Normal 45 2 3 3 3 2 2" xfId="44305"/>
    <cellStyle name="Normal 45 2 3 3 3 2 3" xfId="29081"/>
    <cellStyle name="Normal 45 2 3 3 3 3" xfId="8963"/>
    <cellStyle name="Normal 45 2 3 3 3 3 2" xfId="39288"/>
    <cellStyle name="Normal 45 2 3 3 3 3 3" xfId="24064"/>
    <cellStyle name="Normal 45 2 3 3 3 4" xfId="34275"/>
    <cellStyle name="Normal 45 2 3 3 3 5" xfId="19051"/>
    <cellStyle name="Normal 45 2 3 3 4" xfId="5602"/>
    <cellStyle name="Normal 45 2 3 3 4 2" xfId="15654"/>
    <cellStyle name="Normal 45 2 3 3 4 2 2" xfId="45976"/>
    <cellStyle name="Normal 45 2 3 3 4 2 3" xfId="30752"/>
    <cellStyle name="Normal 45 2 3 3 4 3" xfId="10634"/>
    <cellStyle name="Normal 45 2 3 3 4 3 2" xfId="40959"/>
    <cellStyle name="Normal 45 2 3 3 4 3 3" xfId="25735"/>
    <cellStyle name="Normal 45 2 3 3 4 4" xfId="35946"/>
    <cellStyle name="Normal 45 2 3 3 4 5" xfId="20722"/>
    <cellStyle name="Normal 45 2 3 3 5" xfId="12312"/>
    <cellStyle name="Normal 45 2 3 3 5 2" xfId="42634"/>
    <cellStyle name="Normal 45 2 3 3 5 3" xfId="27410"/>
    <cellStyle name="Normal 45 2 3 3 6" xfId="7291"/>
    <cellStyle name="Normal 45 2 3 3 6 2" xfId="37617"/>
    <cellStyle name="Normal 45 2 3 3 6 3" xfId="22393"/>
    <cellStyle name="Normal 45 2 3 3 7" xfId="32605"/>
    <cellStyle name="Normal 45 2 3 3 8" xfId="17380"/>
    <cellStyle name="Normal 45 2 3 4" xfId="2638"/>
    <cellStyle name="Normal 45 2 3 4 2" xfId="4328"/>
    <cellStyle name="Normal 45 2 3 4 2 2" xfId="14401"/>
    <cellStyle name="Normal 45 2 3 4 2 2 2" xfId="44723"/>
    <cellStyle name="Normal 45 2 3 4 2 2 3" xfId="29499"/>
    <cellStyle name="Normal 45 2 3 4 2 3" xfId="9381"/>
    <cellStyle name="Normal 45 2 3 4 2 3 2" xfId="39706"/>
    <cellStyle name="Normal 45 2 3 4 2 3 3" xfId="24482"/>
    <cellStyle name="Normal 45 2 3 4 2 4" xfId="34693"/>
    <cellStyle name="Normal 45 2 3 4 2 5" xfId="19469"/>
    <cellStyle name="Normal 45 2 3 4 3" xfId="6020"/>
    <cellStyle name="Normal 45 2 3 4 3 2" xfId="16072"/>
    <cellStyle name="Normal 45 2 3 4 3 2 2" xfId="46394"/>
    <cellStyle name="Normal 45 2 3 4 3 2 3" xfId="31170"/>
    <cellStyle name="Normal 45 2 3 4 3 3" xfId="11052"/>
    <cellStyle name="Normal 45 2 3 4 3 3 2" xfId="41377"/>
    <cellStyle name="Normal 45 2 3 4 3 3 3" xfId="26153"/>
    <cellStyle name="Normal 45 2 3 4 3 4" xfId="36364"/>
    <cellStyle name="Normal 45 2 3 4 3 5" xfId="21140"/>
    <cellStyle name="Normal 45 2 3 4 4" xfId="12730"/>
    <cellStyle name="Normal 45 2 3 4 4 2" xfId="43052"/>
    <cellStyle name="Normal 45 2 3 4 4 3" xfId="27828"/>
    <cellStyle name="Normal 45 2 3 4 5" xfId="7709"/>
    <cellStyle name="Normal 45 2 3 4 5 2" xfId="38035"/>
    <cellStyle name="Normal 45 2 3 4 5 3" xfId="22811"/>
    <cellStyle name="Normal 45 2 3 4 6" xfId="33023"/>
    <cellStyle name="Normal 45 2 3 4 7" xfId="17798"/>
    <cellStyle name="Normal 45 2 3 5" xfId="3491"/>
    <cellStyle name="Normal 45 2 3 5 2" xfId="13565"/>
    <cellStyle name="Normal 45 2 3 5 2 2" xfId="43887"/>
    <cellStyle name="Normal 45 2 3 5 2 3" xfId="28663"/>
    <cellStyle name="Normal 45 2 3 5 3" xfId="8545"/>
    <cellStyle name="Normal 45 2 3 5 3 2" xfId="38870"/>
    <cellStyle name="Normal 45 2 3 5 3 3" xfId="23646"/>
    <cellStyle name="Normal 45 2 3 5 4" xfId="33857"/>
    <cellStyle name="Normal 45 2 3 5 5" xfId="18633"/>
    <cellStyle name="Normal 45 2 3 6" xfId="5184"/>
    <cellStyle name="Normal 45 2 3 6 2" xfId="15236"/>
    <cellStyle name="Normal 45 2 3 6 2 2" xfId="45558"/>
    <cellStyle name="Normal 45 2 3 6 2 3" xfId="30334"/>
    <cellStyle name="Normal 45 2 3 6 3" xfId="10216"/>
    <cellStyle name="Normal 45 2 3 6 3 2" xfId="40541"/>
    <cellStyle name="Normal 45 2 3 6 3 3" xfId="25317"/>
    <cellStyle name="Normal 45 2 3 6 4" xfId="35528"/>
    <cellStyle name="Normal 45 2 3 6 5" xfId="20304"/>
    <cellStyle name="Normal 45 2 3 7" xfId="11894"/>
    <cellStyle name="Normal 45 2 3 7 2" xfId="42216"/>
    <cellStyle name="Normal 45 2 3 7 3" xfId="26992"/>
    <cellStyle name="Normal 45 2 3 8" xfId="6873"/>
    <cellStyle name="Normal 45 2 3 8 2" xfId="37199"/>
    <cellStyle name="Normal 45 2 3 8 3" xfId="21975"/>
    <cellStyle name="Normal 45 2 3 9" xfId="32188"/>
    <cellStyle name="Normal 45 2 4" xfId="1898"/>
    <cellStyle name="Normal 45 2 4 2" xfId="2321"/>
    <cellStyle name="Normal 45 2 4 2 2" xfId="3160"/>
    <cellStyle name="Normal 45 2 4 2 2 2" xfId="4850"/>
    <cellStyle name="Normal 45 2 4 2 2 2 2" xfId="14923"/>
    <cellStyle name="Normal 45 2 4 2 2 2 2 2" xfId="45245"/>
    <cellStyle name="Normal 45 2 4 2 2 2 2 3" xfId="30021"/>
    <cellStyle name="Normal 45 2 4 2 2 2 3" xfId="9903"/>
    <cellStyle name="Normal 45 2 4 2 2 2 3 2" xfId="40228"/>
    <cellStyle name="Normal 45 2 4 2 2 2 3 3" xfId="25004"/>
    <cellStyle name="Normal 45 2 4 2 2 2 4" xfId="35215"/>
    <cellStyle name="Normal 45 2 4 2 2 2 5" xfId="19991"/>
    <cellStyle name="Normal 45 2 4 2 2 3" xfId="6542"/>
    <cellStyle name="Normal 45 2 4 2 2 3 2" xfId="16594"/>
    <cellStyle name="Normal 45 2 4 2 2 3 2 2" xfId="46916"/>
    <cellStyle name="Normal 45 2 4 2 2 3 2 3" xfId="31692"/>
    <cellStyle name="Normal 45 2 4 2 2 3 3" xfId="11574"/>
    <cellStyle name="Normal 45 2 4 2 2 3 3 2" xfId="41899"/>
    <cellStyle name="Normal 45 2 4 2 2 3 3 3" xfId="26675"/>
    <cellStyle name="Normal 45 2 4 2 2 3 4" xfId="36886"/>
    <cellStyle name="Normal 45 2 4 2 2 3 5" xfId="21662"/>
    <cellStyle name="Normal 45 2 4 2 2 4" xfId="13252"/>
    <cellStyle name="Normal 45 2 4 2 2 4 2" xfId="43574"/>
    <cellStyle name="Normal 45 2 4 2 2 4 3" xfId="28350"/>
    <cellStyle name="Normal 45 2 4 2 2 5" xfId="8231"/>
    <cellStyle name="Normal 45 2 4 2 2 5 2" xfId="38557"/>
    <cellStyle name="Normal 45 2 4 2 2 5 3" xfId="23333"/>
    <cellStyle name="Normal 45 2 4 2 2 6" xfId="33545"/>
    <cellStyle name="Normal 45 2 4 2 2 7" xfId="18320"/>
    <cellStyle name="Normal 45 2 4 2 3" xfId="4013"/>
    <cellStyle name="Normal 45 2 4 2 3 2" xfId="14087"/>
    <cellStyle name="Normal 45 2 4 2 3 2 2" xfId="44409"/>
    <cellStyle name="Normal 45 2 4 2 3 2 3" xfId="29185"/>
    <cellStyle name="Normal 45 2 4 2 3 3" xfId="9067"/>
    <cellStyle name="Normal 45 2 4 2 3 3 2" xfId="39392"/>
    <cellStyle name="Normal 45 2 4 2 3 3 3" xfId="24168"/>
    <cellStyle name="Normal 45 2 4 2 3 4" xfId="34379"/>
    <cellStyle name="Normal 45 2 4 2 3 5" xfId="19155"/>
    <cellStyle name="Normal 45 2 4 2 4" xfId="5706"/>
    <cellStyle name="Normal 45 2 4 2 4 2" xfId="15758"/>
    <cellStyle name="Normal 45 2 4 2 4 2 2" xfId="46080"/>
    <cellStyle name="Normal 45 2 4 2 4 2 3" xfId="30856"/>
    <cellStyle name="Normal 45 2 4 2 4 3" xfId="10738"/>
    <cellStyle name="Normal 45 2 4 2 4 3 2" xfId="41063"/>
    <cellStyle name="Normal 45 2 4 2 4 3 3" xfId="25839"/>
    <cellStyle name="Normal 45 2 4 2 4 4" xfId="36050"/>
    <cellStyle name="Normal 45 2 4 2 4 5" xfId="20826"/>
    <cellStyle name="Normal 45 2 4 2 5" xfId="12416"/>
    <cellStyle name="Normal 45 2 4 2 5 2" xfId="42738"/>
    <cellStyle name="Normal 45 2 4 2 5 3" xfId="27514"/>
    <cellStyle name="Normal 45 2 4 2 6" xfId="7395"/>
    <cellStyle name="Normal 45 2 4 2 6 2" xfId="37721"/>
    <cellStyle name="Normal 45 2 4 2 6 3" xfId="22497"/>
    <cellStyle name="Normal 45 2 4 2 7" xfId="32709"/>
    <cellStyle name="Normal 45 2 4 2 8" xfId="17484"/>
    <cellStyle name="Normal 45 2 4 3" xfId="2742"/>
    <cellStyle name="Normal 45 2 4 3 2" xfId="4432"/>
    <cellStyle name="Normal 45 2 4 3 2 2" xfId="14505"/>
    <cellStyle name="Normal 45 2 4 3 2 2 2" xfId="44827"/>
    <cellStyle name="Normal 45 2 4 3 2 2 3" xfId="29603"/>
    <cellStyle name="Normal 45 2 4 3 2 3" xfId="9485"/>
    <cellStyle name="Normal 45 2 4 3 2 3 2" xfId="39810"/>
    <cellStyle name="Normal 45 2 4 3 2 3 3" xfId="24586"/>
    <cellStyle name="Normal 45 2 4 3 2 4" xfId="34797"/>
    <cellStyle name="Normal 45 2 4 3 2 5" xfId="19573"/>
    <cellStyle name="Normal 45 2 4 3 3" xfId="6124"/>
    <cellStyle name="Normal 45 2 4 3 3 2" xfId="16176"/>
    <cellStyle name="Normal 45 2 4 3 3 2 2" xfId="46498"/>
    <cellStyle name="Normal 45 2 4 3 3 2 3" xfId="31274"/>
    <cellStyle name="Normal 45 2 4 3 3 3" xfId="11156"/>
    <cellStyle name="Normal 45 2 4 3 3 3 2" xfId="41481"/>
    <cellStyle name="Normal 45 2 4 3 3 3 3" xfId="26257"/>
    <cellStyle name="Normal 45 2 4 3 3 4" xfId="36468"/>
    <cellStyle name="Normal 45 2 4 3 3 5" xfId="21244"/>
    <cellStyle name="Normal 45 2 4 3 4" xfId="12834"/>
    <cellStyle name="Normal 45 2 4 3 4 2" xfId="43156"/>
    <cellStyle name="Normal 45 2 4 3 4 3" xfId="27932"/>
    <cellStyle name="Normal 45 2 4 3 5" xfId="7813"/>
    <cellStyle name="Normal 45 2 4 3 5 2" xfId="38139"/>
    <cellStyle name="Normal 45 2 4 3 5 3" xfId="22915"/>
    <cellStyle name="Normal 45 2 4 3 6" xfId="33127"/>
    <cellStyle name="Normal 45 2 4 3 7" xfId="17902"/>
    <cellStyle name="Normal 45 2 4 4" xfId="3595"/>
    <cellStyle name="Normal 45 2 4 4 2" xfId="13669"/>
    <cellStyle name="Normal 45 2 4 4 2 2" xfId="43991"/>
    <cellStyle name="Normal 45 2 4 4 2 3" xfId="28767"/>
    <cellStyle name="Normal 45 2 4 4 3" xfId="8649"/>
    <cellStyle name="Normal 45 2 4 4 3 2" xfId="38974"/>
    <cellStyle name="Normal 45 2 4 4 3 3" xfId="23750"/>
    <cellStyle name="Normal 45 2 4 4 4" xfId="33961"/>
    <cellStyle name="Normal 45 2 4 4 5" xfId="18737"/>
    <cellStyle name="Normal 45 2 4 5" xfId="5288"/>
    <cellStyle name="Normal 45 2 4 5 2" xfId="15340"/>
    <cellStyle name="Normal 45 2 4 5 2 2" xfId="45662"/>
    <cellStyle name="Normal 45 2 4 5 2 3" xfId="30438"/>
    <cellStyle name="Normal 45 2 4 5 3" xfId="10320"/>
    <cellStyle name="Normal 45 2 4 5 3 2" xfId="40645"/>
    <cellStyle name="Normal 45 2 4 5 3 3" xfId="25421"/>
    <cellStyle name="Normal 45 2 4 5 4" xfId="35632"/>
    <cellStyle name="Normal 45 2 4 5 5" xfId="20408"/>
    <cellStyle name="Normal 45 2 4 6" xfId="11998"/>
    <cellStyle name="Normal 45 2 4 6 2" xfId="42320"/>
    <cellStyle name="Normal 45 2 4 6 3" xfId="27096"/>
    <cellStyle name="Normal 45 2 4 7" xfId="6977"/>
    <cellStyle name="Normal 45 2 4 7 2" xfId="37303"/>
    <cellStyle name="Normal 45 2 4 7 3" xfId="22079"/>
    <cellStyle name="Normal 45 2 4 8" xfId="32291"/>
    <cellStyle name="Normal 45 2 4 9" xfId="17066"/>
    <cellStyle name="Normal 45 2 5" xfId="2111"/>
    <cellStyle name="Normal 45 2 5 2" xfId="2952"/>
    <cellStyle name="Normal 45 2 5 2 2" xfId="4642"/>
    <cellStyle name="Normal 45 2 5 2 2 2" xfId="14715"/>
    <cellStyle name="Normal 45 2 5 2 2 2 2" xfId="45037"/>
    <cellStyle name="Normal 45 2 5 2 2 2 3" xfId="29813"/>
    <cellStyle name="Normal 45 2 5 2 2 3" xfId="9695"/>
    <cellStyle name="Normal 45 2 5 2 2 3 2" xfId="40020"/>
    <cellStyle name="Normal 45 2 5 2 2 3 3" xfId="24796"/>
    <cellStyle name="Normal 45 2 5 2 2 4" xfId="35007"/>
    <cellStyle name="Normal 45 2 5 2 2 5" xfId="19783"/>
    <cellStyle name="Normal 45 2 5 2 3" xfId="6334"/>
    <cellStyle name="Normal 45 2 5 2 3 2" xfId="16386"/>
    <cellStyle name="Normal 45 2 5 2 3 2 2" xfId="46708"/>
    <cellStyle name="Normal 45 2 5 2 3 2 3" xfId="31484"/>
    <cellStyle name="Normal 45 2 5 2 3 3" xfId="11366"/>
    <cellStyle name="Normal 45 2 5 2 3 3 2" xfId="41691"/>
    <cellStyle name="Normal 45 2 5 2 3 3 3" xfId="26467"/>
    <cellStyle name="Normal 45 2 5 2 3 4" xfId="36678"/>
    <cellStyle name="Normal 45 2 5 2 3 5" xfId="21454"/>
    <cellStyle name="Normal 45 2 5 2 4" xfId="13044"/>
    <cellStyle name="Normal 45 2 5 2 4 2" xfId="43366"/>
    <cellStyle name="Normal 45 2 5 2 4 3" xfId="28142"/>
    <cellStyle name="Normal 45 2 5 2 5" xfId="8023"/>
    <cellStyle name="Normal 45 2 5 2 5 2" xfId="38349"/>
    <cellStyle name="Normal 45 2 5 2 5 3" xfId="23125"/>
    <cellStyle name="Normal 45 2 5 2 6" xfId="33337"/>
    <cellStyle name="Normal 45 2 5 2 7" xfId="18112"/>
    <cellStyle name="Normal 45 2 5 3" xfId="3805"/>
    <cellStyle name="Normal 45 2 5 3 2" xfId="13879"/>
    <cellStyle name="Normal 45 2 5 3 2 2" xfId="44201"/>
    <cellStyle name="Normal 45 2 5 3 2 3" xfId="28977"/>
    <cellStyle name="Normal 45 2 5 3 3" xfId="8859"/>
    <cellStyle name="Normal 45 2 5 3 3 2" xfId="39184"/>
    <cellStyle name="Normal 45 2 5 3 3 3" xfId="23960"/>
    <cellStyle name="Normal 45 2 5 3 4" xfId="34171"/>
    <cellStyle name="Normal 45 2 5 3 5" xfId="18947"/>
    <cellStyle name="Normal 45 2 5 4" xfId="5498"/>
    <cellStyle name="Normal 45 2 5 4 2" xfId="15550"/>
    <cellStyle name="Normal 45 2 5 4 2 2" xfId="45872"/>
    <cellStyle name="Normal 45 2 5 4 2 3" xfId="30648"/>
    <cellStyle name="Normal 45 2 5 4 3" xfId="10530"/>
    <cellStyle name="Normal 45 2 5 4 3 2" xfId="40855"/>
    <cellStyle name="Normal 45 2 5 4 3 3" xfId="25631"/>
    <cellStyle name="Normal 45 2 5 4 4" xfId="35842"/>
    <cellStyle name="Normal 45 2 5 4 5" xfId="20618"/>
    <cellStyle name="Normal 45 2 5 5" xfId="12208"/>
    <cellStyle name="Normal 45 2 5 5 2" xfId="42530"/>
    <cellStyle name="Normal 45 2 5 5 3" xfId="27306"/>
    <cellStyle name="Normal 45 2 5 6" xfId="7187"/>
    <cellStyle name="Normal 45 2 5 6 2" xfId="37513"/>
    <cellStyle name="Normal 45 2 5 6 3" xfId="22289"/>
    <cellStyle name="Normal 45 2 5 7" xfId="32501"/>
    <cellStyle name="Normal 45 2 5 8" xfId="17276"/>
    <cellStyle name="Normal 45 2 6" xfId="2532"/>
    <cellStyle name="Normal 45 2 6 2" xfId="4224"/>
    <cellStyle name="Normal 45 2 6 2 2" xfId="14297"/>
    <cellStyle name="Normal 45 2 6 2 2 2" xfId="44619"/>
    <cellStyle name="Normal 45 2 6 2 2 3" xfId="29395"/>
    <cellStyle name="Normal 45 2 6 2 3" xfId="9277"/>
    <cellStyle name="Normal 45 2 6 2 3 2" xfId="39602"/>
    <cellStyle name="Normal 45 2 6 2 3 3" xfId="24378"/>
    <cellStyle name="Normal 45 2 6 2 4" xfId="34589"/>
    <cellStyle name="Normal 45 2 6 2 5" xfId="19365"/>
    <cellStyle name="Normal 45 2 6 3" xfId="5916"/>
    <cellStyle name="Normal 45 2 6 3 2" xfId="15968"/>
    <cellStyle name="Normal 45 2 6 3 2 2" xfId="46290"/>
    <cellStyle name="Normal 45 2 6 3 2 3" xfId="31066"/>
    <cellStyle name="Normal 45 2 6 3 3" xfId="10948"/>
    <cellStyle name="Normal 45 2 6 3 3 2" xfId="41273"/>
    <cellStyle name="Normal 45 2 6 3 3 3" xfId="26049"/>
    <cellStyle name="Normal 45 2 6 3 4" xfId="36260"/>
    <cellStyle name="Normal 45 2 6 3 5" xfId="21036"/>
    <cellStyle name="Normal 45 2 6 4" xfId="12626"/>
    <cellStyle name="Normal 45 2 6 4 2" xfId="42948"/>
    <cellStyle name="Normal 45 2 6 4 3" xfId="27724"/>
    <cellStyle name="Normal 45 2 6 5" xfId="7605"/>
    <cellStyle name="Normal 45 2 6 5 2" xfId="37931"/>
    <cellStyle name="Normal 45 2 6 5 3" xfId="22707"/>
    <cellStyle name="Normal 45 2 6 6" xfId="32919"/>
    <cellStyle name="Normal 45 2 6 7" xfId="17694"/>
    <cellStyle name="Normal 45 2 7" xfId="3383"/>
    <cellStyle name="Normal 45 2 7 2" xfId="13461"/>
    <cellStyle name="Normal 45 2 7 2 2" xfId="43783"/>
    <cellStyle name="Normal 45 2 7 2 3" xfId="28559"/>
    <cellStyle name="Normal 45 2 7 3" xfId="8441"/>
    <cellStyle name="Normal 45 2 7 3 2" xfId="38766"/>
    <cellStyle name="Normal 45 2 7 3 3" xfId="23542"/>
    <cellStyle name="Normal 45 2 7 4" xfId="33753"/>
    <cellStyle name="Normal 45 2 7 5" xfId="18529"/>
    <cellStyle name="Normal 45 2 8" xfId="5077"/>
    <cellStyle name="Normal 45 2 8 2" xfId="15132"/>
    <cellStyle name="Normal 45 2 8 2 2" xfId="45454"/>
    <cellStyle name="Normal 45 2 8 2 3" xfId="30230"/>
    <cellStyle name="Normal 45 2 8 3" xfId="10112"/>
    <cellStyle name="Normal 45 2 8 3 2" xfId="40437"/>
    <cellStyle name="Normal 45 2 8 3 3" xfId="25213"/>
    <cellStyle name="Normal 45 2 8 4" xfId="35424"/>
    <cellStyle name="Normal 45 2 8 5" xfId="20200"/>
    <cellStyle name="Normal 45 2 9" xfId="11788"/>
    <cellStyle name="Normal 45 2 9 2" xfId="42112"/>
    <cellStyle name="Normal 45 2 9 3" xfId="26888"/>
    <cellStyle name="Normal 45 3" xfId="47295"/>
    <cellStyle name="Normal 46" xfId="1041"/>
    <cellStyle name="Normal 46 2" xfId="1444"/>
    <cellStyle name="Normal 46 2 10" xfId="6768"/>
    <cellStyle name="Normal 46 2 10 2" xfId="37096"/>
    <cellStyle name="Normal 46 2 10 3" xfId="21872"/>
    <cellStyle name="Normal 46 2 11" xfId="32087"/>
    <cellStyle name="Normal 46 2 12" xfId="16857"/>
    <cellStyle name="Normal 46 2 2" xfId="1732"/>
    <cellStyle name="Normal 46 2 2 10" xfId="32139"/>
    <cellStyle name="Normal 46 2 2 11" xfId="16911"/>
    <cellStyle name="Normal 46 2 2 2" xfId="1840"/>
    <cellStyle name="Normal 46 2 2 2 10" xfId="17015"/>
    <cellStyle name="Normal 46 2 2 2 2" xfId="2057"/>
    <cellStyle name="Normal 46 2 2 2 2 2" xfId="2478"/>
    <cellStyle name="Normal 46 2 2 2 2 2 2" xfId="3317"/>
    <cellStyle name="Normal 46 2 2 2 2 2 2 2" xfId="5007"/>
    <cellStyle name="Normal 46 2 2 2 2 2 2 2 2" xfId="15080"/>
    <cellStyle name="Normal 46 2 2 2 2 2 2 2 2 2" xfId="45402"/>
    <cellStyle name="Normal 46 2 2 2 2 2 2 2 2 3" xfId="30178"/>
    <cellStyle name="Normal 46 2 2 2 2 2 2 2 3" xfId="10060"/>
    <cellStyle name="Normal 46 2 2 2 2 2 2 2 3 2" xfId="40385"/>
    <cellStyle name="Normal 46 2 2 2 2 2 2 2 3 3" xfId="25161"/>
    <cellStyle name="Normal 46 2 2 2 2 2 2 2 4" xfId="35372"/>
    <cellStyle name="Normal 46 2 2 2 2 2 2 2 5" xfId="20148"/>
    <cellStyle name="Normal 46 2 2 2 2 2 2 3" xfId="6699"/>
    <cellStyle name="Normal 46 2 2 2 2 2 2 3 2" xfId="16751"/>
    <cellStyle name="Normal 46 2 2 2 2 2 2 3 2 2" xfId="47073"/>
    <cellStyle name="Normal 46 2 2 2 2 2 2 3 2 3" xfId="31849"/>
    <cellStyle name="Normal 46 2 2 2 2 2 2 3 3" xfId="11731"/>
    <cellStyle name="Normal 46 2 2 2 2 2 2 3 3 2" xfId="42056"/>
    <cellStyle name="Normal 46 2 2 2 2 2 2 3 3 3" xfId="26832"/>
    <cellStyle name="Normal 46 2 2 2 2 2 2 3 4" xfId="37043"/>
    <cellStyle name="Normal 46 2 2 2 2 2 2 3 5" xfId="21819"/>
    <cellStyle name="Normal 46 2 2 2 2 2 2 4" xfId="13409"/>
    <cellStyle name="Normal 46 2 2 2 2 2 2 4 2" xfId="43731"/>
    <cellStyle name="Normal 46 2 2 2 2 2 2 4 3" xfId="28507"/>
    <cellStyle name="Normal 46 2 2 2 2 2 2 5" xfId="8388"/>
    <cellStyle name="Normal 46 2 2 2 2 2 2 5 2" xfId="38714"/>
    <cellStyle name="Normal 46 2 2 2 2 2 2 5 3" xfId="23490"/>
    <cellStyle name="Normal 46 2 2 2 2 2 2 6" xfId="33702"/>
    <cellStyle name="Normal 46 2 2 2 2 2 2 7" xfId="18477"/>
    <cellStyle name="Normal 46 2 2 2 2 2 3" xfId="4170"/>
    <cellStyle name="Normal 46 2 2 2 2 2 3 2" xfId="14244"/>
    <cellStyle name="Normal 46 2 2 2 2 2 3 2 2" xfId="44566"/>
    <cellStyle name="Normal 46 2 2 2 2 2 3 2 3" xfId="29342"/>
    <cellStyle name="Normal 46 2 2 2 2 2 3 3" xfId="9224"/>
    <cellStyle name="Normal 46 2 2 2 2 2 3 3 2" xfId="39549"/>
    <cellStyle name="Normal 46 2 2 2 2 2 3 3 3" xfId="24325"/>
    <cellStyle name="Normal 46 2 2 2 2 2 3 4" xfId="34536"/>
    <cellStyle name="Normal 46 2 2 2 2 2 3 5" xfId="19312"/>
    <cellStyle name="Normal 46 2 2 2 2 2 4" xfId="5863"/>
    <cellStyle name="Normal 46 2 2 2 2 2 4 2" xfId="15915"/>
    <cellStyle name="Normal 46 2 2 2 2 2 4 2 2" xfId="46237"/>
    <cellStyle name="Normal 46 2 2 2 2 2 4 2 3" xfId="31013"/>
    <cellStyle name="Normal 46 2 2 2 2 2 4 3" xfId="10895"/>
    <cellStyle name="Normal 46 2 2 2 2 2 4 3 2" xfId="41220"/>
    <cellStyle name="Normal 46 2 2 2 2 2 4 3 3" xfId="25996"/>
    <cellStyle name="Normal 46 2 2 2 2 2 4 4" xfId="36207"/>
    <cellStyle name="Normal 46 2 2 2 2 2 4 5" xfId="20983"/>
    <cellStyle name="Normal 46 2 2 2 2 2 5" xfId="12573"/>
    <cellStyle name="Normal 46 2 2 2 2 2 5 2" xfId="42895"/>
    <cellStyle name="Normal 46 2 2 2 2 2 5 3" xfId="27671"/>
    <cellStyle name="Normal 46 2 2 2 2 2 6" xfId="7552"/>
    <cellStyle name="Normal 46 2 2 2 2 2 6 2" xfId="37878"/>
    <cellStyle name="Normal 46 2 2 2 2 2 6 3" xfId="22654"/>
    <cellStyle name="Normal 46 2 2 2 2 2 7" xfId="32866"/>
    <cellStyle name="Normal 46 2 2 2 2 2 8" xfId="17641"/>
    <cellStyle name="Normal 46 2 2 2 2 3" xfId="2899"/>
    <cellStyle name="Normal 46 2 2 2 2 3 2" xfId="4589"/>
    <cellStyle name="Normal 46 2 2 2 2 3 2 2" xfId="14662"/>
    <cellStyle name="Normal 46 2 2 2 2 3 2 2 2" xfId="44984"/>
    <cellStyle name="Normal 46 2 2 2 2 3 2 2 3" xfId="29760"/>
    <cellStyle name="Normal 46 2 2 2 2 3 2 3" xfId="9642"/>
    <cellStyle name="Normal 46 2 2 2 2 3 2 3 2" xfId="39967"/>
    <cellStyle name="Normal 46 2 2 2 2 3 2 3 3" xfId="24743"/>
    <cellStyle name="Normal 46 2 2 2 2 3 2 4" xfId="34954"/>
    <cellStyle name="Normal 46 2 2 2 2 3 2 5" xfId="19730"/>
    <cellStyle name="Normal 46 2 2 2 2 3 3" xfId="6281"/>
    <cellStyle name="Normal 46 2 2 2 2 3 3 2" xfId="16333"/>
    <cellStyle name="Normal 46 2 2 2 2 3 3 2 2" xfId="46655"/>
    <cellStyle name="Normal 46 2 2 2 2 3 3 2 3" xfId="31431"/>
    <cellStyle name="Normal 46 2 2 2 2 3 3 3" xfId="11313"/>
    <cellStyle name="Normal 46 2 2 2 2 3 3 3 2" xfId="41638"/>
    <cellStyle name="Normal 46 2 2 2 2 3 3 3 3" xfId="26414"/>
    <cellStyle name="Normal 46 2 2 2 2 3 3 4" xfId="36625"/>
    <cellStyle name="Normal 46 2 2 2 2 3 3 5" xfId="21401"/>
    <cellStyle name="Normal 46 2 2 2 2 3 4" xfId="12991"/>
    <cellStyle name="Normal 46 2 2 2 2 3 4 2" xfId="43313"/>
    <cellStyle name="Normal 46 2 2 2 2 3 4 3" xfId="28089"/>
    <cellStyle name="Normal 46 2 2 2 2 3 5" xfId="7970"/>
    <cellStyle name="Normal 46 2 2 2 2 3 5 2" xfId="38296"/>
    <cellStyle name="Normal 46 2 2 2 2 3 5 3" xfId="23072"/>
    <cellStyle name="Normal 46 2 2 2 2 3 6" xfId="33284"/>
    <cellStyle name="Normal 46 2 2 2 2 3 7" xfId="18059"/>
    <cellStyle name="Normal 46 2 2 2 2 4" xfId="3752"/>
    <cellStyle name="Normal 46 2 2 2 2 4 2" xfId="13826"/>
    <cellStyle name="Normal 46 2 2 2 2 4 2 2" xfId="44148"/>
    <cellStyle name="Normal 46 2 2 2 2 4 2 3" xfId="28924"/>
    <cellStyle name="Normal 46 2 2 2 2 4 3" xfId="8806"/>
    <cellStyle name="Normal 46 2 2 2 2 4 3 2" xfId="39131"/>
    <cellStyle name="Normal 46 2 2 2 2 4 3 3" xfId="23907"/>
    <cellStyle name="Normal 46 2 2 2 2 4 4" xfId="34118"/>
    <cellStyle name="Normal 46 2 2 2 2 4 5" xfId="18894"/>
    <cellStyle name="Normal 46 2 2 2 2 5" xfId="5445"/>
    <cellStyle name="Normal 46 2 2 2 2 5 2" xfId="15497"/>
    <cellStyle name="Normal 46 2 2 2 2 5 2 2" xfId="45819"/>
    <cellStyle name="Normal 46 2 2 2 2 5 2 3" xfId="30595"/>
    <cellStyle name="Normal 46 2 2 2 2 5 3" xfId="10477"/>
    <cellStyle name="Normal 46 2 2 2 2 5 3 2" xfId="40802"/>
    <cellStyle name="Normal 46 2 2 2 2 5 3 3" xfId="25578"/>
    <cellStyle name="Normal 46 2 2 2 2 5 4" xfId="35789"/>
    <cellStyle name="Normal 46 2 2 2 2 5 5" xfId="20565"/>
    <cellStyle name="Normal 46 2 2 2 2 6" xfId="12155"/>
    <cellStyle name="Normal 46 2 2 2 2 6 2" xfId="42477"/>
    <cellStyle name="Normal 46 2 2 2 2 6 3" xfId="27253"/>
    <cellStyle name="Normal 46 2 2 2 2 7" xfId="7134"/>
    <cellStyle name="Normal 46 2 2 2 2 7 2" xfId="37460"/>
    <cellStyle name="Normal 46 2 2 2 2 7 3" xfId="22236"/>
    <cellStyle name="Normal 46 2 2 2 2 8" xfId="32448"/>
    <cellStyle name="Normal 46 2 2 2 2 9" xfId="17223"/>
    <cellStyle name="Normal 46 2 2 2 3" xfId="2270"/>
    <cellStyle name="Normal 46 2 2 2 3 2" xfId="3109"/>
    <cellStyle name="Normal 46 2 2 2 3 2 2" xfId="4799"/>
    <cellStyle name="Normal 46 2 2 2 3 2 2 2" xfId="14872"/>
    <cellStyle name="Normal 46 2 2 2 3 2 2 2 2" xfId="45194"/>
    <cellStyle name="Normal 46 2 2 2 3 2 2 2 3" xfId="29970"/>
    <cellStyle name="Normal 46 2 2 2 3 2 2 3" xfId="9852"/>
    <cellStyle name="Normal 46 2 2 2 3 2 2 3 2" xfId="40177"/>
    <cellStyle name="Normal 46 2 2 2 3 2 2 3 3" xfId="24953"/>
    <cellStyle name="Normal 46 2 2 2 3 2 2 4" xfId="35164"/>
    <cellStyle name="Normal 46 2 2 2 3 2 2 5" xfId="19940"/>
    <cellStyle name="Normal 46 2 2 2 3 2 3" xfId="6491"/>
    <cellStyle name="Normal 46 2 2 2 3 2 3 2" xfId="16543"/>
    <cellStyle name="Normal 46 2 2 2 3 2 3 2 2" xfId="46865"/>
    <cellStyle name="Normal 46 2 2 2 3 2 3 2 3" xfId="31641"/>
    <cellStyle name="Normal 46 2 2 2 3 2 3 3" xfId="11523"/>
    <cellStyle name="Normal 46 2 2 2 3 2 3 3 2" xfId="41848"/>
    <cellStyle name="Normal 46 2 2 2 3 2 3 3 3" xfId="26624"/>
    <cellStyle name="Normal 46 2 2 2 3 2 3 4" xfId="36835"/>
    <cellStyle name="Normal 46 2 2 2 3 2 3 5" xfId="21611"/>
    <cellStyle name="Normal 46 2 2 2 3 2 4" xfId="13201"/>
    <cellStyle name="Normal 46 2 2 2 3 2 4 2" xfId="43523"/>
    <cellStyle name="Normal 46 2 2 2 3 2 4 3" xfId="28299"/>
    <cellStyle name="Normal 46 2 2 2 3 2 5" xfId="8180"/>
    <cellStyle name="Normal 46 2 2 2 3 2 5 2" xfId="38506"/>
    <cellStyle name="Normal 46 2 2 2 3 2 5 3" xfId="23282"/>
    <cellStyle name="Normal 46 2 2 2 3 2 6" xfId="33494"/>
    <cellStyle name="Normal 46 2 2 2 3 2 7" xfId="18269"/>
    <cellStyle name="Normal 46 2 2 2 3 3" xfId="3962"/>
    <cellStyle name="Normal 46 2 2 2 3 3 2" xfId="14036"/>
    <cellStyle name="Normal 46 2 2 2 3 3 2 2" xfId="44358"/>
    <cellStyle name="Normal 46 2 2 2 3 3 2 3" xfId="29134"/>
    <cellStyle name="Normal 46 2 2 2 3 3 3" xfId="9016"/>
    <cellStyle name="Normal 46 2 2 2 3 3 3 2" xfId="39341"/>
    <cellStyle name="Normal 46 2 2 2 3 3 3 3" xfId="24117"/>
    <cellStyle name="Normal 46 2 2 2 3 3 4" xfId="34328"/>
    <cellStyle name="Normal 46 2 2 2 3 3 5" xfId="19104"/>
    <cellStyle name="Normal 46 2 2 2 3 4" xfId="5655"/>
    <cellStyle name="Normal 46 2 2 2 3 4 2" xfId="15707"/>
    <cellStyle name="Normal 46 2 2 2 3 4 2 2" xfId="46029"/>
    <cellStyle name="Normal 46 2 2 2 3 4 2 3" xfId="30805"/>
    <cellStyle name="Normal 46 2 2 2 3 4 3" xfId="10687"/>
    <cellStyle name="Normal 46 2 2 2 3 4 3 2" xfId="41012"/>
    <cellStyle name="Normal 46 2 2 2 3 4 3 3" xfId="25788"/>
    <cellStyle name="Normal 46 2 2 2 3 4 4" xfId="35999"/>
    <cellStyle name="Normal 46 2 2 2 3 4 5" xfId="20775"/>
    <cellStyle name="Normal 46 2 2 2 3 5" xfId="12365"/>
    <cellStyle name="Normal 46 2 2 2 3 5 2" xfId="42687"/>
    <cellStyle name="Normal 46 2 2 2 3 5 3" xfId="27463"/>
    <cellStyle name="Normal 46 2 2 2 3 6" xfId="7344"/>
    <cellStyle name="Normal 46 2 2 2 3 6 2" xfId="37670"/>
    <cellStyle name="Normal 46 2 2 2 3 6 3" xfId="22446"/>
    <cellStyle name="Normal 46 2 2 2 3 7" xfId="32658"/>
    <cellStyle name="Normal 46 2 2 2 3 8" xfId="17433"/>
    <cellStyle name="Normal 46 2 2 2 4" xfId="2691"/>
    <cellStyle name="Normal 46 2 2 2 4 2" xfId="4381"/>
    <cellStyle name="Normal 46 2 2 2 4 2 2" xfId="14454"/>
    <cellStyle name="Normal 46 2 2 2 4 2 2 2" xfId="44776"/>
    <cellStyle name="Normal 46 2 2 2 4 2 2 3" xfId="29552"/>
    <cellStyle name="Normal 46 2 2 2 4 2 3" xfId="9434"/>
    <cellStyle name="Normal 46 2 2 2 4 2 3 2" xfId="39759"/>
    <cellStyle name="Normal 46 2 2 2 4 2 3 3" xfId="24535"/>
    <cellStyle name="Normal 46 2 2 2 4 2 4" xfId="34746"/>
    <cellStyle name="Normal 46 2 2 2 4 2 5" xfId="19522"/>
    <cellStyle name="Normal 46 2 2 2 4 3" xfId="6073"/>
    <cellStyle name="Normal 46 2 2 2 4 3 2" xfId="16125"/>
    <cellStyle name="Normal 46 2 2 2 4 3 2 2" xfId="46447"/>
    <cellStyle name="Normal 46 2 2 2 4 3 2 3" xfId="31223"/>
    <cellStyle name="Normal 46 2 2 2 4 3 3" xfId="11105"/>
    <cellStyle name="Normal 46 2 2 2 4 3 3 2" xfId="41430"/>
    <cellStyle name="Normal 46 2 2 2 4 3 3 3" xfId="26206"/>
    <cellStyle name="Normal 46 2 2 2 4 3 4" xfId="36417"/>
    <cellStyle name="Normal 46 2 2 2 4 3 5" xfId="21193"/>
    <cellStyle name="Normal 46 2 2 2 4 4" xfId="12783"/>
    <cellStyle name="Normal 46 2 2 2 4 4 2" xfId="43105"/>
    <cellStyle name="Normal 46 2 2 2 4 4 3" xfId="27881"/>
    <cellStyle name="Normal 46 2 2 2 4 5" xfId="7762"/>
    <cellStyle name="Normal 46 2 2 2 4 5 2" xfId="38088"/>
    <cellStyle name="Normal 46 2 2 2 4 5 3" xfId="22864"/>
    <cellStyle name="Normal 46 2 2 2 4 6" xfId="33076"/>
    <cellStyle name="Normal 46 2 2 2 4 7" xfId="17851"/>
    <cellStyle name="Normal 46 2 2 2 5" xfId="3544"/>
    <cellStyle name="Normal 46 2 2 2 5 2" xfId="13618"/>
    <cellStyle name="Normal 46 2 2 2 5 2 2" xfId="43940"/>
    <cellStyle name="Normal 46 2 2 2 5 2 3" xfId="28716"/>
    <cellStyle name="Normal 46 2 2 2 5 3" xfId="8598"/>
    <cellStyle name="Normal 46 2 2 2 5 3 2" xfId="38923"/>
    <cellStyle name="Normal 46 2 2 2 5 3 3" xfId="23699"/>
    <cellStyle name="Normal 46 2 2 2 5 4" xfId="33910"/>
    <cellStyle name="Normal 46 2 2 2 5 5" xfId="18686"/>
    <cellStyle name="Normal 46 2 2 2 6" xfId="5237"/>
    <cellStyle name="Normal 46 2 2 2 6 2" xfId="15289"/>
    <cellStyle name="Normal 46 2 2 2 6 2 2" xfId="45611"/>
    <cellStyle name="Normal 46 2 2 2 6 2 3" xfId="30387"/>
    <cellStyle name="Normal 46 2 2 2 6 3" xfId="10269"/>
    <cellStyle name="Normal 46 2 2 2 6 3 2" xfId="40594"/>
    <cellStyle name="Normal 46 2 2 2 6 3 3" xfId="25370"/>
    <cellStyle name="Normal 46 2 2 2 6 4" xfId="35581"/>
    <cellStyle name="Normal 46 2 2 2 6 5" xfId="20357"/>
    <cellStyle name="Normal 46 2 2 2 7" xfId="11947"/>
    <cellStyle name="Normal 46 2 2 2 7 2" xfId="42269"/>
    <cellStyle name="Normal 46 2 2 2 7 3" xfId="27045"/>
    <cellStyle name="Normal 46 2 2 2 8" xfId="6926"/>
    <cellStyle name="Normal 46 2 2 2 8 2" xfId="37252"/>
    <cellStyle name="Normal 46 2 2 2 8 3" xfId="22028"/>
    <cellStyle name="Normal 46 2 2 2 9" xfId="32240"/>
    <cellStyle name="Normal 46 2 2 3" xfId="1953"/>
    <cellStyle name="Normal 46 2 2 3 2" xfId="2374"/>
    <cellStyle name="Normal 46 2 2 3 2 2" xfId="3213"/>
    <cellStyle name="Normal 46 2 2 3 2 2 2" xfId="4903"/>
    <cellStyle name="Normal 46 2 2 3 2 2 2 2" xfId="14976"/>
    <cellStyle name="Normal 46 2 2 3 2 2 2 2 2" xfId="45298"/>
    <cellStyle name="Normal 46 2 2 3 2 2 2 2 3" xfId="30074"/>
    <cellStyle name="Normal 46 2 2 3 2 2 2 3" xfId="9956"/>
    <cellStyle name="Normal 46 2 2 3 2 2 2 3 2" xfId="40281"/>
    <cellStyle name="Normal 46 2 2 3 2 2 2 3 3" xfId="25057"/>
    <cellStyle name="Normal 46 2 2 3 2 2 2 4" xfId="35268"/>
    <cellStyle name="Normal 46 2 2 3 2 2 2 5" xfId="20044"/>
    <cellStyle name="Normal 46 2 2 3 2 2 3" xfId="6595"/>
    <cellStyle name="Normal 46 2 2 3 2 2 3 2" xfId="16647"/>
    <cellStyle name="Normal 46 2 2 3 2 2 3 2 2" xfId="46969"/>
    <cellStyle name="Normal 46 2 2 3 2 2 3 2 3" xfId="31745"/>
    <cellStyle name="Normal 46 2 2 3 2 2 3 3" xfId="11627"/>
    <cellStyle name="Normal 46 2 2 3 2 2 3 3 2" xfId="41952"/>
    <cellStyle name="Normal 46 2 2 3 2 2 3 3 3" xfId="26728"/>
    <cellStyle name="Normal 46 2 2 3 2 2 3 4" xfId="36939"/>
    <cellStyle name="Normal 46 2 2 3 2 2 3 5" xfId="21715"/>
    <cellStyle name="Normal 46 2 2 3 2 2 4" xfId="13305"/>
    <cellStyle name="Normal 46 2 2 3 2 2 4 2" xfId="43627"/>
    <cellStyle name="Normal 46 2 2 3 2 2 4 3" xfId="28403"/>
    <cellStyle name="Normal 46 2 2 3 2 2 5" xfId="8284"/>
    <cellStyle name="Normal 46 2 2 3 2 2 5 2" xfId="38610"/>
    <cellStyle name="Normal 46 2 2 3 2 2 5 3" xfId="23386"/>
    <cellStyle name="Normal 46 2 2 3 2 2 6" xfId="33598"/>
    <cellStyle name="Normal 46 2 2 3 2 2 7" xfId="18373"/>
    <cellStyle name="Normal 46 2 2 3 2 3" xfId="4066"/>
    <cellStyle name="Normal 46 2 2 3 2 3 2" xfId="14140"/>
    <cellStyle name="Normal 46 2 2 3 2 3 2 2" xfId="44462"/>
    <cellStyle name="Normal 46 2 2 3 2 3 2 3" xfId="29238"/>
    <cellStyle name="Normal 46 2 2 3 2 3 3" xfId="9120"/>
    <cellStyle name="Normal 46 2 2 3 2 3 3 2" xfId="39445"/>
    <cellStyle name="Normal 46 2 2 3 2 3 3 3" xfId="24221"/>
    <cellStyle name="Normal 46 2 2 3 2 3 4" xfId="34432"/>
    <cellStyle name="Normal 46 2 2 3 2 3 5" xfId="19208"/>
    <cellStyle name="Normal 46 2 2 3 2 4" xfId="5759"/>
    <cellStyle name="Normal 46 2 2 3 2 4 2" xfId="15811"/>
    <cellStyle name="Normal 46 2 2 3 2 4 2 2" xfId="46133"/>
    <cellStyle name="Normal 46 2 2 3 2 4 2 3" xfId="30909"/>
    <cellStyle name="Normal 46 2 2 3 2 4 3" xfId="10791"/>
    <cellStyle name="Normal 46 2 2 3 2 4 3 2" xfId="41116"/>
    <cellStyle name="Normal 46 2 2 3 2 4 3 3" xfId="25892"/>
    <cellStyle name="Normal 46 2 2 3 2 4 4" xfId="36103"/>
    <cellStyle name="Normal 46 2 2 3 2 4 5" xfId="20879"/>
    <cellStyle name="Normal 46 2 2 3 2 5" xfId="12469"/>
    <cellStyle name="Normal 46 2 2 3 2 5 2" xfId="42791"/>
    <cellStyle name="Normal 46 2 2 3 2 5 3" xfId="27567"/>
    <cellStyle name="Normal 46 2 2 3 2 6" xfId="7448"/>
    <cellStyle name="Normal 46 2 2 3 2 6 2" xfId="37774"/>
    <cellStyle name="Normal 46 2 2 3 2 6 3" xfId="22550"/>
    <cellStyle name="Normal 46 2 2 3 2 7" xfId="32762"/>
    <cellStyle name="Normal 46 2 2 3 2 8" xfId="17537"/>
    <cellStyle name="Normal 46 2 2 3 3" xfId="2795"/>
    <cellStyle name="Normal 46 2 2 3 3 2" xfId="4485"/>
    <cellStyle name="Normal 46 2 2 3 3 2 2" xfId="14558"/>
    <cellStyle name="Normal 46 2 2 3 3 2 2 2" xfId="44880"/>
    <cellStyle name="Normal 46 2 2 3 3 2 2 3" xfId="29656"/>
    <cellStyle name="Normal 46 2 2 3 3 2 3" xfId="9538"/>
    <cellStyle name="Normal 46 2 2 3 3 2 3 2" xfId="39863"/>
    <cellStyle name="Normal 46 2 2 3 3 2 3 3" xfId="24639"/>
    <cellStyle name="Normal 46 2 2 3 3 2 4" xfId="34850"/>
    <cellStyle name="Normal 46 2 2 3 3 2 5" xfId="19626"/>
    <cellStyle name="Normal 46 2 2 3 3 3" xfId="6177"/>
    <cellStyle name="Normal 46 2 2 3 3 3 2" xfId="16229"/>
    <cellStyle name="Normal 46 2 2 3 3 3 2 2" xfId="46551"/>
    <cellStyle name="Normal 46 2 2 3 3 3 2 3" xfId="31327"/>
    <cellStyle name="Normal 46 2 2 3 3 3 3" xfId="11209"/>
    <cellStyle name="Normal 46 2 2 3 3 3 3 2" xfId="41534"/>
    <cellStyle name="Normal 46 2 2 3 3 3 3 3" xfId="26310"/>
    <cellStyle name="Normal 46 2 2 3 3 3 4" xfId="36521"/>
    <cellStyle name="Normal 46 2 2 3 3 3 5" xfId="21297"/>
    <cellStyle name="Normal 46 2 2 3 3 4" xfId="12887"/>
    <cellStyle name="Normal 46 2 2 3 3 4 2" xfId="43209"/>
    <cellStyle name="Normal 46 2 2 3 3 4 3" xfId="27985"/>
    <cellStyle name="Normal 46 2 2 3 3 5" xfId="7866"/>
    <cellStyle name="Normal 46 2 2 3 3 5 2" xfId="38192"/>
    <cellStyle name="Normal 46 2 2 3 3 5 3" xfId="22968"/>
    <cellStyle name="Normal 46 2 2 3 3 6" xfId="33180"/>
    <cellStyle name="Normal 46 2 2 3 3 7" xfId="17955"/>
    <cellStyle name="Normal 46 2 2 3 4" xfId="3648"/>
    <cellStyle name="Normal 46 2 2 3 4 2" xfId="13722"/>
    <cellStyle name="Normal 46 2 2 3 4 2 2" xfId="44044"/>
    <cellStyle name="Normal 46 2 2 3 4 2 3" xfId="28820"/>
    <cellStyle name="Normal 46 2 2 3 4 3" xfId="8702"/>
    <cellStyle name="Normal 46 2 2 3 4 3 2" xfId="39027"/>
    <cellStyle name="Normal 46 2 2 3 4 3 3" xfId="23803"/>
    <cellStyle name="Normal 46 2 2 3 4 4" xfId="34014"/>
    <cellStyle name="Normal 46 2 2 3 4 5" xfId="18790"/>
    <cellStyle name="Normal 46 2 2 3 5" xfId="5341"/>
    <cellStyle name="Normal 46 2 2 3 5 2" xfId="15393"/>
    <cellStyle name="Normal 46 2 2 3 5 2 2" xfId="45715"/>
    <cellStyle name="Normal 46 2 2 3 5 2 3" xfId="30491"/>
    <cellStyle name="Normal 46 2 2 3 5 3" xfId="10373"/>
    <cellStyle name="Normal 46 2 2 3 5 3 2" xfId="40698"/>
    <cellStyle name="Normal 46 2 2 3 5 3 3" xfId="25474"/>
    <cellStyle name="Normal 46 2 2 3 5 4" xfId="35685"/>
    <cellStyle name="Normal 46 2 2 3 5 5" xfId="20461"/>
    <cellStyle name="Normal 46 2 2 3 6" xfId="12051"/>
    <cellStyle name="Normal 46 2 2 3 6 2" xfId="42373"/>
    <cellStyle name="Normal 46 2 2 3 6 3" xfId="27149"/>
    <cellStyle name="Normal 46 2 2 3 7" xfId="7030"/>
    <cellStyle name="Normal 46 2 2 3 7 2" xfId="37356"/>
    <cellStyle name="Normal 46 2 2 3 7 3" xfId="22132"/>
    <cellStyle name="Normal 46 2 2 3 8" xfId="32344"/>
    <cellStyle name="Normal 46 2 2 3 9" xfId="17119"/>
    <cellStyle name="Normal 46 2 2 4" xfId="2166"/>
    <cellStyle name="Normal 46 2 2 4 2" xfId="3005"/>
    <cellStyle name="Normal 46 2 2 4 2 2" xfId="4695"/>
    <cellStyle name="Normal 46 2 2 4 2 2 2" xfId="14768"/>
    <cellStyle name="Normal 46 2 2 4 2 2 2 2" xfId="45090"/>
    <cellStyle name="Normal 46 2 2 4 2 2 2 3" xfId="29866"/>
    <cellStyle name="Normal 46 2 2 4 2 2 3" xfId="9748"/>
    <cellStyle name="Normal 46 2 2 4 2 2 3 2" xfId="40073"/>
    <cellStyle name="Normal 46 2 2 4 2 2 3 3" xfId="24849"/>
    <cellStyle name="Normal 46 2 2 4 2 2 4" xfId="35060"/>
    <cellStyle name="Normal 46 2 2 4 2 2 5" xfId="19836"/>
    <cellStyle name="Normal 46 2 2 4 2 3" xfId="6387"/>
    <cellStyle name="Normal 46 2 2 4 2 3 2" xfId="16439"/>
    <cellStyle name="Normal 46 2 2 4 2 3 2 2" xfId="46761"/>
    <cellStyle name="Normal 46 2 2 4 2 3 2 3" xfId="31537"/>
    <cellStyle name="Normal 46 2 2 4 2 3 3" xfId="11419"/>
    <cellStyle name="Normal 46 2 2 4 2 3 3 2" xfId="41744"/>
    <cellStyle name="Normal 46 2 2 4 2 3 3 3" xfId="26520"/>
    <cellStyle name="Normal 46 2 2 4 2 3 4" xfId="36731"/>
    <cellStyle name="Normal 46 2 2 4 2 3 5" xfId="21507"/>
    <cellStyle name="Normal 46 2 2 4 2 4" xfId="13097"/>
    <cellStyle name="Normal 46 2 2 4 2 4 2" xfId="43419"/>
    <cellStyle name="Normal 46 2 2 4 2 4 3" xfId="28195"/>
    <cellStyle name="Normal 46 2 2 4 2 5" xfId="8076"/>
    <cellStyle name="Normal 46 2 2 4 2 5 2" xfId="38402"/>
    <cellStyle name="Normal 46 2 2 4 2 5 3" xfId="23178"/>
    <cellStyle name="Normal 46 2 2 4 2 6" xfId="33390"/>
    <cellStyle name="Normal 46 2 2 4 2 7" xfId="18165"/>
    <cellStyle name="Normal 46 2 2 4 3" xfId="3858"/>
    <cellStyle name="Normal 46 2 2 4 3 2" xfId="13932"/>
    <cellStyle name="Normal 46 2 2 4 3 2 2" xfId="44254"/>
    <cellStyle name="Normal 46 2 2 4 3 2 3" xfId="29030"/>
    <cellStyle name="Normal 46 2 2 4 3 3" xfId="8912"/>
    <cellStyle name="Normal 46 2 2 4 3 3 2" xfId="39237"/>
    <cellStyle name="Normal 46 2 2 4 3 3 3" xfId="24013"/>
    <cellStyle name="Normal 46 2 2 4 3 4" xfId="34224"/>
    <cellStyle name="Normal 46 2 2 4 3 5" xfId="19000"/>
    <cellStyle name="Normal 46 2 2 4 4" xfId="5551"/>
    <cellStyle name="Normal 46 2 2 4 4 2" xfId="15603"/>
    <cellStyle name="Normal 46 2 2 4 4 2 2" xfId="45925"/>
    <cellStyle name="Normal 46 2 2 4 4 2 3" xfId="30701"/>
    <cellStyle name="Normal 46 2 2 4 4 3" xfId="10583"/>
    <cellStyle name="Normal 46 2 2 4 4 3 2" xfId="40908"/>
    <cellStyle name="Normal 46 2 2 4 4 3 3" xfId="25684"/>
    <cellStyle name="Normal 46 2 2 4 4 4" xfId="35895"/>
    <cellStyle name="Normal 46 2 2 4 4 5" xfId="20671"/>
    <cellStyle name="Normal 46 2 2 4 5" xfId="12261"/>
    <cellStyle name="Normal 46 2 2 4 5 2" xfId="42583"/>
    <cellStyle name="Normal 46 2 2 4 5 3" xfId="27359"/>
    <cellStyle name="Normal 46 2 2 4 6" xfId="7240"/>
    <cellStyle name="Normal 46 2 2 4 6 2" xfId="37566"/>
    <cellStyle name="Normal 46 2 2 4 6 3" xfId="22342"/>
    <cellStyle name="Normal 46 2 2 4 7" xfId="32554"/>
    <cellStyle name="Normal 46 2 2 4 8" xfId="17329"/>
    <cellStyle name="Normal 46 2 2 5" xfId="2587"/>
    <cellStyle name="Normal 46 2 2 5 2" xfId="4277"/>
    <cellStyle name="Normal 46 2 2 5 2 2" xfId="14350"/>
    <cellStyle name="Normal 46 2 2 5 2 2 2" xfId="44672"/>
    <cellStyle name="Normal 46 2 2 5 2 2 3" xfId="29448"/>
    <cellStyle name="Normal 46 2 2 5 2 3" xfId="9330"/>
    <cellStyle name="Normal 46 2 2 5 2 3 2" xfId="39655"/>
    <cellStyle name="Normal 46 2 2 5 2 3 3" xfId="24431"/>
    <cellStyle name="Normal 46 2 2 5 2 4" xfId="34642"/>
    <cellStyle name="Normal 46 2 2 5 2 5" xfId="19418"/>
    <cellStyle name="Normal 46 2 2 5 3" xfId="5969"/>
    <cellStyle name="Normal 46 2 2 5 3 2" xfId="16021"/>
    <cellStyle name="Normal 46 2 2 5 3 2 2" xfId="46343"/>
    <cellStyle name="Normal 46 2 2 5 3 2 3" xfId="31119"/>
    <cellStyle name="Normal 46 2 2 5 3 3" xfId="11001"/>
    <cellStyle name="Normal 46 2 2 5 3 3 2" xfId="41326"/>
    <cellStyle name="Normal 46 2 2 5 3 3 3" xfId="26102"/>
    <cellStyle name="Normal 46 2 2 5 3 4" xfId="36313"/>
    <cellStyle name="Normal 46 2 2 5 3 5" xfId="21089"/>
    <cellStyle name="Normal 46 2 2 5 4" xfId="12679"/>
    <cellStyle name="Normal 46 2 2 5 4 2" xfId="43001"/>
    <cellStyle name="Normal 46 2 2 5 4 3" xfId="27777"/>
    <cellStyle name="Normal 46 2 2 5 5" xfId="7658"/>
    <cellStyle name="Normal 46 2 2 5 5 2" xfId="37984"/>
    <cellStyle name="Normal 46 2 2 5 5 3" xfId="22760"/>
    <cellStyle name="Normal 46 2 2 5 6" xfId="32972"/>
    <cellStyle name="Normal 46 2 2 5 7" xfId="17747"/>
    <cellStyle name="Normal 46 2 2 6" xfId="3440"/>
    <cellStyle name="Normal 46 2 2 6 2" xfId="13514"/>
    <cellStyle name="Normal 46 2 2 6 2 2" xfId="43836"/>
    <cellStyle name="Normal 46 2 2 6 2 3" xfId="28612"/>
    <cellStyle name="Normal 46 2 2 6 3" xfId="8494"/>
    <cellStyle name="Normal 46 2 2 6 3 2" xfId="38819"/>
    <cellStyle name="Normal 46 2 2 6 3 3" xfId="23595"/>
    <cellStyle name="Normal 46 2 2 6 4" xfId="33806"/>
    <cellStyle name="Normal 46 2 2 6 5" xfId="18582"/>
    <cellStyle name="Normal 46 2 2 7" xfId="5133"/>
    <cellStyle name="Normal 46 2 2 7 2" xfId="15185"/>
    <cellStyle name="Normal 46 2 2 7 2 2" xfId="45507"/>
    <cellStyle name="Normal 46 2 2 7 2 3" xfId="30283"/>
    <cellStyle name="Normal 46 2 2 7 3" xfId="10165"/>
    <cellStyle name="Normal 46 2 2 7 3 2" xfId="40490"/>
    <cellStyle name="Normal 46 2 2 7 3 3" xfId="25266"/>
    <cellStyle name="Normal 46 2 2 7 4" xfId="35477"/>
    <cellStyle name="Normal 46 2 2 7 5" xfId="20253"/>
    <cellStyle name="Normal 46 2 2 8" xfId="11843"/>
    <cellStyle name="Normal 46 2 2 8 2" xfId="42165"/>
    <cellStyle name="Normal 46 2 2 8 3" xfId="26941"/>
    <cellStyle name="Normal 46 2 2 9" xfId="6822"/>
    <cellStyle name="Normal 46 2 2 9 2" xfId="37148"/>
    <cellStyle name="Normal 46 2 2 9 3" xfId="21924"/>
    <cellStyle name="Normal 46 2 3" xfId="1786"/>
    <cellStyle name="Normal 46 2 3 10" xfId="16963"/>
    <cellStyle name="Normal 46 2 3 2" xfId="2005"/>
    <cellStyle name="Normal 46 2 3 2 2" xfId="2426"/>
    <cellStyle name="Normal 46 2 3 2 2 2" xfId="3265"/>
    <cellStyle name="Normal 46 2 3 2 2 2 2" xfId="4955"/>
    <cellStyle name="Normal 46 2 3 2 2 2 2 2" xfId="15028"/>
    <cellStyle name="Normal 46 2 3 2 2 2 2 2 2" xfId="45350"/>
    <cellStyle name="Normal 46 2 3 2 2 2 2 2 3" xfId="30126"/>
    <cellStyle name="Normal 46 2 3 2 2 2 2 3" xfId="10008"/>
    <cellStyle name="Normal 46 2 3 2 2 2 2 3 2" xfId="40333"/>
    <cellStyle name="Normal 46 2 3 2 2 2 2 3 3" xfId="25109"/>
    <cellStyle name="Normal 46 2 3 2 2 2 2 4" xfId="35320"/>
    <cellStyle name="Normal 46 2 3 2 2 2 2 5" xfId="20096"/>
    <cellStyle name="Normal 46 2 3 2 2 2 3" xfId="6647"/>
    <cellStyle name="Normal 46 2 3 2 2 2 3 2" xfId="16699"/>
    <cellStyle name="Normal 46 2 3 2 2 2 3 2 2" xfId="47021"/>
    <cellStyle name="Normal 46 2 3 2 2 2 3 2 3" xfId="31797"/>
    <cellStyle name="Normal 46 2 3 2 2 2 3 3" xfId="11679"/>
    <cellStyle name="Normal 46 2 3 2 2 2 3 3 2" xfId="42004"/>
    <cellStyle name="Normal 46 2 3 2 2 2 3 3 3" xfId="26780"/>
    <cellStyle name="Normal 46 2 3 2 2 2 3 4" xfId="36991"/>
    <cellStyle name="Normal 46 2 3 2 2 2 3 5" xfId="21767"/>
    <cellStyle name="Normal 46 2 3 2 2 2 4" xfId="13357"/>
    <cellStyle name="Normal 46 2 3 2 2 2 4 2" xfId="43679"/>
    <cellStyle name="Normal 46 2 3 2 2 2 4 3" xfId="28455"/>
    <cellStyle name="Normal 46 2 3 2 2 2 5" xfId="8336"/>
    <cellStyle name="Normal 46 2 3 2 2 2 5 2" xfId="38662"/>
    <cellStyle name="Normal 46 2 3 2 2 2 5 3" xfId="23438"/>
    <cellStyle name="Normal 46 2 3 2 2 2 6" xfId="33650"/>
    <cellStyle name="Normal 46 2 3 2 2 2 7" xfId="18425"/>
    <cellStyle name="Normal 46 2 3 2 2 3" xfId="4118"/>
    <cellStyle name="Normal 46 2 3 2 2 3 2" xfId="14192"/>
    <cellStyle name="Normal 46 2 3 2 2 3 2 2" xfId="44514"/>
    <cellStyle name="Normal 46 2 3 2 2 3 2 3" xfId="29290"/>
    <cellStyle name="Normal 46 2 3 2 2 3 3" xfId="9172"/>
    <cellStyle name="Normal 46 2 3 2 2 3 3 2" xfId="39497"/>
    <cellStyle name="Normal 46 2 3 2 2 3 3 3" xfId="24273"/>
    <cellStyle name="Normal 46 2 3 2 2 3 4" xfId="34484"/>
    <cellStyle name="Normal 46 2 3 2 2 3 5" xfId="19260"/>
    <cellStyle name="Normal 46 2 3 2 2 4" xfId="5811"/>
    <cellStyle name="Normal 46 2 3 2 2 4 2" xfId="15863"/>
    <cellStyle name="Normal 46 2 3 2 2 4 2 2" xfId="46185"/>
    <cellStyle name="Normal 46 2 3 2 2 4 2 3" xfId="30961"/>
    <cellStyle name="Normal 46 2 3 2 2 4 3" xfId="10843"/>
    <cellStyle name="Normal 46 2 3 2 2 4 3 2" xfId="41168"/>
    <cellStyle name="Normal 46 2 3 2 2 4 3 3" xfId="25944"/>
    <cellStyle name="Normal 46 2 3 2 2 4 4" xfId="36155"/>
    <cellStyle name="Normal 46 2 3 2 2 4 5" xfId="20931"/>
    <cellStyle name="Normal 46 2 3 2 2 5" xfId="12521"/>
    <cellStyle name="Normal 46 2 3 2 2 5 2" xfId="42843"/>
    <cellStyle name="Normal 46 2 3 2 2 5 3" xfId="27619"/>
    <cellStyle name="Normal 46 2 3 2 2 6" xfId="7500"/>
    <cellStyle name="Normal 46 2 3 2 2 6 2" xfId="37826"/>
    <cellStyle name="Normal 46 2 3 2 2 6 3" xfId="22602"/>
    <cellStyle name="Normal 46 2 3 2 2 7" xfId="32814"/>
    <cellStyle name="Normal 46 2 3 2 2 8" xfId="17589"/>
    <cellStyle name="Normal 46 2 3 2 3" xfId="2847"/>
    <cellStyle name="Normal 46 2 3 2 3 2" xfId="4537"/>
    <cellStyle name="Normal 46 2 3 2 3 2 2" xfId="14610"/>
    <cellStyle name="Normal 46 2 3 2 3 2 2 2" xfId="44932"/>
    <cellStyle name="Normal 46 2 3 2 3 2 2 3" xfId="29708"/>
    <cellStyle name="Normal 46 2 3 2 3 2 3" xfId="9590"/>
    <cellStyle name="Normal 46 2 3 2 3 2 3 2" xfId="39915"/>
    <cellStyle name="Normal 46 2 3 2 3 2 3 3" xfId="24691"/>
    <cellStyle name="Normal 46 2 3 2 3 2 4" xfId="34902"/>
    <cellStyle name="Normal 46 2 3 2 3 2 5" xfId="19678"/>
    <cellStyle name="Normal 46 2 3 2 3 3" xfId="6229"/>
    <cellStyle name="Normal 46 2 3 2 3 3 2" xfId="16281"/>
    <cellStyle name="Normal 46 2 3 2 3 3 2 2" xfId="46603"/>
    <cellStyle name="Normal 46 2 3 2 3 3 2 3" xfId="31379"/>
    <cellStyle name="Normal 46 2 3 2 3 3 3" xfId="11261"/>
    <cellStyle name="Normal 46 2 3 2 3 3 3 2" xfId="41586"/>
    <cellStyle name="Normal 46 2 3 2 3 3 3 3" xfId="26362"/>
    <cellStyle name="Normal 46 2 3 2 3 3 4" xfId="36573"/>
    <cellStyle name="Normal 46 2 3 2 3 3 5" xfId="21349"/>
    <cellStyle name="Normal 46 2 3 2 3 4" xfId="12939"/>
    <cellStyle name="Normal 46 2 3 2 3 4 2" xfId="43261"/>
    <cellStyle name="Normal 46 2 3 2 3 4 3" xfId="28037"/>
    <cellStyle name="Normal 46 2 3 2 3 5" xfId="7918"/>
    <cellStyle name="Normal 46 2 3 2 3 5 2" xfId="38244"/>
    <cellStyle name="Normal 46 2 3 2 3 5 3" xfId="23020"/>
    <cellStyle name="Normal 46 2 3 2 3 6" xfId="33232"/>
    <cellStyle name="Normal 46 2 3 2 3 7" xfId="18007"/>
    <cellStyle name="Normal 46 2 3 2 4" xfId="3700"/>
    <cellStyle name="Normal 46 2 3 2 4 2" xfId="13774"/>
    <cellStyle name="Normal 46 2 3 2 4 2 2" xfId="44096"/>
    <cellStyle name="Normal 46 2 3 2 4 2 3" xfId="28872"/>
    <cellStyle name="Normal 46 2 3 2 4 3" xfId="8754"/>
    <cellStyle name="Normal 46 2 3 2 4 3 2" xfId="39079"/>
    <cellStyle name="Normal 46 2 3 2 4 3 3" xfId="23855"/>
    <cellStyle name="Normal 46 2 3 2 4 4" xfId="34066"/>
    <cellStyle name="Normal 46 2 3 2 4 5" xfId="18842"/>
    <cellStyle name="Normal 46 2 3 2 5" xfId="5393"/>
    <cellStyle name="Normal 46 2 3 2 5 2" xfId="15445"/>
    <cellStyle name="Normal 46 2 3 2 5 2 2" xfId="45767"/>
    <cellStyle name="Normal 46 2 3 2 5 2 3" xfId="30543"/>
    <cellStyle name="Normal 46 2 3 2 5 3" xfId="10425"/>
    <cellStyle name="Normal 46 2 3 2 5 3 2" xfId="40750"/>
    <cellStyle name="Normal 46 2 3 2 5 3 3" xfId="25526"/>
    <cellStyle name="Normal 46 2 3 2 5 4" xfId="35737"/>
    <cellStyle name="Normal 46 2 3 2 5 5" xfId="20513"/>
    <cellStyle name="Normal 46 2 3 2 6" xfId="12103"/>
    <cellStyle name="Normal 46 2 3 2 6 2" xfId="42425"/>
    <cellStyle name="Normal 46 2 3 2 6 3" xfId="27201"/>
    <cellStyle name="Normal 46 2 3 2 7" xfId="7082"/>
    <cellStyle name="Normal 46 2 3 2 7 2" xfId="37408"/>
    <cellStyle name="Normal 46 2 3 2 7 3" xfId="22184"/>
    <cellStyle name="Normal 46 2 3 2 8" xfId="32396"/>
    <cellStyle name="Normal 46 2 3 2 9" xfId="17171"/>
    <cellStyle name="Normal 46 2 3 3" xfId="2218"/>
    <cellStyle name="Normal 46 2 3 3 2" xfId="3057"/>
    <cellStyle name="Normal 46 2 3 3 2 2" xfId="4747"/>
    <cellStyle name="Normal 46 2 3 3 2 2 2" xfId="14820"/>
    <cellStyle name="Normal 46 2 3 3 2 2 2 2" xfId="45142"/>
    <cellStyle name="Normal 46 2 3 3 2 2 2 3" xfId="29918"/>
    <cellStyle name="Normal 46 2 3 3 2 2 3" xfId="9800"/>
    <cellStyle name="Normal 46 2 3 3 2 2 3 2" xfId="40125"/>
    <cellStyle name="Normal 46 2 3 3 2 2 3 3" xfId="24901"/>
    <cellStyle name="Normal 46 2 3 3 2 2 4" xfId="35112"/>
    <cellStyle name="Normal 46 2 3 3 2 2 5" xfId="19888"/>
    <cellStyle name="Normal 46 2 3 3 2 3" xfId="6439"/>
    <cellStyle name="Normal 46 2 3 3 2 3 2" xfId="16491"/>
    <cellStyle name="Normal 46 2 3 3 2 3 2 2" xfId="46813"/>
    <cellStyle name="Normal 46 2 3 3 2 3 2 3" xfId="31589"/>
    <cellStyle name="Normal 46 2 3 3 2 3 3" xfId="11471"/>
    <cellStyle name="Normal 46 2 3 3 2 3 3 2" xfId="41796"/>
    <cellStyle name="Normal 46 2 3 3 2 3 3 3" xfId="26572"/>
    <cellStyle name="Normal 46 2 3 3 2 3 4" xfId="36783"/>
    <cellStyle name="Normal 46 2 3 3 2 3 5" xfId="21559"/>
    <cellStyle name="Normal 46 2 3 3 2 4" xfId="13149"/>
    <cellStyle name="Normal 46 2 3 3 2 4 2" xfId="43471"/>
    <cellStyle name="Normal 46 2 3 3 2 4 3" xfId="28247"/>
    <cellStyle name="Normal 46 2 3 3 2 5" xfId="8128"/>
    <cellStyle name="Normal 46 2 3 3 2 5 2" xfId="38454"/>
    <cellStyle name="Normal 46 2 3 3 2 5 3" xfId="23230"/>
    <cellStyle name="Normal 46 2 3 3 2 6" xfId="33442"/>
    <cellStyle name="Normal 46 2 3 3 2 7" xfId="18217"/>
    <cellStyle name="Normal 46 2 3 3 3" xfId="3910"/>
    <cellStyle name="Normal 46 2 3 3 3 2" xfId="13984"/>
    <cellStyle name="Normal 46 2 3 3 3 2 2" xfId="44306"/>
    <cellStyle name="Normal 46 2 3 3 3 2 3" xfId="29082"/>
    <cellStyle name="Normal 46 2 3 3 3 3" xfId="8964"/>
    <cellStyle name="Normal 46 2 3 3 3 3 2" xfId="39289"/>
    <cellStyle name="Normal 46 2 3 3 3 3 3" xfId="24065"/>
    <cellStyle name="Normal 46 2 3 3 3 4" xfId="34276"/>
    <cellStyle name="Normal 46 2 3 3 3 5" xfId="19052"/>
    <cellStyle name="Normal 46 2 3 3 4" xfId="5603"/>
    <cellStyle name="Normal 46 2 3 3 4 2" xfId="15655"/>
    <cellStyle name="Normal 46 2 3 3 4 2 2" xfId="45977"/>
    <cellStyle name="Normal 46 2 3 3 4 2 3" xfId="30753"/>
    <cellStyle name="Normal 46 2 3 3 4 3" xfId="10635"/>
    <cellStyle name="Normal 46 2 3 3 4 3 2" xfId="40960"/>
    <cellStyle name="Normal 46 2 3 3 4 3 3" xfId="25736"/>
    <cellStyle name="Normal 46 2 3 3 4 4" xfId="35947"/>
    <cellStyle name="Normal 46 2 3 3 4 5" xfId="20723"/>
    <cellStyle name="Normal 46 2 3 3 5" xfId="12313"/>
    <cellStyle name="Normal 46 2 3 3 5 2" xfId="42635"/>
    <cellStyle name="Normal 46 2 3 3 5 3" xfId="27411"/>
    <cellStyle name="Normal 46 2 3 3 6" xfId="7292"/>
    <cellStyle name="Normal 46 2 3 3 6 2" xfId="37618"/>
    <cellStyle name="Normal 46 2 3 3 6 3" xfId="22394"/>
    <cellStyle name="Normal 46 2 3 3 7" xfId="32606"/>
    <cellStyle name="Normal 46 2 3 3 8" xfId="17381"/>
    <cellStyle name="Normal 46 2 3 4" xfId="2639"/>
    <cellStyle name="Normal 46 2 3 4 2" xfId="4329"/>
    <cellStyle name="Normal 46 2 3 4 2 2" xfId="14402"/>
    <cellStyle name="Normal 46 2 3 4 2 2 2" xfId="44724"/>
    <cellStyle name="Normal 46 2 3 4 2 2 3" xfId="29500"/>
    <cellStyle name="Normal 46 2 3 4 2 3" xfId="9382"/>
    <cellStyle name="Normal 46 2 3 4 2 3 2" xfId="39707"/>
    <cellStyle name="Normal 46 2 3 4 2 3 3" xfId="24483"/>
    <cellStyle name="Normal 46 2 3 4 2 4" xfId="34694"/>
    <cellStyle name="Normal 46 2 3 4 2 5" xfId="19470"/>
    <cellStyle name="Normal 46 2 3 4 3" xfId="6021"/>
    <cellStyle name="Normal 46 2 3 4 3 2" xfId="16073"/>
    <cellStyle name="Normal 46 2 3 4 3 2 2" xfId="46395"/>
    <cellStyle name="Normal 46 2 3 4 3 2 3" xfId="31171"/>
    <cellStyle name="Normal 46 2 3 4 3 3" xfId="11053"/>
    <cellStyle name="Normal 46 2 3 4 3 3 2" xfId="41378"/>
    <cellStyle name="Normal 46 2 3 4 3 3 3" xfId="26154"/>
    <cellStyle name="Normal 46 2 3 4 3 4" xfId="36365"/>
    <cellStyle name="Normal 46 2 3 4 3 5" xfId="21141"/>
    <cellStyle name="Normal 46 2 3 4 4" xfId="12731"/>
    <cellStyle name="Normal 46 2 3 4 4 2" xfId="43053"/>
    <cellStyle name="Normal 46 2 3 4 4 3" xfId="27829"/>
    <cellStyle name="Normal 46 2 3 4 5" xfId="7710"/>
    <cellStyle name="Normal 46 2 3 4 5 2" xfId="38036"/>
    <cellStyle name="Normal 46 2 3 4 5 3" xfId="22812"/>
    <cellStyle name="Normal 46 2 3 4 6" xfId="33024"/>
    <cellStyle name="Normal 46 2 3 4 7" xfId="17799"/>
    <cellStyle name="Normal 46 2 3 5" xfId="3492"/>
    <cellStyle name="Normal 46 2 3 5 2" xfId="13566"/>
    <cellStyle name="Normal 46 2 3 5 2 2" xfId="43888"/>
    <cellStyle name="Normal 46 2 3 5 2 3" xfId="28664"/>
    <cellStyle name="Normal 46 2 3 5 3" xfId="8546"/>
    <cellStyle name="Normal 46 2 3 5 3 2" xfId="38871"/>
    <cellStyle name="Normal 46 2 3 5 3 3" xfId="23647"/>
    <cellStyle name="Normal 46 2 3 5 4" xfId="33858"/>
    <cellStyle name="Normal 46 2 3 5 5" xfId="18634"/>
    <cellStyle name="Normal 46 2 3 6" xfId="5185"/>
    <cellStyle name="Normal 46 2 3 6 2" xfId="15237"/>
    <cellStyle name="Normal 46 2 3 6 2 2" xfId="45559"/>
    <cellStyle name="Normal 46 2 3 6 2 3" xfId="30335"/>
    <cellStyle name="Normal 46 2 3 6 3" xfId="10217"/>
    <cellStyle name="Normal 46 2 3 6 3 2" xfId="40542"/>
    <cellStyle name="Normal 46 2 3 6 3 3" xfId="25318"/>
    <cellStyle name="Normal 46 2 3 6 4" xfId="35529"/>
    <cellStyle name="Normal 46 2 3 6 5" xfId="20305"/>
    <cellStyle name="Normal 46 2 3 7" xfId="11895"/>
    <cellStyle name="Normal 46 2 3 7 2" xfId="42217"/>
    <cellStyle name="Normal 46 2 3 7 3" xfId="26993"/>
    <cellStyle name="Normal 46 2 3 8" xfId="6874"/>
    <cellStyle name="Normal 46 2 3 8 2" xfId="37200"/>
    <cellStyle name="Normal 46 2 3 8 3" xfId="21976"/>
    <cellStyle name="Normal 46 2 3 9" xfId="32189"/>
    <cellStyle name="Normal 46 2 4" xfId="1899"/>
    <cellStyle name="Normal 46 2 4 2" xfId="2322"/>
    <cellStyle name="Normal 46 2 4 2 2" xfId="3161"/>
    <cellStyle name="Normal 46 2 4 2 2 2" xfId="4851"/>
    <cellStyle name="Normal 46 2 4 2 2 2 2" xfId="14924"/>
    <cellStyle name="Normal 46 2 4 2 2 2 2 2" xfId="45246"/>
    <cellStyle name="Normal 46 2 4 2 2 2 2 3" xfId="30022"/>
    <cellStyle name="Normal 46 2 4 2 2 2 3" xfId="9904"/>
    <cellStyle name="Normal 46 2 4 2 2 2 3 2" xfId="40229"/>
    <cellStyle name="Normal 46 2 4 2 2 2 3 3" xfId="25005"/>
    <cellStyle name="Normal 46 2 4 2 2 2 4" xfId="35216"/>
    <cellStyle name="Normal 46 2 4 2 2 2 5" xfId="19992"/>
    <cellStyle name="Normal 46 2 4 2 2 3" xfId="6543"/>
    <cellStyle name="Normal 46 2 4 2 2 3 2" xfId="16595"/>
    <cellStyle name="Normal 46 2 4 2 2 3 2 2" xfId="46917"/>
    <cellStyle name="Normal 46 2 4 2 2 3 2 3" xfId="31693"/>
    <cellStyle name="Normal 46 2 4 2 2 3 3" xfId="11575"/>
    <cellStyle name="Normal 46 2 4 2 2 3 3 2" xfId="41900"/>
    <cellStyle name="Normal 46 2 4 2 2 3 3 3" xfId="26676"/>
    <cellStyle name="Normal 46 2 4 2 2 3 4" xfId="36887"/>
    <cellStyle name="Normal 46 2 4 2 2 3 5" xfId="21663"/>
    <cellStyle name="Normal 46 2 4 2 2 4" xfId="13253"/>
    <cellStyle name="Normal 46 2 4 2 2 4 2" xfId="43575"/>
    <cellStyle name="Normal 46 2 4 2 2 4 3" xfId="28351"/>
    <cellStyle name="Normal 46 2 4 2 2 5" xfId="8232"/>
    <cellStyle name="Normal 46 2 4 2 2 5 2" xfId="38558"/>
    <cellStyle name="Normal 46 2 4 2 2 5 3" xfId="23334"/>
    <cellStyle name="Normal 46 2 4 2 2 6" xfId="33546"/>
    <cellStyle name="Normal 46 2 4 2 2 7" xfId="18321"/>
    <cellStyle name="Normal 46 2 4 2 3" xfId="4014"/>
    <cellStyle name="Normal 46 2 4 2 3 2" xfId="14088"/>
    <cellStyle name="Normal 46 2 4 2 3 2 2" xfId="44410"/>
    <cellStyle name="Normal 46 2 4 2 3 2 3" xfId="29186"/>
    <cellStyle name="Normal 46 2 4 2 3 3" xfId="9068"/>
    <cellStyle name="Normal 46 2 4 2 3 3 2" xfId="39393"/>
    <cellStyle name="Normal 46 2 4 2 3 3 3" xfId="24169"/>
    <cellStyle name="Normal 46 2 4 2 3 4" xfId="34380"/>
    <cellStyle name="Normal 46 2 4 2 3 5" xfId="19156"/>
    <cellStyle name="Normal 46 2 4 2 4" xfId="5707"/>
    <cellStyle name="Normal 46 2 4 2 4 2" xfId="15759"/>
    <cellStyle name="Normal 46 2 4 2 4 2 2" xfId="46081"/>
    <cellStyle name="Normal 46 2 4 2 4 2 3" xfId="30857"/>
    <cellStyle name="Normal 46 2 4 2 4 3" xfId="10739"/>
    <cellStyle name="Normal 46 2 4 2 4 3 2" xfId="41064"/>
    <cellStyle name="Normal 46 2 4 2 4 3 3" xfId="25840"/>
    <cellStyle name="Normal 46 2 4 2 4 4" xfId="36051"/>
    <cellStyle name="Normal 46 2 4 2 4 5" xfId="20827"/>
    <cellStyle name="Normal 46 2 4 2 5" xfId="12417"/>
    <cellStyle name="Normal 46 2 4 2 5 2" xfId="42739"/>
    <cellStyle name="Normal 46 2 4 2 5 3" xfId="27515"/>
    <cellStyle name="Normal 46 2 4 2 6" xfId="7396"/>
    <cellStyle name="Normal 46 2 4 2 6 2" xfId="37722"/>
    <cellStyle name="Normal 46 2 4 2 6 3" xfId="22498"/>
    <cellStyle name="Normal 46 2 4 2 7" xfId="32710"/>
    <cellStyle name="Normal 46 2 4 2 8" xfId="17485"/>
    <cellStyle name="Normal 46 2 4 3" xfId="2743"/>
    <cellStyle name="Normal 46 2 4 3 2" xfId="4433"/>
    <cellStyle name="Normal 46 2 4 3 2 2" xfId="14506"/>
    <cellStyle name="Normal 46 2 4 3 2 2 2" xfId="44828"/>
    <cellStyle name="Normal 46 2 4 3 2 2 3" xfId="29604"/>
    <cellStyle name="Normal 46 2 4 3 2 3" xfId="9486"/>
    <cellStyle name="Normal 46 2 4 3 2 3 2" xfId="39811"/>
    <cellStyle name="Normal 46 2 4 3 2 3 3" xfId="24587"/>
    <cellStyle name="Normal 46 2 4 3 2 4" xfId="34798"/>
    <cellStyle name="Normal 46 2 4 3 2 5" xfId="19574"/>
    <cellStyle name="Normal 46 2 4 3 3" xfId="6125"/>
    <cellStyle name="Normal 46 2 4 3 3 2" xfId="16177"/>
    <cellStyle name="Normal 46 2 4 3 3 2 2" xfId="46499"/>
    <cellStyle name="Normal 46 2 4 3 3 2 3" xfId="31275"/>
    <cellStyle name="Normal 46 2 4 3 3 3" xfId="11157"/>
    <cellStyle name="Normal 46 2 4 3 3 3 2" xfId="41482"/>
    <cellStyle name="Normal 46 2 4 3 3 3 3" xfId="26258"/>
    <cellStyle name="Normal 46 2 4 3 3 4" xfId="36469"/>
    <cellStyle name="Normal 46 2 4 3 3 5" xfId="21245"/>
    <cellStyle name="Normal 46 2 4 3 4" xfId="12835"/>
    <cellStyle name="Normal 46 2 4 3 4 2" xfId="43157"/>
    <cellStyle name="Normal 46 2 4 3 4 3" xfId="27933"/>
    <cellStyle name="Normal 46 2 4 3 5" xfId="7814"/>
    <cellStyle name="Normal 46 2 4 3 5 2" xfId="38140"/>
    <cellStyle name="Normal 46 2 4 3 5 3" xfId="22916"/>
    <cellStyle name="Normal 46 2 4 3 6" xfId="33128"/>
    <cellStyle name="Normal 46 2 4 3 7" xfId="17903"/>
    <cellStyle name="Normal 46 2 4 4" xfId="3596"/>
    <cellStyle name="Normal 46 2 4 4 2" xfId="13670"/>
    <cellStyle name="Normal 46 2 4 4 2 2" xfId="43992"/>
    <cellStyle name="Normal 46 2 4 4 2 3" xfId="28768"/>
    <cellStyle name="Normal 46 2 4 4 3" xfId="8650"/>
    <cellStyle name="Normal 46 2 4 4 3 2" xfId="38975"/>
    <cellStyle name="Normal 46 2 4 4 3 3" xfId="23751"/>
    <cellStyle name="Normal 46 2 4 4 4" xfId="33962"/>
    <cellStyle name="Normal 46 2 4 4 5" xfId="18738"/>
    <cellStyle name="Normal 46 2 4 5" xfId="5289"/>
    <cellStyle name="Normal 46 2 4 5 2" xfId="15341"/>
    <cellStyle name="Normal 46 2 4 5 2 2" xfId="45663"/>
    <cellStyle name="Normal 46 2 4 5 2 3" xfId="30439"/>
    <cellStyle name="Normal 46 2 4 5 3" xfId="10321"/>
    <cellStyle name="Normal 46 2 4 5 3 2" xfId="40646"/>
    <cellStyle name="Normal 46 2 4 5 3 3" xfId="25422"/>
    <cellStyle name="Normal 46 2 4 5 4" xfId="35633"/>
    <cellStyle name="Normal 46 2 4 5 5" xfId="20409"/>
    <cellStyle name="Normal 46 2 4 6" xfId="11999"/>
    <cellStyle name="Normal 46 2 4 6 2" xfId="42321"/>
    <cellStyle name="Normal 46 2 4 6 3" xfId="27097"/>
    <cellStyle name="Normal 46 2 4 7" xfId="6978"/>
    <cellStyle name="Normal 46 2 4 7 2" xfId="37304"/>
    <cellStyle name="Normal 46 2 4 7 3" xfId="22080"/>
    <cellStyle name="Normal 46 2 4 8" xfId="32292"/>
    <cellStyle name="Normal 46 2 4 9" xfId="17067"/>
    <cellStyle name="Normal 46 2 5" xfId="2112"/>
    <cellStyle name="Normal 46 2 5 2" xfId="2953"/>
    <cellStyle name="Normal 46 2 5 2 2" xfId="4643"/>
    <cellStyle name="Normal 46 2 5 2 2 2" xfId="14716"/>
    <cellStyle name="Normal 46 2 5 2 2 2 2" xfId="45038"/>
    <cellStyle name="Normal 46 2 5 2 2 2 3" xfId="29814"/>
    <cellStyle name="Normal 46 2 5 2 2 3" xfId="9696"/>
    <cellStyle name="Normal 46 2 5 2 2 3 2" xfId="40021"/>
    <cellStyle name="Normal 46 2 5 2 2 3 3" xfId="24797"/>
    <cellStyle name="Normal 46 2 5 2 2 4" xfId="35008"/>
    <cellStyle name="Normal 46 2 5 2 2 5" xfId="19784"/>
    <cellStyle name="Normal 46 2 5 2 3" xfId="6335"/>
    <cellStyle name="Normal 46 2 5 2 3 2" xfId="16387"/>
    <cellStyle name="Normal 46 2 5 2 3 2 2" xfId="46709"/>
    <cellStyle name="Normal 46 2 5 2 3 2 3" xfId="31485"/>
    <cellStyle name="Normal 46 2 5 2 3 3" xfId="11367"/>
    <cellStyle name="Normal 46 2 5 2 3 3 2" xfId="41692"/>
    <cellStyle name="Normal 46 2 5 2 3 3 3" xfId="26468"/>
    <cellStyle name="Normal 46 2 5 2 3 4" xfId="36679"/>
    <cellStyle name="Normal 46 2 5 2 3 5" xfId="21455"/>
    <cellStyle name="Normal 46 2 5 2 4" xfId="13045"/>
    <cellStyle name="Normal 46 2 5 2 4 2" xfId="43367"/>
    <cellStyle name="Normal 46 2 5 2 4 3" xfId="28143"/>
    <cellStyle name="Normal 46 2 5 2 5" xfId="8024"/>
    <cellStyle name="Normal 46 2 5 2 5 2" xfId="38350"/>
    <cellStyle name="Normal 46 2 5 2 5 3" xfId="23126"/>
    <cellStyle name="Normal 46 2 5 2 6" xfId="33338"/>
    <cellStyle name="Normal 46 2 5 2 7" xfId="18113"/>
    <cellStyle name="Normal 46 2 5 3" xfId="3806"/>
    <cellStyle name="Normal 46 2 5 3 2" xfId="13880"/>
    <cellStyle name="Normal 46 2 5 3 2 2" xfId="44202"/>
    <cellStyle name="Normal 46 2 5 3 2 3" xfId="28978"/>
    <cellStyle name="Normal 46 2 5 3 3" xfId="8860"/>
    <cellStyle name="Normal 46 2 5 3 3 2" xfId="39185"/>
    <cellStyle name="Normal 46 2 5 3 3 3" xfId="23961"/>
    <cellStyle name="Normal 46 2 5 3 4" xfId="34172"/>
    <cellStyle name="Normal 46 2 5 3 5" xfId="18948"/>
    <cellStyle name="Normal 46 2 5 4" xfId="5499"/>
    <cellStyle name="Normal 46 2 5 4 2" xfId="15551"/>
    <cellStyle name="Normal 46 2 5 4 2 2" xfId="45873"/>
    <cellStyle name="Normal 46 2 5 4 2 3" xfId="30649"/>
    <cellStyle name="Normal 46 2 5 4 3" xfId="10531"/>
    <cellStyle name="Normal 46 2 5 4 3 2" xfId="40856"/>
    <cellStyle name="Normal 46 2 5 4 3 3" xfId="25632"/>
    <cellStyle name="Normal 46 2 5 4 4" xfId="35843"/>
    <cellStyle name="Normal 46 2 5 4 5" xfId="20619"/>
    <cellStyle name="Normal 46 2 5 5" xfId="12209"/>
    <cellStyle name="Normal 46 2 5 5 2" xfId="42531"/>
    <cellStyle name="Normal 46 2 5 5 3" xfId="27307"/>
    <cellStyle name="Normal 46 2 5 6" xfId="7188"/>
    <cellStyle name="Normal 46 2 5 6 2" xfId="37514"/>
    <cellStyle name="Normal 46 2 5 6 3" xfId="22290"/>
    <cellStyle name="Normal 46 2 5 7" xfId="32502"/>
    <cellStyle name="Normal 46 2 5 8" xfId="17277"/>
    <cellStyle name="Normal 46 2 6" xfId="2533"/>
    <cellStyle name="Normal 46 2 6 2" xfId="4225"/>
    <cellStyle name="Normal 46 2 6 2 2" xfId="14298"/>
    <cellStyle name="Normal 46 2 6 2 2 2" xfId="44620"/>
    <cellStyle name="Normal 46 2 6 2 2 3" xfId="29396"/>
    <cellStyle name="Normal 46 2 6 2 3" xfId="9278"/>
    <cellStyle name="Normal 46 2 6 2 3 2" xfId="39603"/>
    <cellStyle name="Normal 46 2 6 2 3 3" xfId="24379"/>
    <cellStyle name="Normal 46 2 6 2 4" xfId="34590"/>
    <cellStyle name="Normal 46 2 6 2 5" xfId="19366"/>
    <cellStyle name="Normal 46 2 6 3" xfId="5917"/>
    <cellStyle name="Normal 46 2 6 3 2" xfId="15969"/>
    <cellStyle name="Normal 46 2 6 3 2 2" xfId="46291"/>
    <cellStyle name="Normal 46 2 6 3 2 3" xfId="31067"/>
    <cellStyle name="Normal 46 2 6 3 3" xfId="10949"/>
    <cellStyle name="Normal 46 2 6 3 3 2" xfId="41274"/>
    <cellStyle name="Normal 46 2 6 3 3 3" xfId="26050"/>
    <cellStyle name="Normal 46 2 6 3 4" xfId="36261"/>
    <cellStyle name="Normal 46 2 6 3 5" xfId="21037"/>
    <cellStyle name="Normal 46 2 6 4" xfId="12627"/>
    <cellStyle name="Normal 46 2 6 4 2" xfId="42949"/>
    <cellStyle name="Normal 46 2 6 4 3" xfId="27725"/>
    <cellStyle name="Normal 46 2 6 5" xfId="7606"/>
    <cellStyle name="Normal 46 2 6 5 2" xfId="37932"/>
    <cellStyle name="Normal 46 2 6 5 3" xfId="22708"/>
    <cellStyle name="Normal 46 2 6 6" xfId="32920"/>
    <cellStyle name="Normal 46 2 6 7" xfId="17695"/>
    <cellStyle name="Normal 46 2 7" xfId="3384"/>
    <cellStyle name="Normal 46 2 7 2" xfId="13462"/>
    <cellStyle name="Normal 46 2 7 2 2" xfId="43784"/>
    <cellStyle name="Normal 46 2 7 2 3" xfId="28560"/>
    <cellStyle name="Normal 46 2 7 3" xfId="8442"/>
    <cellStyle name="Normal 46 2 7 3 2" xfId="38767"/>
    <cellStyle name="Normal 46 2 7 3 3" xfId="23543"/>
    <cellStyle name="Normal 46 2 7 4" xfId="33754"/>
    <cellStyle name="Normal 46 2 7 5" xfId="18530"/>
    <cellStyle name="Normal 46 2 8" xfId="5078"/>
    <cellStyle name="Normal 46 2 8 2" xfId="15133"/>
    <cellStyle name="Normal 46 2 8 2 2" xfId="45455"/>
    <cellStyle name="Normal 46 2 8 2 3" xfId="30231"/>
    <cellStyle name="Normal 46 2 8 3" xfId="10113"/>
    <cellStyle name="Normal 46 2 8 3 2" xfId="40438"/>
    <cellStyle name="Normal 46 2 8 3 3" xfId="25214"/>
    <cellStyle name="Normal 46 2 8 4" xfId="35425"/>
    <cellStyle name="Normal 46 2 8 5" xfId="20201"/>
    <cellStyle name="Normal 46 2 9" xfId="11789"/>
    <cellStyle name="Normal 46 2 9 2" xfId="42113"/>
    <cellStyle name="Normal 46 2 9 3" xfId="26889"/>
    <cellStyle name="Normal 46 3" xfId="47296"/>
    <cellStyle name="Normal 47" xfId="1049"/>
    <cellStyle name="Normal 47 2" xfId="1445"/>
    <cellStyle name="Normal 47 2 10" xfId="6769"/>
    <cellStyle name="Normal 47 2 10 2" xfId="37097"/>
    <cellStyle name="Normal 47 2 10 3" xfId="21873"/>
    <cellStyle name="Normal 47 2 11" xfId="32088"/>
    <cellStyle name="Normal 47 2 12" xfId="16858"/>
    <cellStyle name="Normal 47 2 2" xfId="1733"/>
    <cellStyle name="Normal 47 2 2 10" xfId="32140"/>
    <cellStyle name="Normal 47 2 2 11" xfId="16912"/>
    <cellStyle name="Normal 47 2 2 2" xfId="1841"/>
    <cellStyle name="Normal 47 2 2 2 10" xfId="17016"/>
    <cellStyle name="Normal 47 2 2 2 2" xfId="2058"/>
    <cellStyle name="Normal 47 2 2 2 2 2" xfId="2479"/>
    <cellStyle name="Normal 47 2 2 2 2 2 2" xfId="3318"/>
    <cellStyle name="Normal 47 2 2 2 2 2 2 2" xfId="5008"/>
    <cellStyle name="Normal 47 2 2 2 2 2 2 2 2" xfId="15081"/>
    <cellStyle name="Normal 47 2 2 2 2 2 2 2 2 2" xfId="45403"/>
    <cellStyle name="Normal 47 2 2 2 2 2 2 2 2 3" xfId="30179"/>
    <cellStyle name="Normal 47 2 2 2 2 2 2 2 3" xfId="10061"/>
    <cellStyle name="Normal 47 2 2 2 2 2 2 2 3 2" xfId="40386"/>
    <cellStyle name="Normal 47 2 2 2 2 2 2 2 3 3" xfId="25162"/>
    <cellStyle name="Normal 47 2 2 2 2 2 2 2 4" xfId="35373"/>
    <cellStyle name="Normal 47 2 2 2 2 2 2 2 5" xfId="20149"/>
    <cellStyle name="Normal 47 2 2 2 2 2 2 3" xfId="6700"/>
    <cellStyle name="Normal 47 2 2 2 2 2 2 3 2" xfId="16752"/>
    <cellStyle name="Normal 47 2 2 2 2 2 2 3 2 2" xfId="47074"/>
    <cellStyle name="Normal 47 2 2 2 2 2 2 3 2 3" xfId="31850"/>
    <cellStyle name="Normal 47 2 2 2 2 2 2 3 3" xfId="11732"/>
    <cellStyle name="Normal 47 2 2 2 2 2 2 3 3 2" xfId="42057"/>
    <cellStyle name="Normal 47 2 2 2 2 2 2 3 3 3" xfId="26833"/>
    <cellStyle name="Normal 47 2 2 2 2 2 2 3 4" xfId="37044"/>
    <cellStyle name="Normal 47 2 2 2 2 2 2 3 5" xfId="21820"/>
    <cellStyle name="Normal 47 2 2 2 2 2 2 4" xfId="13410"/>
    <cellStyle name="Normal 47 2 2 2 2 2 2 4 2" xfId="43732"/>
    <cellStyle name="Normal 47 2 2 2 2 2 2 4 3" xfId="28508"/>
    <cellStyle name="Normal 47 2 2 2 2 2 2 5" xfId="8389"/>
    <cellStyle name="Normal 47 2 2 2 2 2 2 5 2" xfId="38715"/>
    <cellStyle name="Normal 47 2 2 2 2 2 2 5 3" xfId="23491"/>
    <cellStyle name="Normal 47 2 2 2 2 2 2 6" xfId="33703"/>
    <cellStyle name="Normal 47 2 2 2 2 2 2 7" xfId="18478"/>
    <cellStyle name="Normal 47 2 2 2 2 2 3" xfId="4171"/>
    <cellStyle name="Normal 47 2 2 2 2 2 3 2" xfId="14245"/>
    <cellStyle name="Normal 47 2 2 2 2 2 3 2 2" xfId="44567"/>
    <cellStyle name="Normal 47 2 2 2 2 2 3 2 3" xfId="29343"/>
    <cellStyle name="Normal 47 2 2 2 2 2 3 3" xfId="9225"/>
    <cellStyle name="Normal 47 2 2 2 2 2 3 3 2" xfId="39550"/>
    <cellStyle name="Normal 47 2 2 2 2 2 3 3 3" xfId="24326"/>
    <cellStyle name="Normal 47 2 2 2 2 2 3 4" xfId="34537"/>
    <cellStyle name="Normal 47 2 2 2 2 2 3 5" xfId="19313"/>
    <cellStyle name="Normal 47 2 2 2 2 2 4" xfId="5864"/>
    <cellStyle name="Normal 47 2 2 2 2 2 4 2" xfId="15916"/>
    <cellStyle name="Normal 47 2 2 2 2 2 4 2 2" xfId="46238"/>
    <cellStyle name="Normal 47 2 2 2 2 2 4 2 3" xfId="31014"/>
    <cellStyle name="Normal 47 2 2 2 2 2 4 3" xfId="10896"/>
    <cellStyle name="Normal 47 2 2 2 2 2 4 3 2" xfId="41221"/>
    <cellStyle name="Normal 47 2 2 2 2 2 4 3 3" xfId="25997"/>
    <cellStyle name="Normal 47 2 2 2 2 2 4 4" xfId="36208"/>
    <cellStyle name="Normal 47 2 2 2 2 2 4 5" xfId="20984"/>
    <cellStyle name="Normal 47 2 2 2 2 2 5" xfId="12574"/>
    <cellStyle name="Normal 47 2 2 2 2 2 5 2" xfId="42896"/>
    <cellStyle name="Normal 47 2 2 2 2 2 5 3" xfId="27672"/>
    <cellStyle name="Normal 47 2 2 2 2 2 6" xfId="7553"/>
    <cellStyle name="Normal 47 2 2 2 2 2 6 2" xfId="37879"/>
    <cellStyle name="Normal 47 2 2 2 2 2 6 3" xfId="22655"/>
    <cellStyle name="Normal 47 2 2 2 2 2 7" xfId="32867"/>
    <cellStyle name="Normal 47 2 2 2 2 2 8" xfId="17642"/>
    <cellStyle name="Normal 47 2 2 2 2 3" xfId="2900"/>
    <cellStyle name="Normal 47 2 2 2 2 3 2" xfId="4590"/>
    <cellStyle name="Normal 47 2 2 2 2 3 2 2" xfId="14663"/>
    <cellStyle name="Normal 47 2 2 2 2 3 2 2 2" xfId="44985"/>
    <cellStyle name="Normal 47 2 2 2 2 3 2 2 3" xfId="29761"/>
    <cellStyle name="Normal 47 2 2 2 2 3 2 3" xfId="9643"/>
    <cellStyle name="Normal 47 2 2 2 2 3 2 3 2" xfId="39968"/>
    <cellStyle name="Normal 47 2 2 2 2 3 2 3 3" xfId="24744"/>
    <cellStyle name="Normal 47 2 2 2 2 3 2 4" xfId="34955"/>
    <cellStyle name="Normal 47 2 2 2 2 3 2 5" xfId="19731"/>
    <cellStyle name="Normal 47 2 2 2 2 3 3" xfId="6282"/>
    <cellStyle name="Normal 47 2 2 2 2 3 3 2" xfId="16334"/>
    <cellStyle name="Normal 47 2 2 2 2 3 3 2 2" xfId="46656"/>
    <cellStyle name="Normal 47 2 2 2 2 3 3 2 3" xfId="31432"/>
    <cellStyle name="Normal 47 2 2 2 2 3 3 3" xfId="11314"/>
    <cellStyle name="Normal 47 2 2 2 2 3 3 3 2" xfId="41639"/>
    <cellStyle name="Normal 47 2 2 2 2 3 3 3 3" xfId="26415"/>
    <cellStyle name="Normal 47 2 2 2 2 3 3 4" xfId="36626"/>
    <cellStyle name="Normal 47 2 2 2 2 3 3 5" xfId="21402"/>
    <cellStyle name="Normal 47 2 2 2 2 3 4" xfId="12992"/>
    <cellStyle name="Normal 47 2 2 2 2 3 4 2" xfId="43314"/>
    <cellStyle name="Normal 47 2 2 2 2 3 4 3" xfId="28090"/>
    <cellStyle name="Normal 47 2 2 2 2 3 5" xfId="7971"/>
    <cellStyle name="Normal 47 2 2 2 2 3 5 2" xfId="38297"/>
    <cellStyle name="Normal 47 2 2 2 2 3 5 3" xfId="23073"/>
    <cellStyle name="Normal 47 2 2 2 2 3 6" xfId="33285"/>
    <cellStyle name="Normal 47 2 2 2 2 3 7" xfId="18060"/>
    <cellStyle name="Normal 47 2 2 2 2 4" xfId="3753"/>
    <cellStyle name="Normal 47 2 2 2 2 4 2" xfId="13827"/>
    <cellStyle name="Normal 47 2 2 2 2 4 2 2" xfId="44149"/>
    <cellStyle name="Normal 47 2 2 2 2 4 2 3" xfId="28925"/>
    <cellStyle name="Normal 47 2 2 2 2 4 3" xfId="8807"/>
    <cellStyle name="Normal 47 2 2 2 2 4 3 2" xfId="39132"/>
    <cellStyle name="Normal 47 2 2 2 2 4 3 3" xfId="23908"/>
    <cellStyle name="Normal 47 2 2 2 2 4 4" xfId="34119"/>
    <cellStyle name="Normal 47 2 2 2 2 4 5" xfId="18895"/>
    <cellStyle name="Normal 47 2 2 2 2 5" xfId="5446"/>
    <cellStyle name="Normal 47 2 2 2 2 5 2" xfId="15498"/>
    <cellStyle name="Normal 47 2 2 2 2 5 2 2" xfId="45820"/>
    <cellStyle name="Normal 47 2 2 2 2 5 2 3" xfId="30596"/>
    <cellStyle name="Normal 47 2 2 2 2 5 3" xfId="10478"/>
    <cellStyle name="Normal 47 2 2 2 2 5 3 2" xfId="40803"/>
    <cellStyle name="Normal 47 2 2 2 2 5 3 3" xfId="25579"/>
    <cellStyle name="Normal 47 2 2 2 2 5 4" xfId="35790"/>
    <cellStyle name="Normal 47 2 2 2 2 5 5" xfId="20566"/>
    <cellStyle name="Normal 47 2 2 2 2 6" xfId="12156"/>
    <cellStyle name="Normal 47 2 2 2 2 6 2" xfId="42478"/>
    <cellStyle name="Normal 47 2 2 2 2 6 3" xfId="27254"/>
    <cellStyle name="Normal 47 2 2 2 2 7" xfId="7135"/>
    <cellStyle name="Normal 47 2 2 2 2 7 2" xfId="37461"/>
    <cellStyle name="Normal 47 2 2 2 2 7 3" xfId="22237"/>
    <cellStyle name="Normal 47 2 2 2 2 8" xfId="32449"/>
    <cellStyle name="Normal 47 2 2 2 2 9" xfId="17224"/>
    <cellStyle name="Normal 47 2 2 2 3" xfId="2271"/>
    <cellStyle name="Normal 47 2 2 2 3 2" xfId="3110"/>
    <cellStyle name="Normal 47 2 2 2 3 2 2" xfId="4800"/>
    <cellStyle name="Normal 47 2 2 2 3 2 2 2" xfId="14873"/>
    <cellStyle name="Normal 47 2 2 2 3 2 2 2 2" xfId="45195"/>
    <cellStyle name="Normal 47 2 2 2 3 2 2 2 3" xfId="29971"/>
    <cellStyle name="Normal 47 2 2 2 3 2 2 3" xfId="9853"/>
    <cellStyle name="Normal 47 2 2 2 3 2 2 3 2" xfId="40178"/>
    <cellStyle name="Normal 47 2 2 2 3 2 2 3 3" xfId="24954"/>
    <cellStyle name="Normal 47 2 2 2 3 2 2 4" xfId="35165"/>
    <cellStyle name="Normal 47 2 2 2 3 2 2 5" xfId="19941"/>
    <cellStyle name="Normal 47 2 2 2 3 2 3" xfId="6492"/>
    <cellStyle name="Normal 47 2 2 2 3 2 3 2" xfId="16544"/>
    <cellStyle name="Normal 47 2 2 2 3 2 3 2 2" xfId="46866"/>
    <cellStyle name="Normal 47 2 2 2 3 2 3 2 3" xfId="31642"/>
    <cellStyle name="Normal 47 2 2 2 3 2 3 3" xfId="11524"/>
    <cellStyle name="Normal 47 2 2 2 3 2 3 3 2" xfId="41849"/>
    <cellStyle name="Normal 47 2 2 2 3 2 3 3 3" xfId="26625"/>
    <cellStyle name="Normal 47 2 2 2 3 2 3 4" xfId="36836"/>
    <cellStyle name="Normal 47 2 2 2 3 2 3 5" xfId="21612"/>
    <cellStyle name="Normal 47 2 2 2 3 2 4" xfId="13202"/>
    <cellStyle name="Normal 47 2 2 2 3 2 4 2" xfId="43524"/>
    <cellStyle name="Normal 47 2 2 2 3 2 4 3" xfId="28300"/>
    <cellStyle name="Normal 47 2 2 2 3 2 5" xfId="8181"/>
    <cellStyle name="Normal 47 2 2 2 3 2 5 2" xfId="38507"/>
    <cellStyle name="Normal 47 2 2 2 3 2 5 3" xfId="23283"/>
    <cellStyle name="Normal 47 2 2 2 3 2 6" xfId="33495"/>
    <cellStyle name="Normal 47 2 2 2 3 2 7" xfId="18270"/>
    <cellStyle name="Normal 47 2 2 2 3 3" xfId="3963"/>
    <cellStyle name="Normal 47 2 2 2 3 3 2" xfId="14037"/>
    <cellStyle name="Normal 47 2 2 2 3 3 2 2" xfId="44359"/>
    <cellStyle name="Normal 47 2 2 2 3 3 2 3" xfId="29135"/>
    <cellStyle name="Normal 47 2 2 2 3 3 3" xfId="9017"/>
    <cellStyle name="Normal 47 2 2 2 3 3 3 2" xfId="39342"/>
    <cellStyle name="Normal 47 2 2 2 3 3 3 3" xfId="24118"/>
    <cellStyle name="Normal 47 2 2 2 3 3 4" xfId="34329"/>
    <cellStyle name="Normal 47 2 2 2 3 3 5" xfId="19105"/>
    <cellStyle name="Normal 47 2 2 2 3 4" xfId="5656"/>
    <cellStyle name="Normal 47 2 2 2 3 4 2" xfId="15708"/>
    <cellStyle name="Normal 47 2 2 2 3 4 2 2" xfId="46030"/>
    <cellStyle name="Normal 47 2 2 2 3 4 2 3" xfId="30806"/>
    <cellStyle name="Normal 47 2 2 2 3 4 3" xfId="10688"/>
    <cellStyle name="Normal 47 2 2 2 3 4 3 2" xfId="41013"/>
    <cellStyle name="Normal 47 2 2 2 3 4 3 3" xfId="25789"/>
    <cellStyle name="Normal 47 2 2 2 3 4 4" xfId="36000"/>
    <cellStyle name="Normal 47 2 2 2 3 4 5" xfId="20776"/>
    <cellStyle name="Normal 47 2 2 2 3 5" xfId="12366"/>
    <cellStyle name="Normal 47 2 2 2 3 5 2" xfId="42688"/>
    <cellStyle name="Normal 47 2 2 2 3 5 3" xfId="27464"/>
    <cellStyle name="Normal 47 2 2 2 3 6" xfId="7345"/>
    <cellStyle name="Normal 47 2 2 2 3 6 2" xfId="37671"/>
    <cellStyle name="Normal 47 2 2 2 3 6 3" xfId="22447"/>
    <cellStyle name="Normal 47 2 2 2 3 7" xfId="32659"/>
    <cellStyle name="Normal 47 2 2 2 3 8" xfId="17434"/>
    <cellStyle name="Normal 47 2 2 2 4" xfId="2692"/>
    <cellStyle name="Normal 47 2 2 2 4 2" xfId="4382"/>
    <cellStyle name="Normal 47 2 2 2 4 2 2" xfId="14455"/>
    <cellStyle name="Normal 47 2 2 2 4 2 2 2" xfId="44777"/>
    <cellStyle name="Normal 47 2 2 2 4 2 2 3" xfId="29553"/>
    <cellStyle name="Normal 47 2 2 2 4 2 3" xfId="9435"/>
    <cellStyle name="Normal 47 2 2 2 4 2 3 2" xfId="39760"/>
    <cellStyle name="Normal 47 2 2 2 4 2 3 3" xfId="24536"/>
    <cellStyle name="Normal 47 2 2 2 4 2 4" xfId="34747"/>
    <cellStyle name="Normal 47 2 2 2 4 2 5" xfId="19523"/>
    <cellStyle name="Normal 47 2 2 2 4 3" xfId="6074"/>
    <cellStyle name="Normal 47 2 2 2 4 3 2" xfId="16126"/>
    <cellStyle name="Normal 47 2 2 2 4 3 2 2" xfId="46448"/>
    <cellStyle name="Normal 47 2 2 2 4 3 2 3" xfId="31224"/>
    <cellStyle name="Normal 47 2 2 2 4 3 3" xfId="11106"/>
    <cellStyle name="Normal 47 2 2 2 4 3 3 2" xfId="41431"/>
    <cellStyle name="Normal 47 2 2 2 4 3 3 3" xfId="26207"/>
    <cellStyle name="Normal 47 2 2 2 4 3 4" xfId="36418"/>
    <cellStyle name="Normal 47 2 2 2 4 3 5" xfId="21194"/>
    <cellStyle name="Normal 47 2 2 2 4 4" xfId="12784"/>
    <cellStyle name="Normal 47 2 2 2 4 4 2" xfId="43106"/>
    <cellStyle name="Normal 47 2 2 2 4 4 3" xfId="27882"/>
    <cellStyle name="Normal 47 2 2 2 4 5" xfId="7763"/>
    <cellStyle name="Normal 47 2 2 2 4 5 2" xfId="38089"/>
    <cellStyle name="Normal 47 2 2 2 4 5 3" xfId="22865"/>
    <cellStyle name="Normal 47 2 2 2 4 6" xfId="33077"/>
    <cellStyle name="Normal 47 2 2 2 4 7" xfId="17852"/>
    <cellStyle name="Normal 47 2 2 2 5" xfId="3545"/>
    <cellStyle name="Normal 47 2 2 2 5 2" xfId="13619"/>
    <cellStyle name="Normal 47 2 2 2 5 2 2" xfId="43941"/>
    <cellStyle name="Normal 47 2 2 2 5 2 3" xfId="28717"/>
    <cellStyle name="Normal 47 2 2 2 5 3" xfId="8599"/>
    <cellStyle name="Normal 47 2 2 2 5 3 2" xfId="38924"/>
    <cellStyle name="Normal 47 2 2 2 5 3 3" xfId="23700"/>
    <cellStyle name="Normal 47 2 2 2 5 4" xfId="33911"/>
    <cellStyle name="Normal 47 2 2 2 5 5" xfId="18687"/>
    <cellStyle name="Normal 47 2 2 2 6" xfId="5238"/>
    <cellStyle name="Normal 47 2 2 2 6 2" xfId="15290"/>
    <cellStyle name="Normal 47 2 2 2 6 2 2" xfId="45612"/>
    <cellStyle name="Normal 47 2 2 2 6 2 3" xfId="30388"/>
    <cellStyle name="Normal 47 2 2 2 6 3" xfId="10270"/>
    <cellStyle name="Normal 47 2 2 2 6 3 2" xfId="40595"/>
    <cellStyle name="Normal 47 2 2 2 6 3 3" xfId="25371"/>
    <cellStyle name="Normal 47 2 2 2 6 4" xfId="35582"/>
    <cellStyle name="Normal 47 2 2 2 6 5" xfId="20358"/>
    <cellStyle name="Normal 47 2 2 2 7" xfId="11948"/>
    <cellStyle name="Normal 47 2 2 2 7 2" xfId="42270"/>
    <cellStyle name="Normal 47 2 2 2 7 3" xfId="27046"/>
    <cellStyle name="Normal 47 2 2 2 8" xfId="6927"/>
    <cellStyle name="Normal 47 2 2 2 8 2" xfId="37253"/>
    <cellStyle name="Normal 47 2 2 2 8 3" xfId="22029"/>
    <cellStyle name="Normal 47 2 2 2 9" xfId="32241"/>
    <cellStyle name="Normal 47 2 2 3" xfId="1954"/>
    <cellStyle name="Normal 47 2 2 3 2" xfId="2375"/>
    <cellStyle name="Normal 47 2 2 3 2 2" xfId="3214"/>
    <cellStyle name="Normal 47 2 2 3 2 2 2" xfId="4904"/>
    <cellStyle name="Normal 47 2 2 3 2 2 2 2" xfId="14977"/>
    <cellStyle name="Normal 47 2 2 3 2 2 2 2 2" xfId="45299"/>
    <cellStyle name="Normal 47 2 2 3 2 2 2 2 3" xfId="30075"/>
    <cellStyle name="Normal 47 2 2 3 2 2 2 3" xfId="9957"/>
    <cellStyle name="Normal 47 2 2 3 2 2 2 3 2" xfId="40282"/>
    <cellStyle name="Normal 47 2 2 3 2 2 2 3 3" xfId="25058"/>
    <cellStyle name="Normal 47 2 2 3 2 2 2 4" xfId="35269"/>
    <cellStyle name="Normal 47 2 2 3 2 2 2 5" xfId="20045"/>
    <cellStyle name="Normal 47 2 2 3 2 2 3" xfId="6596"/>
    <cellStyle name="Normal 47 2 2 3 2 2 3 2" xfId="16648"/>
    <cellStyle name="Normal 47 2 2 3 2 2 3 2 2" xfId="46970"/>
    <cellStyle name="Normal 47 2 2 3 2 2 3 2 3" xfId="31746"/>
    <cellStyle name="Normal 47 2 2 3 2 2 3 3" xfId="11628"/>
    <cellStyle name="Normal 47 2 2 3 2 2 3 3 2" xfId="41953"/>
    <cellStyle name="Normal 47 2 2 3 2 2 3 3 3" xfId="26729"/>
    <cellStyle name="Normal 47 2 2 3 2 2 3 4" xfId="36940"/>
    <cellStyle name="Normal 47 2 2 3 2 2 3 5" xfId="21716"/>
    <cellStyle name="Normal 47 2 2 3 2 2 4" xfId="13306"/>
    <cellStyle name="Normal 47 2 2 3 2 2 4 2" xfId="43628"/>
    <cellStyle name="Normal 47 2 2 3 2 2 4 3" xfId="28404"/>
    <cellStyle name="Normal 47 2 2 3 2 2 5" xfId="8285"/>
    <cellStyle name="Normal 47 2 2 3 2 2 5 2" xfId="38611"/>
    <cellStyle name="Normal 47 2 2 3 2 2 5 3" xfId="23387"/>
    <cellStyle name="Normal 47 2 2 3 2 2 6" xfId="33599"/>
    <cellStyle name="Normal 47 2 2 3 2 2 7" xfId="18374"/>
    <cellStyle name="Normal 47 2 2 3 2 3" xfId="4067"/>
    <cellStyle name="Normal 47 2 2 3 2 3 2" xfId="14141"/>
    <cellStyle name="Normal 47 2 2 3 2 3 2 2" xfId="44463"/>
    <cellStyle name="Normal 47 2 2 3 2 3 2 3" xfId="29239"/>
    <cellStyle name="Normal 47 2 2 3 2 3 3" xfId="9121"/>
    <cellStyle name="Normal 47 2 2 3 2 3 3 2" xfId="39446"/>
    <cellStyle name="Normal 47 2 2 3 2 3 3 3" xfId="24222"/>
    <cellStyle name="Normal 47 2 2 3 2 3 4" xfId="34433"/>
    <cellStyle name="Normal 47 2 2 3 2 3 5" xfId="19209"/>
    <cellStyle name="Normal 47 2 2 3 2 4" xfId="5760"/>
    <cellStyle name="Normal 47 2 2 3 2 4 2" xfId="15812"/>
    <cellStyle name="Normal 47 2 2 3 2 4 2 2" xfId="46134"/>
    <cellStyle name="Normal 47 2 2 3 2 4 2 3" xfId="30910"/>
    <cellStyle name="Normal 47 2 2 3 2 4 3" xfId="10792"/>
    <cellStyle name="Normal 47 2 2 3 2 4 3 2" xfId="41117"/>
    <cellStyle name="Normal 47 2 2 3 2 4 3 3" xfId="25893"/>
    <cellStyle name="Normal 47 2 2 3 2 4 4" xfId="36104"/>
    <cellStyle name="Normal 47 2 2 3 2 4 5" xfId="20880"/>
    <cellStyle name="Normal 47 2 2 3 2 5" xfId="12470"/>
    <cellStyle name="Normal 47 2 2 3 2 5 2" xfId="42792"/>
    <cellStyle name="Normal 47 2 2 3 2 5 3" xfId="27568"/>
    <cellStyle name="Normal 47 2 2 3 2 6" xfId="7449"/>
    <cellStyle name="Normal 47 2 2 3 2 6 2" xfId="37775"/>
    <cellStyle name="Normal 47 2 2 3 2 6 3" xfId="22551"/>
    <cellStyle name="Normal 47 2 2 3 2 7" xfId="32763"/>
    <cellStyle name="Normal 47 2 2 3 2 8" xfId="17538"/>
    <cellStyle name="Normal 47 2 2 3 3" xfId="2796"/>
    <cellStyle name="Normal 47 2 2 3 3 2" xfId="4486"/>
    <cellStyle name="Normal 47 2 2 3 3 2 2" xfId="14559"/>
    <cellStyle name="Normal 47 2 2 3 3 2 2 2" xfId="44881"/>
    <cellStyle name="Normal 47 2 2 3 3 2 2 3" xfId="29657"/>
    <cellStyle name="Normal 47 2 2 3 3 2 3" xfId="9539"/>
    <cellStyle name="Normal 47 2 2 3 3 2 3 2" xfId="39864"/>
    <cellStyle name="Normal 47 2 2 3 3 2 3 3" xfId="24640"/>
    <cellStyle name="Normal 47 2 2 3 3 2 4" xfId="34851"/>
    <cellStyle name="Normal 47 2 2 3 3 2 5" xfId="19627"/>
    <cellStyle name="Normal 47 2 2 3 3 3" xfId="6178"/>
    <cellStyle name="Normal 47 2 2 3 3 3 2" xfId="16230"/>
    <cellStyle name="Normal 47 2 2 3 3 3 2 2" xfId="46552"/>
    <cellStyle name="Normal 47 2 2 3 3 3 2 3" xfId="31328"/>
    <cellStyle name="Normal 47 2 2 3 3 3 3" xfId="11210"/>
    <cellStyle name="Normal 47 2 2 3 3 3 3 2" xfId="41535"/>
    <cellStyle name="Normal 47 2 2 3 3 3 3 3" xfId="26311"/>
    <cellStyle name="Normal 47 2 2 3 3 3 4" xfId="36522"/>
    <cellStyle name="Normal 47 2 2 3 3 3 5" xfId="21298"/>
    <cellStyle name="Normal 47 2 2 3 3 4" xfId="12888"/>
    <cellStyle name="Normal 47 2 2 3 3 4 2" xfId="43210"/>
    <cellStyle name="Normal 47 2 2 3 3 4 3" xfId="27986"/>
    <cellStyle name="Normal 47 2 2 3 3 5" xfId="7867"/>
    <cellStyle name="Normal 47 2 2 3 3 5 2" xfId="38193"/>
    <cellStyle name="Normal 47 2 2 3 3 5 3" xfId="22969"/>
    <cellStyle name="Normal 47 2 2 3 3 6" xfId="33181"/>
    <cellStyle name="Normal 47 2 2 3 3 7" xfId="17956"/>
    <cellStyle name="Normal 47 2 2 3 4" xfId="3649"/>
    <cellStyle name="Normal 47 2 2 3 4 2" xfId="13723"/>
    <cellStyle name="Normal 47 2 2 3 4 2 2" xfId="44045"/>
    <cellStyle name="Normal 47 2 2 3 4 2 3" xfId="28821"/>
    <cellStyle name="Normal 47 2 2 3 4 3" xfId="8703"/>
    <cellStyle name="Normal 47 2 2 3 4 3 2" xfId="39028"/>
    <cellStyle name="Normal 47 2 2 3 4 3 3" xfId="23804"/>
    <cellStyle name="Normal 47 2 2 3 4 4" xfId="34015"/>
    <cellStyle name="Normal 47 2 2 3 4 5" xfId="18791"/>
    <cellStyle name="Normal 47 2 2 3 5" xfId="5342"/>
    <cellStyle name="Normal 47 2 2 3 5 2" xfId="15394"/>
    <cellStyle name="Normal 47 2 2 3 5 2 2" xfId="45716"/>
    <cellStyle name="Normal 47 2 2 3 5 2 3" xfId="30492"/>
    <cellStyle name="Normal 47 2 2 3 5 3" xfId="10374"/>
    <cellStyle name="Normal 47 2 2 3 5 3 2" xfId="40699"/>
    <cellStyle name="Normal 47 2 2 3 5 3 3" xfId="25475"/>
    <cellStyle name="Normal 47 2 2 3 5 4" xfId="35686"/>
    <cellStyle name="Normal 47 2 2 3 5 5" xfId="20462"/>
    <cellStyle name="Normal 47 2 2 3 6" xfId="12052"/>
    <cellStyle name="Normal 47 2 2 3 6 2" xfId="42374"/>
    <cellStyle name="Normal 47 2 2 3 6 3" xfId="27150"/>
    <cellStyle name="Normal 47 2 2 3 7" xfId="7031"/>
    <cellStyle name="Normal 47 2 2 3 7 2" xfId="37357"/>
    <cellStyle name="Normal 47 2 2 3 7 3" xfId="22133"/>
    <cellStyle name="Normal 47 2 2 3 8" xfId="32345"/>
    <cellStyle name="Normal 47 2 2 3 9" xfId="17120"/>
    <cellStyle name="Normal 47 2 2 4" xfId="2167"/>
    <cellStyle name="Normal 47 2 2 4 2" xfId="3006"/>
    <cellStyle name="Normal 47 2 2 4 2 2" xfId="4696"/>
    <cellStyle name="Normal 47 2 2 4 2 2 2" xfId="14769"/>
    <cellStyle name="Normal 47 2 2 4 2 2 2 2" xfId="45091"/>
    <cellStyle name="Normal 47 2 2 4 2 2 2 3" xfId="29867"/>
    <cellStyle name="Normal 47 2 2 4 2 2 3" xfId="9749"/>
    <cellStyle name="Normal 47 2 2 4 2 2 3 2" xfId="40074"/>
    <cellStyle name="Normal 47 2 2 4 2 2 3 3" xfId="24850"/>
    <cellStyle name="Normal 47 2 2 4 2 2 4" xfId="35061"/>
    <cellStyle name="Normal 47 2 2 4 2 2 5" xfId="19837"/>
    <cellStyle name="Normal 47 2 2 4 2 3" xfId="6388"/>
    <cellStyle name="Normal 47 2 2 4 2 3 2" xfId="16440"/>
    <cellStyle name="Normal 47 2 2 4 2 3 2 2" xfId="46762"/>
    <cellStyle name="Normal 47 2 2 4 2 3 2 3" xfId="31538"/>
    <cellStyle name="Normal 47 2 2 4 2 3 3" xfId="11420"/>
    <cellStyle name="Normal 47 2 2 4 2 3 3 2" xfId="41745"/>
    <cellStyle name="Normal 47 2 2 4 2 3 3 3" xfId="26521"/>
    <cellStyle name="Normal 47 2 2 4 2 3 4" xfId="36732"/>
    <cellStyle name="Normal 47 2 2 4 2 3 5" xfId="21508"/>
    <cellStyle name="Normal 47 2 2 4 2 4" xfId="13098"/>
    <cellStyle name="Normal 47 2 2 4 2 4 2" xfId="43420"/>
    <cellStyle name="Normal 47 2 2 4 2 4 3" xfId="28196"/>
    <cellStyle name="Normal 47 2 2 4 2 5" xfId="8077"/>
    <cellStyle name="Normal 47 2 2 4 2 5 2" xfId="38403"/>
    <cellStyle name="Normal 47 2 2 4 2 5 3" xfId="23179"/>
    <cellStyle name="Normal 47 2 2 4 2 6" xfId="33391"/>
    <cellStyle name="Normal 47 2 2 4 2 7" xfId="18166"/>
    <cellStyle name="Normal 47 2 2 4 3" xfId="3859"/>
    <cellStyle name="Normal 47 2 2 4 3 2" xfId="13933"/>
    <cellStyle name="Normal 47 2 2 4 3 2 2" xfId="44255"/>
    <cellStyle name="Normal 47 2 2 4 3 2 3" xfId="29031"/>
    <cellStyle name="Normal 47 2 2 4 3 3" xfId="8913"/>
    <cellStyle name="Normal 47 2 2 4 3 3 2" xfId="39238"/>
    <cellStyle name="Normal 47 2 2 4 3 3 3" xfId="24014"/>
    <cellStyle name="Normal 47 2 2 4 3 4" xfId="34225"/>
    <cellStyle name="Normal 47 2 2 4 3 5" xfId="19001"/>
    <cellStyle name="Normal 47 2 2 4 4" xfId="5552"/>
    <cellStyle name="Normal 47 2 2 4 4 2" xfId="15604"/>
    <cellStyle name="Normal 47 2 2 4 4 2 2" xfId="45926"/>
    <cellStyle name="Normal 47 2 2 4 4 2 3" xfId="30702"/>
    <cellStyle name="Normal 47 2 2 4 4 3" xfId="10584"/>
    <cellStyle name="Normal 47 2 2 4 4 3 2" xfId="40909"/>
    <cellStyle name="Normal 47 2 2 4 4 3 3" xfId="25685"/>
    <cellStyle name="Normal 47 2 2 4 4 4" xfId="35896"/>
    <cellStyle name="Normal 47 2 2 4 4 5" xfId="20672"/>
    <cellStyle name="Normal 47 2 2 4 5" xfId="12262"/>
    <cellStyle name="Normal 47 2 2 4 5 2" xfId="42584"/>
    <cellStyle name="Normal 47 2 2 4 5 3" xfId="27360"/>
    <cellStyle name="Normal 47 2 2 4 6" xfId="7241"/>
    <cellStyle name="Normal 47 2 2 4 6 2" xfId="37567"/>
    <cellStyle name="Normal 47 2 2 4 6 3" xfId="22343"/>
    <cellStyle name="Normal 47 2 2 4 7" xfId="32555"/>
    <cellStyle name="Normal 47 2 2 4 8" xfId="17330"/>
    <cellStyle name="Normal 47 2 2 5" xfId="2588"/>
    <cellStyle name="Normal 47 2 2 5 2" xfId="4278"/>
    <cellStyle name="Normal 47 2 2 5 2 2" xfId="14351"/>
    <cellStyle name="Normal 47 2 2 5 2 2 2" xfId="44673"/>
    <cellStyle name="Normal 47 2 2 5 2 2 3" xfId="29449"/>
    <cellStyle name="Normal 47 2 2 5 2 3" xfId="9331"/>
    <cellStyle name="Normal 47 2 2 5 2 3 2" xfId="39656"/>
    <cellStyle name="Normal 47 2 2 5 2 3 3" xfId="24432"/>
    <cellStyle name="Normal 47 2 2 5 2 4" xfId="34643"/>
    <cellStyle name="Normal 47 2 2 5 2 5" xfId="19419"/>
    <cellStyle name="Normal 47 2 2 5 3" xfId="5970"/>
    <cellStyle name="Normal 47 2 2 5 3 2" xfId="16022"/>
    <cellStyle name="Normal 47 2 2 5 3 2 2" xfId="46344"/>
    <cellStyle name="Normal 47 2 2 5 3 2 3" xfId="31120"/>
    <cellStyle name="Normal 47 2 2 5 3 3" xfId="11002"/>
    <cellStyle name="Normal 47 2 2 5 3 3 2" xfId="41327"/>
    <cellStyle name="Normal 47 2 2 5 3 3 3" xfId="26103"/>
    <cellStyle name="Normal 47 2 2 5 3 4" xfId="36314"/>
    <cellStyle name="Normal 47 2 2 5 3 5" xfId="21090"/>
    <cellStyle name="Normal 47 2 2 5 4" xfId="12680"/>
    <cellStyle name="Normal 47 2 2 5 4 2" xfId="43002"/>
    <cellStyle name="Normal 47 2 2 5 4 3" xfId="27778"/>
    <cellStyle name="Normal 47 2 2 5 5" xfId="7659"/>
    <cellStyle name="Normal 47 2 2 5 5 2" xfId="37985"/>
    <cellStyle name="Normal 47 2 2 5 5 3" xfId="22761"/>
    <cellStyle name="Normal 47 2 2 5 6" xfId="32973"/>
    <cellStyle name="Normal 47 2 2 5 7" xfId="17748"/>
    <cellStyle name="Normal 47 2 2 6" xfId="3441"/>
    <cellStyle name="Normal 47 2 2 6 2" xfId="13515"/>
    <cellStyle name="Normal 47 2 2 6 2 2" xfId="43837"/>
    <cellStyle name="Normal 47 2 2 6 2 3" xfId="28613"/>
    <cellStyle name="Normal 47 2 2 6 3" xfId="8495"/>
    <cellStyle name="Normal 47 2 2 6 3 2" xfId="38820"/>
    <cellStyle name="Normal 47 2 2 6 3 3" xfId="23596"/>
    <cellStyle name="Normal 47 2 2 6 4" xfId="33807"/>
    <cellStyle name="Normal 47 2 2 6 5" xfId="18583"/>
    <cellStyle name="Normal 47 2 2 7" xfId="5134"/>
    <cellStyle name="Normal 47 2 2 7 2" xfId="15186"/>
    <cellStyle name="Normal 47 2 2 7 2 2" xfId="45508"/>
    <cellStyle name="Normal 47 2 2 7 2 3" xfId="30284"/>
    <cellStyle name="Normal 47 2 2 7 3" xfId="10166"/>
    <cellStyle name="Normal 47 2 2 7 3 2" xfId="40491"/>
    <cellStyle name="Normal 47 2 2 7 3 3" xfId="25267"/>
    <cellStyle name="Normal 47 2 2 7 4" xfId="35478"/>
    <cellStyle name="Normal 47 2 2 7 5" xfId="20254"/>
    <cellStyle name="Normal 47 2 2 8" xfId="11844"/>
    <cellStyle name="Normal 47 2 2 8 2" xfId="42166"/>
    <cellStyle name="Normal 47 2 2 8 3" xfId="26942"/>
    <cellStyle name="Normal 47 2 2 9" xfId="6823"/>
    <cellStyle name="Normal 47 2 2 9 2" xfId="37149"/>
    <cellStyle name="Normal 47 2 2 9 3" xfId="21925"/>
    <cellStyle name="Normal 47 2 3" xfId="1787"/>
    <cellStyle name="Normal 47 2 3 10" xfId="16964"/>
    <cellStyle name="Normal 47 2 3 2" xfId="2006"/>
    <cellStyle name="Normal 47 2 3 2 2" xfId="2427"/>
    <cellStyle name="Normal 47 2 3 2 2 2" xfId="3266"/>
    <cellStyle name="Normal 47 2 3 2 2 2 2" xfId="4956"/>
    <cellStyle name="Normal 47 2 3 2 2 2 2 2" xfId="15029"/>
    <cellStyle name="Normal 47 2 3 2 2 2 2 2 2" xfId="45351"/>
    <cellStyle name="Normal 47 2 3 2 2 2 2 2 3" xfId="30127"/>
    <cellStyle name="Normal 47 2 3 2 2 2 2 3" xfId="10009"/>
    <cellStyle name="Normal 47 2 3 2 2 2 2 3 2" xfId="40334"/>
    <cellStyle name="Normal 47 2 3 2 2 2 2 3 3" xfId="25110"/>
    <cellStyle name="Normal 47 2 3 2 2 2 2 4" xfId="35321"/>
    <cellStyle name="Normal 47 2 3 2 2 2 2 5" xfId="20097"/>
    <cellStyle name="Normal 47 2 3 2 2 2 3" xfId="6648"/>
    <cellStyle name="Normal 47 2 3 2 2 2 3 2" xfId="16700"/>
    <cellStyle name="Normal 47 2 3 2 2 2 3 2 2" xfId="47022"/>
    <cellStyle name="Normal 47 2 3 2 2 2 3 2 3" xfId="31798"/>
    <cellStyle name="Normal 47 2 3 2 2 2 3 3" xfId="11680"/>
    <cellStyle name="Normal 47 2 3 2 2 2 3 3 2" xfId="42005"/>
    <cellStyle name="Normal 47 2 3 2 2 2 3 3 3" xfId="26781"/>
    <cellStyle name="Normal 47 2 3 2 2 2 3 4" xfId="36992"/>
    <cellStyle name="Normal 47 2 3 2 2 2 3 5" xfId="21768"/>
    <cellStyle name="Normal 47 2 3 2 2 2 4" xfId="13358"/>
    <cellStyle name="Normal 47 2 3 2 2 2 4 2" xfId="43680"/>
    <cellStyle name="Normal 47 2 3 2 2 2 4 3" xfId="28456"/>
    <cellStyle name="Normal 47 2 3 2 2 2 5" xfId="8337"/>
    <cellStyle name="Normal 47 2 3 2 2 2 5 2" xfId="38663"/>
    <cellStyle name="Normal 47 2 3 2 2 2 5 3" xfId="23439"/>
    <cellStyle name="Normal 47 2 3 2 2 2 6" xfId="33651"/>
    <cellStyle name="Normal 47 2 3 2 2 2 7" xfId="18426"/>
    <cellStyle name="Normal 47 2 3 2 2 3" xfId="4119"/>
    <cellStyle name="Normal 47 2 3 2 2 3 2" xfId="14193"/>
    <cellStyle name="Normal 47 2 3 2 2 3 2 2" xfId="44515"/>
    <cellStyle name="Normal 47 2 3 2 2 3 2 3" xfId="29291"/>
    <cellStyle name="Normal 47 2 3 2 2 3 3" xfId="9173"/>
    <cellStyle name="Normal 47 2 3 2 2 3 3 2" xfId="39498"/>
    <cellStyle name="Normal 47 2 3 2 2 3 3 3" xfId="24274"/>
    <cellStyle name="Normal 47 2 3 2 2 3 4" xfId="34485"/>
    <cellStyle name="Normal 47 2 3 2 2 3 5" xfId="19261"/>
    <cellStyle name="Normal 47 2 3 2 2 4" xfId="5812"/>
    <cellStyle name="Normal 47 2 3 2 2 4 2" xfId="15864"/>
    <cellStyle name="Normal 47 2 3 2 2 4 2 2" xfId="46186"/>
    <cellStyle name="Normal 47 2 3 2 2 4 2 3" xfId="30962"/>
    <cellStyle name="Normal 47 2 3 2 2 4 3" xfId="10844"/>
    <cellStyle name="Normal 47 2 3 2 2 4 3 2" xfId="41169"/>
    <cellStyle name="Normal 47 2 3 2 2 4 3 3" xfId="25945"/>
    <cellStyle name="Normal 47 2 3 2 2 4 4" xfId="36156"/>
    <cellStyle name="Normal 47 2 3 2 2 4 5" xfId="20932"/>
    <cellStyle name="Normal 47 2 3 2 2 5" xfId="12522"/>
    <cellStyle name="Normal 47 2 3 2 2 5 2" xfId="42844"/>
    <cellStyle name="Normal 47 2 3 2 2 5 3" xfId="27620"/>
    <cellStyle name="Normal 47 2 3 2 2 6" xfId="7501"/>
    <cellStyle name="Normal 47 2 3 2 2 6 2" xfId="37827"/>
    <cellStyle name="Normal 47 2 3 2 2 6 3" xfId="22603"/>
    <cellStyle name="Normal 47 2 3 2 2 7" xfId="32815"/>
    <cellStyle name="Normal 47 2 3 2 2 8" xfId="17590"/>
    <cellStyle name="Normal 47 2 3 2 3" xfId="2848"/>
    <cellStyle name="Normal 47 2 3 2 3 2" xfId="4538"/>
    <cellStyle name="Normal 47 2 3 2 3 2 2" xfId="14611"/>
    <cellStyle name="Normal 47 2 3 2 3 2 2 2" xfId="44933"/>
    <cellStyle name="Normal 47 2 3 2 3 2 2 3" xfId="29709"/>
    <cellStyle name="Normal 47 2 3 2 3 2 3" xfId="9591"/>
    <cellStyle name="Normal 47 2 3 2 3 2 3 2" xfId="39916"/>
    <cellStyle name="Normal 47 2 3 2 3 2 3 3" xfId="24692"/>
    <cellStyle name="Normal 47 2 3 2 3 2 4" xfId="34903"/>
    <cellStyle name="Normal 47 2 3 2 3 2 5" xfId="19679"/>
    <cellStyle name="Normal 47 2 3 2 3 3" xfId="6230"/>
    <cellStyle name="Normal 47 2 3 2 3 3 2" xfId="16282"/>
    <cellStyle name="Normal 47 2 3 2 3 3 2 2" xfId="46604"/>
    <cellStyle name="Normal 47 2 3 2 3 3 2 3" xfId="31380"/>
    <cellStyle name="Normal 47 2 3 2 3 3 3" xfId="11262"/>
    <cellStyle name="Normal 47 2 3 2 3 3 3 2" xfId="41587"/>
    <cellStyle name="Normal 47 2 3 2 3 3 3 3" xfId="26363"/>
    <cellStyle name="Normal 47 2 3 2 3 3 4" xfId="36574"/>
    <cellStyle name="Normal 47 2 3 2 3 3 5" xfId="21350"/>
    <cellStyle name="Normal 47 2 3 2 3 4" xfId="12940"/>
    <cellStyle name="Normal 47 2 3 2 3 4 2" xfId="43262"/>
    <cellStyle name="Normal 47 2 3 2 3 4 3" xfId="28038"/>
    <cellStyle name="Normal 47 2 3 2 3 5" xfId="7919"/>
    <cellStyle name="Normal 47 2 3 2 3 5 2" xfId="38245"/>
    <cellStyle name="Normal 47 2 3 2 3 5 3" xfId="23021"/>
    <cellStyle name="Normal 47 2 3 2 3 6" xfId="33233"/>
    <cellStyle name="Normal 47 2 3 2 3 7" xfId="18008"/>
    <cellStyle name="Normal 47 2 3 2 4" xfId="3701"/>
    <cellStyle name="Normal 47 2 3 2 4 2" xfId="13775"/>
    <cellStyle name="Normal 47 2 3 2 4 2 2" xfId="44097"/>
    <cellStyle name="Normal 47 2 3 2 4 2 3" xfId="28873"/>
    <cellStyle name="Normal 47 2 3 2 4 3" xfId="8755"/>
    <cellStyle name="Normal 47 2 3 2 4 3 2" xfId="39080"/>
    <cellStyle name="Normal 47 2 3 2 4 3 3" xfId="23856"/>
    <cellStyle name="Normal 47 2 3 2 4 4" xfId="34067"/>
    <cellStyle name="Normal 47 2 3 2 4 5" xfId="18843"/>
    <cellStyle name="Normal 47 2 3 2 5" xfId="5394"/>
    <cellStyle name="Normal 47 2 3 2 5 2" xfId="15446"/>
    <cellStyle name="Normal 47 2 3 2 5 2 2" xfId="45768"/>
    <cellStyle name="Normal 47 2 3 2 5 2 3" xfId="30544"/>
    <cellStyle name="Normal 47 2 3 2 5 3" xfId="10426"/>
    <cellStyle name="Normal 47 2 3 2 5 3 2" xfId="40751"/>
    <cellStyle name="Normal 47 2 3 2 5 3 3" xfId="25527"/>
    <cellStyle name="Normal 47 2 3 2 5 4" xfId="35738"/>
    <cellStyle name="Normal 47 2 3 2 5 5" xfId="20514"/>
    <cellStyle name="Normal 47 2 3 2 6" xfId="12104"/>
    <cellStyle name="Normal 47 2 3 2 6 2" xfId="42426"/>
    <cellStyle name="Normal 47 2 3 2 6 3" xfId="27202"/>
    <cellStyle name="Normal 47 2 3 2 7" xfId="7083"/>
    <cellStyle name="Normal 47 2 3 2 7 2" xfId="37409"/>
    <cellStyle name="Normal 47 2 3 2 7 3" xfId="22185"/>
    <cellStyle name="Normal 47 2 3 2 8" xfId="32397"/>
    <cellStyle name="Normal 47 2 3 2 9" xfId="17172"/>
    <cellStyle name="Normal 47 2 3 3" xfId="2219"/>
    <cellStyle name="Normal 47 2 3 3 2" xfId="3058"/>
    <cellStyle name="Normal 47 2 3 3 2 2" xfId="4748"/>
    <cellStyle name="Normal 47 2 3 3 2 2 2" xfId="14821"/>
    <cellStyle name="Normal 47 2 3 3 2 2 2 2" xfId="45143"/>
    <cellStyle name="Normal 47 2 3 3 2 2 2 3" xfId="29919"/>
    <cellStyle name="Normal 47 2 3 3 2 2 3" xfId="9801"/>
    <cellStyle name="Normal 47 2 3 3 2 2 3 2" xfId="40126"/>
    <cellStyle name="Normal 47 2 3 3 2 2 3 3" xfId="24902"/>
    <cellStyle name="Normal 47 2 3 3 2 2 4" xfId="35113"/>
    <cellStyle name="Normal 47 2 3 3 2 2 5" xfId="19889"/>
    <cellStyle name="Normal 47 2 3 3 2 3" xfId="6440"/>
    <cellStyle name="Normal 47 2 3 3 2 3 2" xfId="16492"/>
    <cellStyle name="Normal 47 2 3 3 2 3 2 2" xfId="46814"/>
    <cellStyle name="Normal 47 2 3 3 2 3 2 3" xfId="31590"/>
    <cellStyle name="Normal 47 2 3 3 2 3 3" xfId="11472"/>
    <cellStyle name="Normal 47 2 3 3 2 3 3 2" xfId="41797"/>
    <cellStyle name="Normal 47 2 3 3 2 3 3 3" xfId="26573"/>
    <cellStyle name="Normal 47 2 3 3 2 3 4" xfId="36784"/>
    <cellStyle name="Normal 47 2 3 3 2 3 5" xfId="21560"/>
    <cellStyle name="Normal 47 2 3 3 2 4" xfId="13150"/>
    <cellStyle name="Normal 47 2 3 3 2 4 2" xfId="43472"/>
    <cellStyle name="Normal 47 2 3 3 2 4 3" xfId="28248"/>
    <cellStyle name="Normal 47 2 3 3 2 5" xfId="8129"/>
    <cellStyle name="Normal 47 2 3 3 2 5 2" xfId="38455"/>
    <cellStyle name="Normal 47 2 3 3 2 5 3" xfId="23231"/>
    <cellStyle name="Normal 47 2 3 3 2 6" xfId="33443"/>
    <cellStyle name="Normal 47 2 3 3 2 7" xfId="18218"/>
    <cellStyle name="Normal 47 2 3 3 3" xfId="3911"/>
    <cellStyle name="Normal 47 2 3 3 3 2" xfId="13985"/>
    <cellStyle name="Normal 47 2 3 3 3 2 2" xfId="44307"/>
    <cellStyle name="Normal 47 2 3 3 3 2 3" xfId="29083"/>
    <cellStyle name="Normal 47 2 3 3 3 3" xfId="8965"/>
    <cellStyle name="Normal 47 2 3 3 3 3 2" xfId="39290"/>
    <cellStyle name="Normal 47 2 3 3 3 3 3" xfId="24066"/>
    <cellStyle name="Normal 47 2 3 3 3 4" xfId="34277"/>
    <cellStyle name="Normal 47 2 3 3 3 5" xfId="19053"/>
    <cellStyle name="Normal 47 2 3 3 4" xfId="5604"/>
    <cellStyle name="Normal 47 2 3 3 4 2" xfId="15656"/>
    <cellStyle name="Normal 47 2 3 3 4 2 2" xfId="45978"/>
    <cellStyle name="Normal 47 2 3 3 4 2 3" xfId="30754"/>
    <cellStyle name="Normal 47 2 3 3 4 3" xfId="10636"/>
    <cellStyle name="Normal 47 2 3 3 4 3 2" xfId="40961"/>
    <cellStyle name="Normal 47 2 3 3 4 3 3" xfId="25737"/>
    <cellStyle name="Normal 47 2 3 3 4 4" xfId="35948"/>
    <cellStyle name="Normal 47 2 3 3 4 5" xfId="20724"/>
    <cellStyle name="Normal 47 2 3 3 5" xfId="12314"/>
    <cellStyle name="Normal 47 2 3 3 5 2" xfId="42636"/>
    <cellStyle name="Normal 47 2 3 3 5 3" xfId="27412"/>
    <cellStyle name="Normal 47 2 3 3 6" xfId="7293"/>
    <cellStyle name="Normal 47 2 3 3 6 2" xfId="37619"/>
    <cellStyle name="Normal 47 2 3 3 6 3" xfId="22395"/>
    <cellStyle name="Normal 47 2 3 3 7" xfId="32607"/>
    <cellStyle name="Normal 47 2 3 3 8" xfId="17382"/>
    <cellStyle name="Normal 47 2 3 4" xfId="2640"/>
    <cellStyle name="Normal 47 2 3 4 2" xfId="4330"/>
    <cellStyle name="Normal 47 2 3 4 2 2" xfId="14403"/>
    <cellStyle name="Normal 47 2 3 4 2 2 2" xfId="44725"/>
    <cellStyle name="Normal 47 2 3 4 2 2 3" xfId="29501"/>
    <cellStyle name="Normal 47 2 3 4 2 3" xfId="9383"/>
    <cellStyle name="Normal 47 2 3 4 2 3 2" xfId="39708"/>
    <cellStyle name="Normal 47 2 3 4 2 3 3" xfId="24484"/>
    <cellStyle name="Normal 47 2 3 4 2 4" xfId="34695"/>
    <cellStyle name="Normal 47 2 3 4 2 5" xfId="19471"/>
    <cellStyle name="Normal 47 2 3 4 3" xfId="6022"/>
    <cellStyle name="Normal 47 2 3 4 3 2" xfId="16074"/>
    <cellStyle name="Normal 47 2 3 4 3 2 2" xfId="46396"/>
    <cellStyle name="Normal 47 2 3 4 3 2 3" xfId="31172"/>
    <cellStyle name="Normal 47 2 3 4 3 3" xfId="11054"/>
    <cellStyle name="Normal 47 2 3 4 3 3 2" xfId="41379"/>
    <cellStyle name="Normal 47 2 3 4 3 3 3" xfId="26155"/>
    <cellStyle name="Normal 47 2 3 4 3 4" xfId="36366"/>
    <cellStyle name="Normal 47 2 3 4 3 5" xfId="21142"/>
    <cellStyle name="Normal 47 2 3 4 4" xfId="12732"/>
    <cellStyle name="Normal 47 2 3 4 4 2" xfId="43054"/>
    <cellStyle name="Normal 47 2 3 4 4 3" xfId="27830"/>
    <cellStyle name="Normal 47 2 3 4 5" xfId="7711"/>
    <cellStyle name="Normal 47 2 3 4 5 2" xfId="38037"/>
    <cellStyle name="Normal 47 2 3 4 5 3" xfId="22813"/>
    <cellStyle name="Normal 47 2 3 4 6" xfId="33025"/>
    <cellStyle name="Normal 47 2 3 4 7" xfId="17800"/>
    <cellStyle name="Normal 47 2 3 5" xfId="3493"/>
    <cellStyle name="Normal 47 2 3 5 2" xfId="13567"/>
    <cellStyle name="Normal 47 2 3 5 2 2" xfId="43889"/>
    <cellStyle name="Normal 47 2 3 5 2 3" xfId="28665"/>
    <cellStyle name="Normal 47 2 3 5 3" xfId="8547"/>
    <cellStyle name="Normal 47 2 3 5 3 2" xfId="38872"/>
    <cellStyle name="Normal 47 2 3 5 3 3" xfId="23648"/>
    <cellStyle name="Normal 47 2 3 5 4" xfId="33859"/>
    <cellStyle name="Normal 47 2 3 5 5" xfId="18635"/>
    <cellStyle name="Normal 47 2 3 6" xfId="5186"/>
    <cellStyle name="Normal 47 2 3 6 2" xfId="15238"/>
    <cellStyle name="Normal 47 2 3 6 2 2" xfId="45560"/>
    <cellStyle name="Normal 47 2 3 6 2 3" xfId="30336"/>
    <cellStyle name="Normal 47 2 3 6 3" xfId="10218"/>
    <cellStyle name="Normal 47 2 3 6 3 2" xfId="40543"/>
    <cellStyle name="Normal 47 2 3 6 3 3" xfId="25319"/>
    <cellStyle name="Normal 47 2 3 6 4" xfId="35530"/>
    <cellStyle name="Normal 47 2 3 6 5" xfId="20306"/>
    <cellStyle name="Normal 47 2 3 7" xfId="11896"/>
    <cellStyle name="Normal 47 2 3 7 2" xfId="42218"/>
    <cellStyle name="Normal 47 2 3 7 3" xfId="26994"/>
    <cellStyle name="Normal 47 2 3 8" xfId="6875"/>
    <cellStyle name="Normal 47 2 3 8 2" xfId="37201"/>
    <cellStyle name="Normal 47 2 3 8 3" xfId="21977"/>
    <cellStyle name="Normal 47 2 3 9" xfId="32190"/>
    <cellStyle name="Normal 47 2 4" xfId="1900"/>
    <cellStyle name="Normal 47 2 4 2" xfId="2323"/>
    <cellStyle name="Normal 47 2 4 2 2" xfId="3162"/>
    <cellStyle name="Normal 47 2 4 2 2 2" xfId="4852"/>
    <cellStyle name="Normal 47 2 4 2 2 2 2" xfId="14925"/>
    <cellStyle name="Normal 47 2 4 2 2 2 2 2" xfId="45247"/>
    <cellStyle name="Normal 47 2 4 2 2 2 2 3" xfId="30023"/>
    <cellStyle name="Normal 47 2 4 2 2 2 3" xfId="9905"/>
    <cellStyle name="Normal 47 2 4 2 2 2 3 2" xfId="40230"/>
    <cellStyle name="Normal 47 2 4 2 2 2 3 3" xfId="25006"/>
    <cellStyle name="Normal 47 2 4 2 2 2 4" xfId="35217"/>
    <cellStyle name="Normal 47 2 4 2 2 2 5" xfId="19993"/>
    <cellStyle name="Normal 47 2 4 2 2 3" xfId="6544"/>
    <cellStyle name="Normal 47 2 4 2 2 3 2" xfId="16596"/>
    <cellStyle name="Normal 47 2 4 2 2 3 2 2" xfId="46918"/>
    <cellStyle name="Normal 47 2 4 2 2 3 2 3" xfId="31694"/>
    <cellStyle name="Normal 47 2 4 2 2 3 3" xfId="11576"/>
    <cellStyle name="Normal 47 2 4 2 2 3 3 2" xfId="41901"/>
    <cellStyle name="Normal 47 2 4 2 2 3 3 3" xfId="26677"/>
    <cellStyle name="Normal 47 2 4 2 2 3 4" xfId="36888"/>
    <cellStyle name="Normal 47 2 4 2 2 3 5" xfId="21664"/>
    <cellStyle name="Normal 47 2 4 2 2 4" xfId="13254"/>
    <cellStyle name="Normal 47 2 4 2 2 4 2" xfId="43576"/>
    <cellStyle name="Normal 47 2 4 2 2 4 3" xfId="28352"/>
    <cellStyle name="Normal 47 2 4 2 2 5" xfId="8233"/>
    <cellStyle name="Normal 47 2 4 2 2 5 2" xfId="38559"/>
    <cellStyle name="Normal 47 2 4 2 2 5 3" xfId="23335"/>
    <cellStyle name="Normal 47 2 4 2 2 6" xfId="33547"/>
    <cellStyle name="Normal 47 2 4 2 2 7" xfId="18322"/>
    <cellStyle name="Normal 47 2 4 2 3" xfId="4015"/>
    <cellStyle name="Normal 47 2 4 2 3 2" xfId="14089"/>
    <cellStyle name="Normal 47 2 4 2 3 2 2" xfId="44411"/>
    <cellStyle name="Normal 47 2 4 2 3 2 3" xfId="29187"/>
    <cellStyle name="Normal 47 2 4 2 3 3" xfId="9069"/>
    <cellStyle name="Normal 47 2 4 2 3 3 2" xfId="39394"/>
    <cellStyle name="Normal 47 2 4 2 3 3 3" xfId="24170"/>
    <cellStyle name="Normal 47 2 4 2 3 4" xfId="34381"/>
    <cellStyle name="Normal 47 2 4 2 3 5" xfId="19157"/>
    <cellStyle name="Normal 47 2 4 2 4" xfId="5708"/>
    <cellStyle name="Normal 47 2 4 2 4 2" xfId="15760"/>
    <cellStyle name="Normal 47 2 4 2 4 2 2" xfId="46082"/>
    <cellStyle name="Normal 47 2 4 2 4 2 3" xfId="30858"/>
    <cellStyle name="Normal 47 2 4 2 4 3" xfId="10740"/>
    <cellStyle name="Normal 47 2 4 2 4 3 2" xfId="41065"/>
    <cellStyle name="Normal 47 2 4 2 4 3 3" xfId="25841"/>
    <cellStyle name="Normal 47 2 4 2 4 4" xfId="36052"/>
    <cellStyle name="Normal 47 2 4 2 4 5" xfId="20828"/>
    <cellStyle name="Normal 47 2 4 2 5" xfId="12418"/>
    <cellStyle name="Normal 47 2 4 2 5 2" xfId="42740"/>
    <cellStyle name="Normal 47 2 4 2 5 3" xfId="27516"/>
    <cellStyle name="Normal 47 2 4 2 6" xfId="7397"/>
    <cellStyle name="Normal 47 2 4 2 6 2" xfId="37723"/>
    <cellStyle name="Normal 47 2 4 2 6 3" xfId="22499"/>
    <cellStyle name="Normal 47 2 4 2 7" xfId="32711"/>
    <cellStyle name="Normal 47 2 4 2 8" xfId="17486"/>
    <cellStyle name="Normal 47 2 4 3" xfId="2744"/>
    <cellStyle name="Normal 47 2 4 3 2" xfId="4434"/>
    <cellStyle name="Normal 47 2 4 3 2 2" xfId="14507"/>
    <cellStyle name="Normal 47 2 4 3 2 2 2" xfId="44829"/>
    <cellStyle name="Normal 47 2 4 3 2 2 3" xfId="29605"/>
    <cellStyle name="Normal 47 2 4 3 2 3" xfId="9487"/>
    <cellStyle name="Normal 47 2 4 3 2 3 2" xfId="39812"/>
    <cellStyle name="Normal 47 2 4 3 2 3 3" xfId="24588"/>
    <cellStyle name="Normal 47 2 4 3 2 4" xfId="34799"/>
    <cellStyle name="Normal 47 2 4 3 2 5" xfId="19575"/>
    <cellStyle name="Normal 47 2 4 3 3" xfId="6126"/>
    <cellStyle name="Normal 47 2 4 3 3 2" xfId="16178"/>
    <cellStyle name="Normal 47 2 4 3 3 2 2" xfId="46500"/>
    <cellStyle name="Normal 47 2 4 3 3 2 3" xfId="31276"/>
    <cellStyle name="Normal 47 2 4 3 3 3" xfId="11158"/>
    <cellStyle name="Normal 47 2 4 3 3 3 2" xfId="41483"/>
    <cellStyle name="Normal 47 2 4 3 3 3 3" xfId="26259"/>
    <cellStyle name="Normal 47 2 4 3 3 4" xfId="36470"/>
    <cellStyle name="Normal 47 2 4 3 3 5" xfId="21246"/>
    <cellStyle name="Normal 47 2 4 3 4" xfId="12836"/>
    <cellStyle name="Normal 47 2 4 3 4 2" xfId="43158"/>
    <cellStyle name="Normal 47 2 4 3 4 3" xfId="27934"/>
    <cellStyle name="Normal 47 2 4 3 5" xfId="7815"/>
    <cellStyle name="Normal 47 2 4 3 5 2" xfId="38141"/>
    <cellStyle name="Normal 47 2 4 3 5 3" xfId="22917"/>
    <cellStyle name="Normal 47 2 4 3 6" xfId="33129"/>
    <cellStyle name="Normal 47 2 4 3 7" xfId="17904"/>
    <cellStyle name="Normal 47 2 4 4" xfId="3597"/>
    <cellStyle name="Normal 47 2 4 4 2" xfId="13671"/>
    <cellStyle name="Normal 47 2 4 4 2 2" xfId="43993"/>
    <cellStyle name="Normal 47 2 4 4 2 3" xfId="28769"/>
    <cellStyle name="Normal 47 2 4 4 3" xfId="8651"/>
    <cellStyle name="Normal 47 2 4 4 3 2" xfId="38976"/>
    <cellStyle name="Normal 47 2 4 4 3 3" xfId="23752"/>
    <cellStyle name="Normal 47 2 4 4 4" xfId="33963"/>
    <cellStyle name="Normal 47 2 4 4 5" xfId="18739"/>
    <cellStyle name="Normal 47 2 4 5" xfId="5290"/>
    <cellStyle name="Normal 47 2 4 5 2" xfId="15342"/>
    <cellStyle name="Normal 47 2 4 5 2 2" xfId="45664"/>
    <cellStyle name="Normal 47 2 4 5 2 3" xfId="30440"/>
    <cellStyle name="Normal 47 2 4 5 3" xfId="10322"/>
    <cellStyle name="Normal 47 2 4 5 3 2" xfId="40647"/>
    <cellStyle name="Normal 47 2 4 5 3 3" xfId="25423"/>
    <cellStyle name="Normal 47 2 4 5 4" xfId="35634"/>
    <cellStyle name="Normal 47 2 4 5 5" xfId="20410"/>
    <cellStyle name="Normal 47 2 4 6" xfId="12000"/>
    <cellStyle name="Normal 47 2 4 6 2" xfId="42322"/>
    <cellStyle name="Normal 47 2 4 6 3" xfId="27098"/>
    <cellStyle name="Normal 47 2 4 7" xfId="6979"/>
    <cellStyle name="Normal 47 2 4 7 2" xfId="37305"/>
    <cellStyle name="Normal 47 2 4 7 3" xfId="22081"/>
    <cellStyle name="Normal 47 2 4 8" xfId="32293"/>
    <cellStyle name="Normal 47 2 4 9" xfId="17068"/>
    <cellStyle name="Normal 47 2 5" xfId="2113"/>
    <cellStyle name="Normal 47 2 5 2" xfId="2954"/>
    <cellStyle name="Normal 47 2 5 2 2" xfId="4644"/>
    <cellStyle name="Normal 47 2 5 2 2 2" xfId="14717"/>
    <cellStyle name="Normal 47 2 5 2 2 2 2" xfId="45039"/>
    <cellStyle name="Normal 47 2 5 2 2 2 3" xfId="29815"/>
    <cellStyle name="Normal 47 2 5 2 2 3" xfId="9697"/>
    <cellStyle name="Normal 47 2 5 2 2 3 2" xfId="40022"/>
    <cellStyle name="Normal 47 2 5 2 2 3 3" xfId="24798"/>
    <cellStyle name="Normal 47 2 5 2 2 4" xfId="35009"/>
    <cellStyle name="Normal 47 2 5 2 2 5" xfId="19785"/>
    <cellStyle name="Normal 47 2 5 2 3" xfId="6336"/>
    <cellStyle name="Normal 47 2 5 2 3 2" xfId="16388"/>
    <cellStyle name="Normal 47 2 5 2 3 2 2" xfId="46710"/>
    <cellStyle name="Normal 47 2 5 2 3 2 3" xfId="31486"/>
    <cellStyle name="Normal 47 2 5 2 3 3" xfId="11368"/>
    <cellStyle name="Normal 47 2 5 2 3 3 2" xfId="41693"/>
    <cellStyle name="Normal 47 2 5 2 3 3 3" xfId="26469"/>
    <cellStyle name="Normal 47 2 5 2 3 4" xfId="36680"/>
    <cellStyle name="Normal 47 2 5 2 3 5" xfId="21456"/>
    <cellStyle name="Normal 47 2 5 2 4" xfId="13046"/>
    <cellStyle name="Normal 47 2 5 2 4 2" xfId="43368"/>
    <cellStyle name="Normal 47 2 5 2 4 3" xfId="28144"/>
    <cellStyle name="Normal 47 2 5 2 5" xfId="8025"/>
    <cellStyle name="Normal 47 2 5 2 5 2" xfId="38351"/>
    <cellStyle name="Normal 47 2 5 2 5 3" xfId="23127"/>
    <cellStyle name="Normal 47 2 5 2 6" xfId="33339"/>
    <cellStyle name="Normal 47 2 5 2 7" xfId="18114"/>
    <cellStyle name="Normal 47 2 5 3" xfId="3807"/>
    <cellStyle name="Normal 47 2 5 3 2" xfId="13881"/>
    <cellStyle name="Normal 47 2 5 3 2 2" xfId="44203"/>
    <cellStyle name="Normal 47 2 5 3 2 3" xfId="28979"/>
    <cellStyle name="Normal 47 2 5 3 3" xfId="8861"/>
    <cellStyle name="Normal 47 2 5 3 3 2" xfId="39186"/>
    <cellStyle name="Normal 47 2 5 3 3 3" xfId="23962"/>
    <cellStyle name="Normal 47 2 5 3 4" xfId="34173"/>
    <cellStyle name="Normal 47 2 5 3 5" xfId="18949"/>
    <cellStyle name="Normal 47 2 5 4" xfId="5500"/>
    <cellStyle name="Normal 47 2 5 4 2" xfId="15552"/>
    <cellStyle name="Normal 47 2 5 4 2 2" xfId="45874"/>
    <cellStyle name="Normal 47 2 5 4 2 3" xfId="30650"/>
    <cellStyle name="Normal 47 2 5 4 3" xfId="10532"/>
    <cellStyle name="Normal 47 2 5 4 3 2" xfId="40857"/>
    <cellStyle name="Normal 47 2 5 4 3 3" xfId="25633"/>
    <cellStyle name="Normal 47 2 5 4 4" xfId="35844"/>
    <cellStyle name="Normal 47 2 5 4 5" xfId="20620"/>
    <cellStyle name="Normal 47 2 5 5" xfId="12210"/>
    <cellStyle name="Normal 47 2 5 5 2" xfId="42532"/>
    <cellStyle name="Normal 47 2 5 5 3" xfId="27308"/>
    <cellStyle name="Normal 47 2 5 6" xfId="7189"/>
    <cellStyle name="Normal 47 2 5 6 2" xfId="37515"/>
    <cellStyle name="Normal 47 2 5 6 3" xfId="22291"/>
    <cellStyle name="Normal 47 2 5 7" xfId="32503"/>
    <cellStyle name="Normal 47 2 5 8" xfId="17278"/>
    <cellStyle name="Normal 47 2 6" xfId="2534"/>
    <cellStyle name="Normal 47 2 6 2" xfId="4226"/>
    <cellStyle name="Normal 47 2 6 2 2" xfId="14299"/>
    <cellStyle name="Normal 47 2 6 2 2 2" xfId="44621"/>
    <cellStyle name="Normal 47 2 6 2 2 3" xfId="29397"/>
    <cellStyle name="Normal 47 2 6 2 3" xfId="9279"/>
    <cellStyle name="Normal 47 2 6 2 3 2" xfId="39604"/>
    <cellStyle name="Normal 47 2 6 2 3 3" xfId="24380"/>
    <cellStyle name="Normal 47 2 6 2 4" xfId="34591"/>
    <cellStyle name="Normal 47 2 6 2 5" xfId="19367"/>
    <cellStyle name="Normal 47 2 6 3" xfId="5918"/>
    <cellStyle name="Normal 47 2 6 3 2" xfId="15970"/>
    <cellStyle name="Normal 47 2 6 3 2 2" xfId="46292"/>
    <cellStyle name="Normal 47 2 6 3 2 3" xfId="31068"/>
    <cellStyle name="Normal 47 2 6 3 3" xfId="10950"/>
    <cellStyle name="Normal 47 2 6 3 3 2" xfId="41275"/>
    <cellStyle name="Normal 47 2 6 3 3 3" xfId="26051"/>
    <cellStyle name="Normal 47 2 6 3 4" xfId="36262"/>
    <cellStyle name="Normal 47 2 6 3 5" xfId="21038"/>
    <cellStyle name="Normal 47 2 6 4" xfId="12628"/>
    <cellStyle name="Normal 47 2 6 4 2" xfId="42950"/>
    <cellStyle name="Normal 47 2 6 4 3" xfId="27726"/>
    <cellStyle name="Normal 47 2 6 5" xfId="7607"/>
    <cellStyle name="Normal 47 2 6 5 2" xfId="37933"/>
    <cellStyle name="Normal 47 2 6 5 3" xfId="22709"/>
    <cellStyle name="Normal 47 2 6 6" xfId="32921"/>
    <cellStyle name="Normal 47 2 6 7" xfId="17696"/>
    <cellStyle name="Normal 47 2 7" xfId="3385"/>
    <cellStyle name="Normal 47 2 7 2" xfId="13463"/>
    <cellStyle name="Normal 47 2 7 2 2" xfId="43785"/>
    <cellStyle name="Normal 47 2 7 2 3" xfId="28561"/>
    <cellStyle name="Normal 47 2 7 3" xfId="8443"/>
    <cellStyle name="Normal 47 2 7 3 2" xfId="38768"/>
    <cellStyle name="Normal 47 2 7 3 3" xfId="23544"/>
    <cellStyle name="Normal 47 2 7 4" xfId="33755"/>
    <cellStyle name="Normal 47 2 7 5" xfId="18531"/>
    <cellStyle name="Normal 47 2 8" xfId="5079"/>
    <cellStyle name="Normal 47 2 8 2" xfId="15134"/>
    <cellStyle name="Normal 47 2 8 2 2" xfId="45456"/>
    <cellStyle name="Normal 47 2 8 2 3" xfId="30232"/>
    <cellStyle name="Normal 47 2 8 3" xfId="10114"/>
    <cellStyle name="Normal 47 2 8 3 2" xfId="40439"/>
    <cellStyle name="Normal 47 2 8 3 3" xfId="25215"/>
    <cellStyle name="Normal 47 2 8 4" xfId="35426"/>
    <cellStyle name="Normal 47 2 8 5" xfId="20202"/>
    <cellStyle name="Normal 47 2 9" xfId="11790"/>
    <cellStyle name="Normal 47 2 9 2" xfId="42114"/>
    <cellStyle name="Normal 47 2 9 3" xfId="26890"/>
    <cellStyle name="Normal 47 3" xfId="47297"/>
    <cellStyle name="Normal 48" xfId="1050"/>
    <cellStyle name="Normal 48 2" xfId="1446"/>
    <cellStyle name="Normal 49" xfId="1042"/>
    <cellStyle name="Normal 49 2" xfId="1447"/>
    <cellStyle name="Normal 5" xfId="128"/>
    <cellStyle name="Normal 5 10" xfId="47298"/>
    <cellStyle name="Normal 5 11" xfId="47361"/>
    <cellStyle name="Normal 5 12" xfId="47380"/>
    <cellStyle name="Normal 5 13" xfId="47386"/>
    <cellStyle name="Normal 5 2" xfId="591"/>
    <cellStyle name="Normal 5 2 10" xfId="6743"/>
    <cellStyle name="Normal 5 2 10 2" xfId="37072"/>
    <cellStyle name="Normal 5 2 10 3" xfId="21848"/>
    <cellStyle name="Normal 5 2 11" xfId="31917"/>
    <cellStyle name="Normal 5 2 12" xfId="16833"/>
    <cellStyle name="Normal 5 2 13" xfId="1154"/>
    <cellStyle name="Normal 5 2 14" xfId="47299"/>
    <cellStyle name="Normal 5 2 2" xfId="659"/>
    <cellStyle name="Normal 5 2 2 10" xfId="31921"/>
    <cellStyle name="Normal 5 2 2 11" xfId="16887"/>
    <cellStyle name="Normal 5 2 2 12" xfId="1707"/>
    <cellStyle name="Normal 5 2 2 2" xfId="712"/>
    <cellStyle name="Normal 5 2 2 2 10" xfId="16991"/>
    <cellStyle name="Normal 5 2 2 2 11" xfId="1816"/>
    <cellStyle name="Normal 5 2 2 2 2" xfId="733"/>
    <cellStyle name="Normal 5 2 2 2 2 10" xfId="2033"/>
    <cellStyle name="Normal 5 2 2 2 2 2" xfId="2454"/>
    <cellStyle name="Normal 5 2 2 2 2 2 2" xfId="3293"/>
    <cellStyle name="Normal 5 2 2 2 2 2 2 2" xfId="4983"/>
    <cellStyle name="Normal 5 2 2 2 2 2 2 2 2" xfId="15056"/>
    <cellStyle name="Normal 5 2 2 2 2 2 2 2 2 2" xfId="45378"/>
    <cellStyle name="Normal 5 2 2 2 2 2 2 2 2 3" xfId="30154"/>
    <cellStyle name="Normal 5 2 2 2 2 2 2 2 3" xfId="10036"/>
    <cellStyle name="Normal 5 2 2 2 2 2 2 2 3 2" xfId="40361"/>
    <cellStyle name="Normal 5 2 2 2 2 2 2 2 3 3" xfId="25137"/>
    <cellStyle name="Normal 5 2 2 2 2 2 2 2 4" xfId="35348"/>
    <cellStyle name="Normal 5 2 2 2 2 2 2 2 5" xfId="20124"/>
    <cellStyle name="Normal 5 2 2 2 2 2 2 3" xfId="6675"/>
    <cellStyle name="Normal 5 2 2 2 2 2 2 3 2" xfId="16727"/>
    <cellStyle name="Normal 5 2 2 2 2 2 2 3 2 2" xfId="47049"/>
    <cellStyle name="Normal 5 2 2 2 2 2 2 3 2 3" xfId="31825"/>
    <cellStyle name="Normal 5 2 2 2 2 2 2 3 3" xfId="11707"/>
    <cellStyle name="Normal 5 2 2 2 2 2 2 3 3 2" xfId="42032"/>
    <cellStyle name="Normal 5 2 2 2 2 2 2 3 3 3" xfId="26808"/>
    <cellStyle name="Normal 5 2 2 2 2 2 2 3 4" xfId="37019"/>
    <cellStyle name="Normal 5 2 2 2 2 2 2 3 5" xfId="21795"/>
    <cellStyle name="Normal 5 2 2 2 2 2 2 4" xfId="13385"/>
    <cellStyle name="Normal 5 2 2 2 2 2 2 4 2" xfId="43707"/>
    <cellStyle name="Normal 5 2 2 2 2 2 2 4 3" xfId="28483"/>
    <cellStyle name="Normal 5 2 2 2 2 2 2 5" xfId="8364"/>
    <cellStyle name="Normal 5 2 2 2 2 2 2 5 2" xfId="38690"/>
    <cellStyle name="Normal 5 2 2 2 2 2 2 5 3" xfId="23466"/>
    <cellStyle name="Normal 5 2 2 2 2 2 2 6" xfId="33678"/>
    <cellStyle name="Normal 5 2 2 2 2 2 2 7" xfId="18453"/>
    <cellStyle name="Normal 5 2 2 2 2 2 3" xfId="4146"/>
    <cellStyle name="Normal 5 2 2 2 2 2 3 2" xfId="14220"/>
    <cellStyle name="Normal 5 2 2 2 2 2 3 2 2" xfId="44542"/>
    <cellStyle name="Normal 5 2 2 2 2 2 3 2 3" xfId="29318"/>
    <cellStyle name="Normal 5 2 2 2 2 2 3 3" xfId="9200"/>
    <cellStyle name="Normal 5 2 2 2 2 2 3 3 2" xfId="39525"/>
    <cellStyle name="Normal 5 2 2 2 2 2 3 3 3" xfId="24301"/>
    <cellStyle name="Normal 5 2 2 2 2 2 3 4" xfId="34512"/>
    <cellStyle name="Normal 5 2 2 2 2 2 3 5" xfId="19288"/>
    <cellStyle name="Normal 5 2 2 2 2 2 4" xfId="5839"/>
    <cellStyle name="Normal 5 2 2 2 2 2 4 2" xfId="15891"/>
    <cellStyle name="Normal 5 2 2 2 2 2 4 2 2" xfId="46213"/>
    <cellStyle name="Normal 5 2 2 2 2 2 4 2 3" xfId="30989"/>
    <cellStyle name="Normal 5 2 2 2 2 2 4 3" xfId="10871"/>
    <cellStyle name="Normal 5 2 2 2 2 2 4 3 2" xfId="41196"/>
    <cellStyle name="Normal 5 2 2 2 2 2 4 3 3" xfId="25972"/>
    <cellStyle name="Normal 5 2 2 2 2 2 4 4" xfId="36183"/>
    <cellStyle name="Normal 5 2 2 2 2 2 4 5" xfId="20959"/>
    <cellStyle name="Normal 5 2 2 2 2 2 5" xfId="12549"/>
    <cellStyle name="Normal 5 2 2 2 2 2 5 2" xfId="42871"/>
    <cellStyle name="Normal 5 2 2 2 2 2 5 3" xfId="27647"/>
    <cellStyle name="Normal 5 2 2 2 2 2 6" xfId="7528"/>
    <cellStyle name="Normal 5 2 2 2 2 2 6 2" xfId="37854"/>
    <cellStyle name="Normal 5 2 2 2 2 2 6 3" xfId="22630"/>
    <cellStyle name="Normal 5 2 2 2 2 2 7" xfId="32842"/>
    <cellStyle name="Normal 5 2 2 2 2 2 8" xfId="17617"/>
    <cellStyle name="Normal 5 2 2 2 2 3" xfId="2875"/>
    <cellStyle name="Normal 5 2 2 2 2 3 2" xfId="4565"/>
    <cellStyle name="Normal 5 2 2 2 2 3 2 2" xfId="14638"/>
    <cellStyle name="Normal 5 2 2 2 2 3 2 2 2" xfId="44960"/>
    <cellStyle name="Normal 5 2 2 2 2 3 2 2 3" xfId="29736"/>
    <cellStyle name="Normal 5 2 2 2 2 3 2 3" xfId="9618"/>
    <cellStyle name="Normal 5 2 2 2 2 3 2 3 2" xfId="39943"/>
    <cellStyle name="Normal 5 2 2 2 2 3 2 3 3" xfId="24719"/>
    <cellStyle name="Normal 5 2 2 2 2 3 2 4" xfId="34930"/>
    <cellStyle name="Normal 5 2 2 2 2 3 2 5" xfId="19706"/>
    <cellStyle name="Normal 5 2 2 2 2 3 3" xfId="6257"/>
    <cellStyle name="Normal 5 2 2 2 2 3 3 2" xfId="16309"/>
    <cellStyle name="Normal 5 2 2 2 2 3 3 2 2" xfId="46631"/>
    <cellStyle name="Normal 5 2 2 2 2 3 3 2 3" xfId="31407"/>
    <cellStyle name="Normal 5 2 2 2 2 3 3 3" xfId="11289"/>
    <cellStyle name="Normal 5 2 2 2 2 3 3 3 2" xfId="41614"/>
    <cellStyle name="Normal 5 2 2 2 2 3 3 3 3" xfId="26390"/>
    <cellStyle name="Normal 5 2 2 2 2 3 3 4" xfId="36601"/>
    <cellStyle name="Normal 5 2 2 2 2 3 3 5" xfId="21377"/>
    <cellStyle name="Normal 5 2 2 2 2 3 4" xfId="12967"/>
    <cellStyle name="Normal 5 2 2 2 2 3 4 2" xfId="43289"/>
    <cellStyle name="Normal 5 2 2 2 2 3 4 3" xfId="28065"/>
    <cellStyle name="Normal 5 2 2 2 2 3 5" xfId="7946"/>
    <cellStyle name="Normal 5 2 2 2 2 3 5 2" xfId="38272"/>
    <cellStyle name="Normal 5 2 2 2 2 3 5 3" xfId="23048"/>
    <cellStyle name="Normal 5 2 2 2 2 3 6" xfId="33260"/>
    <cellStyle name="Normal 5 2 2 2 2 3 7" xfId="18035"/>
    <cellStyle name="Normal 5 2 2 2 2 4" xfId="3728"/>
    <cellStyle name="Normal 5 2 2 2 2 4 2" xfId="13802"/>
    <cellStyle name="Normal 5 2 2 2 2 4 2 2" xfId="44124"/>
    <cellStyle name="Normal 5 2 2 2 2 4 2 3" xfId="28900"/>
    <cellStyle name="Normal 5 2 2 2 2 4 3" xfId="8782"/>
    <cellStyle name="Normal 5 2 2 2 2 4 3 2" xfId="39107"/>
    <cellStyle name="Normal 5 2 2 2 2 4 3 3" xfId="23883"/>
    <cellStyle name="Normal 5 2 2 2 2 4 4" xfId="34094"/>
    <cellStyle name="Normal 5 2 2 2 2 4 5" xfId="18870"/>
    <cellStyle name="Normal 5 2 2 2 2 5" xfId="5421"/>
    <cellStyle name="Normal 5 2 2 2 2 5 2" xfId="15473"/>
    <cellStyle name="Normal 5 2 2 2 2 5 2 2" xfId="45795"/>
    <cellStyle name="Normal 5 2 2 2 2 5 2 3" xfId="30571"/>
    <cellStyle name="Normal 5 2 2 2 2 5 3" xfId="10453"/>
    <cellStyle name="Normal 5 2 2 2 2 5 3 2" xfId="40778"/>
    <cellStyle name="Normal 5 2 2 2 2 5 3 3" xfId="25554"/>
    <cellStyle name="Normal 5 2 2 2 2 5 4" xfId="35765"/>
    <cellStyle name="Normal 5 2 2 2 2 5 5" xfId="20541"/>
    <cellStyle name="Normal 5 2 2 2 2 6" xfId="12131"/>
    <cellStyle name="Normal 5 2 2 2 2 6 2" xfId="42453"/>
    <cellStyle name="Normal 5 2 2 2 2 6 3" xfId="27229"/>
    <cellStyle name="Normal 5 2 2 2 2 7" xfId="7110"/>
    <cellStyle name="Normal 5 2 2 2 2 7 2" xfId="37436"/>
    <cellStyle name="Normal 5 2 2 2 2 7 3" xfId="22212"/>
    <cellStyle name="Normal 5 2 2 2 2 8" xfId="32424"/>
    <cellStyle name="Normal 5 2 2 2 2 9" xfId="17199"/>
    <cellStyle name="Normal 5 2 2 2 3" xfId="754"/>
    <cellStyle name="Normal 5 2 2 2 3 2" xfId="3085"/>
    <cellStyle name="Normal 5 2 2 2 3 2 2" xfId="4775"/>
    <cellStyle name="Normal 5 2 2 2 3 2 2 2" xfId="14848"/>
    <cellStyle name="Normal 5 2 2 2 3 2 2 2 2" xfId="45170"/>
    <cellStyle name="Normal 5 2 2 2 3 2 2 2 3" xfId="29946"/>
    <cellStyle name="Normal 5 2 2 2 3 2 2 3" xfId="9828"/>
    <cellStyle name="Normal 5 2 2 2 3 2 2 3 2" xfId="40153"/>
    <cellStyle name="Normal 5 2 2 2 3 2 2 3 3" xfId="24929"/>
    <cellStyle name="Normal 5 2 2 2 3 2 2 4" xfId="35140"/>
    <cellStyle name="Normal 5 2 2 2 3 2 2 5" xfId="19916"/>
    <cellStyle name="Normal 5 2 2 2 3 2 3" xfId="6467"/>
    <cellStyle name="Normal 5 2 2 2 3 2 3 2" xfId="16519"/>
    <cellStyle name="Normal 5 2 2 2 3 2 3 2 2" xfId="46841"/>
    <cellStyle name="Normal 5 2 2 2 3 2 3 2 3" xfId="31617"/>
    <cellStyle name="Normal 5 2 2 2 3 2 3 3" xfId="11499"/>
    <cellStyle name="Normal 5 2 2 2 3 2 3 3 2" xfId="41824"/>
    <cellStyle name="Normal 5 2 2 2 3 2 3 3 3" xfId="26600"/>
    <cellStyle name="Normal 5 2 2 2 3 2 3 4" xfId="36811"/>
    <cellStyle name="Normal 5 2 2 2 3 2 3 5" xfId="21587"/>
    <cellStyle name="Normal 5 2 2 2 3 2 4" xfId="13177"/>
    <cellStyle name="Normal 5 2 2 2 3 2 4 2" xfId="43499"/>
    <cellStyle name="Normal 5 2 2 2 3 2 4 3" xfId="28275"/>
    <cellStyle name="Normal 5 2 2 2 3 2 5" xfId="8156"/>
    <cellStyle name="Normal 5 2 2 2 3 2 5 2" xfId="38482"/>
    <cellStyle name="Normal 5 2 2 2 3 2 5 3" xfId="23258"/>
    <cellStyle name="Normal 5 2 2 2 3 2 6" xfId="33470"/>
    <cellStyle name="Normal 5 2 2 2 3 2 7" xfId="18245"/>
    <cellStyle name="Normal 5 2 2 2 3 3" xfId="3938"/>
    <cellStyle name="Normal 5 2 2 2 3 3 2" xfId="14012"/>
    <cellStyle name="Normal 5 2 2 2 3 3 2 2" xfId="44334"/>
    <cellStyle name="Normal 5 2 2 2 3 3 2 3" xfId="29110"/>
    <cellStyle name="Normal 5 2 2 2 3 3 3" xfId="8992"/>
    <cellStyle name="Normal 5 2 2 2 3 3 3 2" xfId="39317"/>
    <cellStyle name="Normal 5 2 2 2 3 3 3 3" xfId="24093"/>
    <cellStyle name="Normal 5 2 2 2 3 3 4" xfId="34304"/>
    <cellStyle name="Normal 5 2 2 2 3 3 5" xfId="19080"/>
    <cellStyle name="Normal 5 2 2 2 3 4" xfId="5631"/>
    <cellStyle name="Normal 5 2 2 2 3 4 2" xfId="15683"/>
    <cellStyle name="Normal 5 2 2 2 3 4 2 2" xfId="46005"/>
    <cellStyle name="Normal 5 2 2 2 3 4 2 3" xfId="30781"/>
    <cellStyle name="Normal 5 2 2 2 3 4 3" xfId="10663"/>
    <cellStyle name="Normal 5 2 2 2 3 4 3 2" xfId="40988"/>
    <cellStyle name="Normal 5 2 2 2 3 4 3 3" xfId="25764"/>
    <cellStyle name="Normal 5 2 2 2 3 4 4" xfId="35975"/>
    <cellStyle name="Normal 5 2 2 2 3 4 5" xfId="20751"/>
    <cellStyle name="Normal 5 2 2 2 3 5" xfId="12341"/>
    <cellStyle name="Normal 5 2 2 2 3 5 2" xfId="42663"/>
    <cellStyle name="Normal 5 2 2 2 3 5 3" xfId="27439"/>
    <cellStyle name="Normal 5 2 2 2 3 6" xfId="7320"/>
    <cellStyle name="Normal 5 2 2 2 3 6 2" xfId="37646"/>
    <cellStyle name="Normal 5 2 2 2 3 6 3" xfId="22422"/>
    <cellStyle name="Normal 5 2 2 2 3 7" xfId="32634"/>
    <cellStyle name="Normal 5 2 2 2 3 8" xfId="17409"/>
    <cellStyle name="Normal 5 2 2 2 3 9" xfId="2246"/>
    <cellStyle name="Normal 5 2 2 2 4" xfId="2667"/>
    <cellStyle name="Normal 5 2 2 2 4 2" xfId="4357"/>
    <cellStyle name="Normal 5 2 2 2 4 2 2" xfId="14430"/>
    <cellStyle name="Normal 5 2 2 2 4 2 2 2" xfId="44752"/>
    <cellStyle name="Normal 5 2 2 2 4 2 2 3" xfId="29528"/>
    <cellStyle name="Normal 5 2 2 2 4 2 3" xfId="9410"/>
    <cellStyle name="Normal 5 2 2 2 4 2 3 2" xfId="39735"/>
    <cellStyle name="Normal 5 2 2 2 4 2 3 3" xfId="24511"/>
    <cellStyle name="Normal 5 2 2 2 4 2 4" xfId="34722"/>
    <cellStyle name="Normal 5 2 2 2 4 2 5" xfId="19498"/>
    <cellStyle name="Normal 5 2 2 2 4 3" xfId="6049"/>
    <cellStyle name="Normal 5 2 2 2 4 3 2" xfId="16101"/>
    <cellStyle name="Normal 5 2 2 2 4 3 2 2" xfId="46423"/>
    <cellStyle name="Normal 5 2 2 2 4 3 2 3" xfId="31199"/>
    <cellStyle name="Normal 5 2 2 2 4 3 3" xfId="11081"/>
    <cellStyle name="Normal 5 2 2 2 4 3 3 2" xfId="41406"/>
    <cellStyle name="Normal 5 2 2 2 4 3 3 3" xfId="26182"/>
    <cellStyle name="Normal 5 2 2 2 4 3 4" xfId="36393"/>
    <cellStyle name="Normal 5 2 2 2 4 3 5" xfId="21169"/>
    <cellStyle name="Normal 5 2 2 2 4 4" xfId="12759"/>
    <cellStyle name="Normal 5 2 2 2 4 4 2" xfId="43081"/>
    <cellStyle name="Normal 5 2 2 2 4 4 3" xfId="27857"/>
    <cellStyle name="Normal 5 2 2 2 4 5" xfId="7738"/>
    <cellStyle name="Normal 5 2 2 2 4 5 2" xfId="38064"/>
    <cellStyle name="Normal 5 2 2 2 4 5 3" xfId="22840"/>
    <cellStyle name="Normal 5 2 2 2 4 6" xfId="33052"/>
    <cellStyle name="Normal 5 2 2 2 4 7" xfId="17827"/>
    <cellStyle name="Normal 5 2 2 2 5" xfId="3520"/>
    <cellStyle name="Normal 5 2 2 2 5 2" xfId="13594"/>
    <cellStyle name="Normal 5 2 2 2 5 2 2" xfId="43916"/>
    <cellStyle name="Normal 5 2 2 2 5 2 3" xfId="28692"/>
    <cellStyle name="Normal 5 2 2 2 5 3" xfId="8574"/>
    <cellStyle name="Normal 5 2 2 2 5 3 2" xfId="38899"/>
    <cellStyle name="Normal 5 2 2 2 5 3 3" xfId="23675"/>
    <cellStyle name="Normal 5 2 2 2 5 4" xfId="33886"/>
    <cellStyle name="Normal 5 2 2 2 5 5" xfId="18662"/>
    <cellStyle name="Normal 5 2 2 2 6" xfId="5213"/>
    <cellStyle name="Normal 5 2 2 2 6 2" xfId="15265"/>
    <cellStyle name="Normal 5 2 2 2 6 2 2" xfId="45587"/>
    <cellStyle name="Normal 5 2 2 2 6 2 3" xfId="30363"/>
    <cellStyle name="Normal 5 2 2 2 6 3" xfId="10245"/>
    <cellStyle name="Normal 5 2 2 2 6 3 2" xfId="40570"/>
    <cellStyle name="Normal 5 2 2 2 6 3 3" xfId="25346"/>
    <cellStyle name="Normal 5 2 2 2 6 4" xfId="35557"/>
    <cellStyle name="Normal 5 2 2 2 6 5" xfId="20333"/>
    <cellStyle name="Normal 5 2 2 2 7" xfId="11923"/>
    <cellStyle name="Normal 5 2 2 2 7 2" xfId="42245"/>
    <cellStyle name="Normal 5 2 2 2 7 3" xfId="27021"/>
    <cellStyle name="Normal 5 2 2 2 8" xfId="6902"/>
    <cellStyle name="Normal 5 2 2 2 8 2" xfId="37228"/>
    <cellStyle name="Normal 5 2 2 2 8 3" xfId="22004"/>
    <cellStyle name="Normal 5 2 2 2 9" xfId="31930"/>
    <cellStyle name="Normal 5 2 2 3" xfId="724"/>
    <cellStyle name="Normal 5 2 2 3 10" xfId="1929"/>
    <cellStyle name="Normal 5 2 2 3 2" xfId="2350"/>
    <cellStyle name="Normal 5 2 2 3 2 2" xfId="3189"/>
    <cellStyle name="Normal 5 2 2 3 2 2 2" xfId="4879"/>
    <cellStyle name="Normal 5 2 2 3 2 2 2 2" xfId="14952"/>
    <cellStyle name="Normal 5 2 2 3 2 2 2 2 2" xfId="45274"/>
    <cellStyle name="Normal 5 2 2 3 2 2 2 2 3" xfId="30050"/>
    <cellStyle name="Normal 5 2 2 3 2 2 2 3" xfId="9932"/>
    <cellStyle name="Normal 5 2 2 3 2 2 2 3 2" xfId="40257"/>
    <cellStyle name="Normal 5 2 2 3 2 2 2 3 3" xfId="25033"/>
    <cellStyle name="Normal 5 2 2 3 2 2 2 4" xfId="35244"/>
    <cellStyle name="Normal 5 2 2 3 2 2 2 5" xfId="20020"/>
    <cellStyle name="Normal 5 2 2 3 2 2 3" xfId="6571"/>
    <cellStyle name="Normal 5 2 2 3 2 2 3 2" xfId="16623"/>
    <cellStyle name="Normal 5 2 2 3 2 2 3 2 2" xfId="46945"/>
    <cellStyle name="Normal 5 2 2 3 2 2 3 2 3" xfId="31721"/>
    <cellStyle name="Normal 5 2 2 3 2 2 3 3" xfId="11603"/>
    <cellStyle name="Normal 5 2 2 3 2 2 3 3 2" xfId="41928"/>
    <cellStyle name="Normal 5 2 2 3 2 2 3 3 3" xfId="26704"/>
    <cellStyle name="Normal 5 2 2 3 2 2 3 4" xfId="36915"/>
    <cellStyle name="Normal 5 2 2 3 2 2 3 5" xfId="21691"/>
    <cellStyle name="Normal 5 2 2 3 2 2 4" xfId="13281"/>
    <cellStyle name="Normal 5 2 2 3 2 2 4 2" xfId="43603"/>
    <cellStyle name="Normal 5 2 2 3 2 2 4 3" xfId="28379"/>
    <cellStyle name="Normal 5 2 2 3 2 2 5" xfId="8260"/>
    <cellStyle name="Normal 5 2 2 3 2 2 5 2" xfId="38586"/>
    <cellStyle name="Normal 5 2 2 3 2 2 5 3" xfId="23362"/>
    <cellStyle name="Normal 5 2 2 3 2 2 6" xfId="33574"/>
    <cellStyle name="Normal 5 2 2 3 2 2 7" xfId="18349"/>
    <cellStyle name="Normal 5 2 2 3 2 3" xfId="4042"/>
    <cellStyle name="Normal 5 2 2 3 2 3 2" xfId="14116"/>
    <cellStyle name="Normal 5 2 2 3 2 3 2 2" xfId="44438"/>
    <cellStyle name="Normal 5 2 2 3 2 3 2 3" xfId="29214"/>
    <cellStyle name="Normal 5 2 2 3 2 3 3" xfId="9096"/>
    <cellStyle name="Normal 5 2 2 3 2 3 3 2" xfId="39421"/>
    <cellStyle name="Normal 5 2 2 3 2 3 3 3" xfId="24197"/>
    <cellStyle name="Normal 5 2 2 3 2 3 4" xfId="34408"/>
    <cellStyle name="Normal 5 2 2 3 2 3 5" xfId="19184"/>
    <cellStyle name="Normal 5 2 2 3 2 4" xfId="5735"/>
    <cellStyle name="Normal 5 2 2 3 2 4 2" xfId="15787"/>
    <cellStyle name="Normal 5 2 2 3 2 4 2 2" xfId="46109"/>
    <cellStyle name="Normal 5 2 2 3 2 4 2 3" xfId="30885"/>
    <cellStyle name="Normal 5 2 2 3 2 4 3" xfId="10767"/>
    <cellStyle name="Normal 5 2 2 3 2 4 3 2" xfId="41092"/>
    <cellStyle name="Normal 5 2 2 3 2 4 3 3" xfId="25868"/>
    <cellStyle name="Normal 5 2 2 3 2 4 4" xfId="36079"/>
    <cellStyle name="Normal 5 2 2 3 2 4 5" xfId="20855"/>
    <cellStyle name="Normal 5 2 2 3 2 5" xfId="12445"/>
    <cellStyle name="Normal 5 2 2 3 2 5 2" xfId="42767"/>
    <cellStyle name="Normal 5 2 2 3 2 5 3" xfId="27543"/>
    <cellStyle name="Normal 5 2 2 3 2 6" xfId="7424"/>
    <cellStyle name="Normal 5 2 2 3 2 6 2" xfId="37750"/>
    <cellStyle name="Normal 5 2 2 3 2 6 3" xfId="22526"/>
    <cellStyle name="Normal 5 2 2 3 2 7" xfId="32738"/>
    <cellStyle name="Normal 5 2 2 3 2 8" xfId="17513"/>
    <cellStyle name="Normal 5 2 2 3 3" xfId="2771"/>
    <cellStyle name="Normal 5 2 2 3 3 2" xfId="4461"/>
    <cellStyle name="Normal 5 2 2 3 3 2 2" xfId="14534"/>
    <cellStyle name="Normal 5 2 2 3 3 2 2 2" xfId="44856"/>
    <cellStyle name="Normal 5 2 2 3 3 2 2 3" xfId="29632"/>
    <cellStyle name="Normal 5 2 2 3 3 2 3" xfId="9514"/>
    <cellStyle name="Normal 5 2 2 3 3 2 3 2" xfId="39839"/>
    <cellStyle name="Normal 5 2 2 3 3 2 3 3" xfId="24615"/>
    <cellStyle name="Normal 5 2 2 3 3 2 4" xfId="34826"/>
    <cellStyle name="Normal 5 2 2 3 3 2 5" xfId="19602"/>
    <cellStyle name="Normal 5 2 2 3 3 3" xfId="6153"/>
    <cellStyle name="Normal 5 2 2 3 3 3 2" xfId="16205"/>
    <cellStyle name="Normal 5 2 2 3 3 3 2 2" xfId="46527"/>
    <cellStyle name="Normal 5 2 2 3 3 3 2 3" xfId="31303"/>
    <cellStyle name="Normal 5 2 2 3 3 3 3" xfId="11185"/>
    <cellStyle name="Normal 5 2 2 3 3 3 3 2" xfId="41510"/>
    <cellStyle name="Normal 5 2 2 3 3 3 3 3" xfId="26286"/>
    <cellStyle name="Normal 5 2 2 3 3 3 4" xfId="36497"/>
    <cellStyle name="Normal 5 2 2 3 3 3 5" xfId="21273"/>
    <cellStyle name="Normal 5 2 2 3 3 4" xfId="12863"/>
    <cellStyle name="Normal 5 2 2 3 3 4 2" xfId="43185"/>
    <cellStyle name="Normal 5 2 2 3 3 4 3" xfId="27961"/>
    <cellStyle name="Normal 5 2 2 3 3 5" xfId="7842"/>
    <cellStyle name="Normal 5 2 2 3 3 5 2" xfId="38168"/>
    <cellStyle name="Normal 5 2 2 3 3 5 3" xfId="22944"/>
    <cellStyle name="Normal 5 2 2 3 3 6" xfId="33156"/>
    <cellStyle name="Normal 5 2 2 3 3 7" xfId="17931"/>
    <cellStyle name="Normal 5 2 2 3 4" xfId="3624"/>
    <cellStyle name="Normal 5 2 2 3 4 2" xfId="13698"/>
    <cellStyle name="Normal 5 2 2 3 4 2 2" xfId="44020"/>
    <cellStyle name="Normal 5 2 2 3 4 2 3" xfId="28796"/>
    <cellStyle name="Normal 5 2 2 3 4 3" xfId="8678"/>
    <cellStyle name="Normal 5 2 2 3 4 3 2" xfId="39003"/>
    <cellStyle name="Normal 5 2 2 3 4 3 3" xfId="23779"/>
    <cellStyle name="Normal 5 2 2 3 4 4" xfId="33990"/>
    <cellStyle name="Normal 5 2 2 3 4 5" xfId="18766"/>
    <cellStyle name="Normal 5 2 2 3 5" xfId="5317"/>
    <cellStyle name="Normal 5 2 2 3 5 2" xfId="15369"/>
    <cellStyle name="Normal 5 2 2 3 5 2 2" xfId="45691"/>
    <cellStyle name="Normal 5 2 2 3 5 2 3" xfId="30467"/>
    <cellStyle name="Normal 5 2 2 3 5 3" xfId="10349"/>
    <cellStyle name="Normal 5 2 2 3 5 3 2" xfId="40674"/>
    <cellStyle name="Normal 5 2 2 3 5 3 3" xfId="25450"/>
    <cellStyle name="Normal 5 2 2 3 5 4" xfId="35661"/>
    <cellStyle name="Normal 5 2 2 3 5 5" xfId="20437"/>
    <cellStyle name="Normal 5 2 2 3 6" xfId="12027"/>
    <cellStyle name="Normal 5 2 2 3 6 2" xfId="42349"/>
    <cellStyle name="Normal 5 2 2 3 6 3" xfId="27125"/>
    <cellStyle name="Normal 5 2 2 3 7" xfId="7006"/>
    <cellStyle name="Normal 5 2 2 3 7 2" xfId="37332"/>
    <cellStyle name="Normal 5 2 2 3 7 3" xfId="22108"/>
    <cellStyle name="Normal 5 2 2 3 8" xfId="32320"/>
    <cellStyle name="Normal 5 2 2 3 9" xfId="17095"/>
    <cellStyle name="Normal 5 2 2 4" xfId="745"/>
    <cellStyle name="Normal 5 2 2 4 2" xfId="2981"/>
    <cellStyle name="Normal 5 2 2 4 2 2" xfId="4671"/>
    <cellStyle name="Normal 5 2 2 4 2 2 2" xfId="14744"/>
    <cellStyle name="Normal 5 2 2 4 2 2 2 2" xfId="45066"/>
    <cellStyle name="Normal 5 2 2 4 2 2 2 3" xfId="29842"/>
    <cellStyle name="Normal 5 2 2 4 2 2 3" xfId="9724"/>
    <cellStyle name="Normal 5 2 2 4 2 2 3 2" xfId="40049"/>
    <cellStyle name="Normal 5 2 2 4 2 2 3 3" xfId="24825"/>
    <cellStyle name="Normal 5 2 2 4 2 2 4" xfId="35036"/>
    <cellStyle name="Normal 5 2 2 4 2 2 5" xfId="19812"/>
    <cellStyle name="Normal 5 2 2 4 2 3" xfId="6363"/>
    <cellStyle name="Normal 5 2 2 4 2 3 2" xfId="16415"/>
    <cellStyle name="Normal 5 2 2 4 2 3 2 2" xfId="46737"/>
    <cellStyle name="Normal 5 2 2 4 2 3 2 3" xfId="31513"/>
    <cellStyle name="Normal 5 2 2 4 2 3 3" xfId="11395"/>
    <cellStyle name="Normal 5 2 2 4 2 3 3 2" xfId="41720"/>
    <cellStyle name="Normal 5 2 2 4 2 3 3 3" xfId="26496"/>
    <cellStyle name="Normal 5 2 2 4 2 3 4" xfId="36707"/>
    <cellStyle name="Normal 5 2 2 4 2 3 5" xfId="21483"/>
    <cellStyle name="Normal 5 2 2 4 2 4" xfId="13073"/>
    <cellStyle name="Normal 5 2 2 4 2 4 2" xfId="43395"/>
    <cellStyle name="Normal 5 2 2 4 2 4 3" xfId="28171"/>
    <cellStyle name="Normal 5 2 2 4 2 5" xfId="8052"/>
    <cellStyle name="Normal 5 2 2 4 2 5 2" xfId="38378"/>
    <cellStyle name="Normal 5 2 2 4 2 5 3" xfId="23154"/>
    <cellStyle name="Normal 5 2 2 4 2 6" xfId="33366"/>
    <cellStyle name="Normal 5 2 2 4 2 7" xfId="18141"/>
    <cellStyle name="Normal 5 2 2 4 3" xfId="3834"/>
    <cellStyle name="Normal 5 2 2 4 3 2" xfId="13908"/>
    <cellStyle name="Normal 5 2 2 4 3 2 2" xfId="44230"/>
    <cellStyle name="Normal 5 2 2 4 3 2 3" xfId="29006"/>
    <cellStyle name="Normal 5 2 2 4 3 3" xfId="8888"/>
    <cellStyle name="Normal 5 2 2 4 3 3 2" xfId="39213"/>
    <cellStyle name="Normal 5 2 2 4 3 3 3" xfId="23989"/>
    <cellStyle name="Normal 5 2 2 4 3 4" xfId="34200"/>
    <cellStyle name="Normal 5 2 2 4 3 5" xfId="18976"/>
    <cellStyle name="Normal 5 2 2 4 4" xfId="5527"/>
    <cellStyle name="Normal 5 2 2 4 4 2" xfId="15579"/>
    <cellStyle name="Normal 5 2 2 4 4 2 2" xfId="45901"/>
    <cellStyle name="Normal 5 2 2 4 4 2 3" xfId="30677"/>
    <cellStyle name="Normal 5 2 2 4 4 3" xfId="10559"/>
    <cellStyle name="Normal 5 2 2 4 4 3 2" xfId="40884"/>
    <cellStyle name="Normal 5 2 2 4 4 3 3" xfId="25660"/>
    <cellStyle name="Normal 5 2 2 4 4 4" xfId="35871"/>
    <cellStyle name="Normal 5 2 2 4 4 5" xfId="20647"/>
    <cellStyle name="Normal 5 2 2 4 5" xfId="12237"/>
    <cellStyle name="Normal 5 2 2 4 5 2" xfId="42559"/>
    <cellStyle name="Normal 5 2 2 4 5 3" xfId="27335"/>
    <cellStyle name="Normal 5 2 2 4 6" xfId="7216"/>
    <cellStyle name="Normal 5 2 2 4 6 2" xfId="37542"/>
    <cellStyle name="Normal 5 2 2 4 6 3" xfId="22318"/>
    <cellStyle name="Normal 5 2 2 4 7" xfId="32530"/>
    <cellStyle name="Normal 5 2 2 4 8" xfId="17305"/>
    <cellStyle name="Normal 5 2 2 4 9" xfId="2142"/>
    <cellStyle name="Normal 5 2 2 5" xfId="2563"/>
    <cellStyle name="Normal 5 2 2 5 2" xfId="4253"/>
    <cellStyle name="Normal 5 2 2 5 2 2" xfId="14326"/>
    <cellStyle name="Normal 5 2 2 5 2 2 2" xfId="44648"/>
    <cellStyle name="Normal 5 2 2 5 2 2 3" xfId="29424"/>
    <cellStyle name="Normal 5 2 2 5 2 3" xfId="9306"/>
    <cellStyle name="Normal 5 2 2 5 2 3 2" xfId="39631"/>
    <cellStyle name="Normal 5 2 2 5 2 3 3" xfId="24407"/>
    <cellStyle name="Normal 5 2 2 5 2 4" xfId="34618"/>
    <cellStyle name="Normal 5 2 2 5 2 5" xfId="19394"/>
    <cellStyle name="Normal 5 2 2 5 3" xfId="5945"/>
    <cellStyle name="Normal 5 2 2 5 3 2" xfId="15997"/>
    <cellStyle name="Normal 5 2 2 5 3 2 2" xfId="46319"/>
    <cellStyle name="Normal 5 2 2 5 3 2 3" xfId="31095"/>
    <cellStyle name="Normal 5 2 2 5 3 3" xfId="10977"/>
    <cellStyle name="Normal 5 2 2 5 3 3 2" xfId="41302"/>
    <cellStyle name="Normal 5 2 2 5 3 3 3" xfId="26078"/>
    <cellStyle name="Normal 5 2 2 5 3 4" xfId="36289"/>
    <cellStyle name="Normal 5 2 2 5 3 5" xfId="21065"/>
    <cellStyle name="Normal 5 2 2 5 4" xfId="12655"/>
    <cellStyle name="Normal 5 2 2 5 4 2" xfId="42977"/>
    <cellStyle name="Normal 5 2 2 5 4 3" xfId="27753"/>
    <cellStyle name="Normal 5 2 2 5 5" xfId="7634"/>
    <cellStyle name="Normal 5 2 2 5 5 2" xfId="37960"/>
    <cellStyle name="Normal 5 2 2 5 5 3" xfId="22736"/>
    <cellStyle name="Normal 5 2 2 5 6" xfId="32948"/>
    <cellStyle name="Normal 5 2 2 5 7" xfId="17723"/>
    <cellStyle name="Normal 5 2 2 6" xfId="3416"/>
    <cellStyle name="Normal 5 2 2 6 2" xfId="13490"/>
    <cellStyle name="Normal 5 2 2 6 2 2" xfId="43812"/>
    <cellStyle name="Normal 5 2 2 6 2 3" xfId="28588"/>
    <cellStyle name="Normal 5 2 2 6 3" xfId="8470"/>
    <cellStyle name="Normal 5 2 2 6 3 2" xfId="38795"/>
    <cellStyle name="Normal 5 2 2 6 3 3" xfId="23571"/>
    <cellStyle name="Normal 5 2 2 6 4" xfId="33782"/>
    <cellStyle name="Normal 5 2 2 6 5" xfId="18558"/>
    <cellStyle name="Normal 5 2 2 7" xfId="5109"/>
    <cellStyle name="Normal 5 2 2 7 2" xfId="15161"/>
    <cellStyle name="Normal 5 2 2 7 2 2" xfId="45483"/>
    <cellStyle name="Normal 5 2 2 7 2 3" xfId="30259"/>
    <cellStyle name="Normal 5 2 2 7 3" xfId="10141"/>
    <cellStyle name="Normal 5 2 2 7 3 2" xfId="40466"/>
    <cellStyle name="Normal 5 2 2 7 3 3" xfId="25242"/>
    <cellStyle name="Normal 5 2 2 7 4" xfId="35453"/>
    <cellStyle name="Normal 5 2 2 7 5" xfId="20229"/>
    <cellStyle name="Normal 5 2 2 8" xfId="11819"/>
    <cellStyle name="Normal 5 2 2 8 2" xfId="42141"/>
    <cellStyle name="Normal 5 2 2 8 3" xfId="26917"/>
    <cellStyle name="Normal 5 2 2 9" xfId="6798"/>
    <cellStyle name="Normal 5 2 2 9 2" xfId="37124"/>
    <cellStyle name="Normal 5 2 2 9 3" xfId="21900"/>
    <cellStyle name="Normal 5 2 3" xfId="708"/>
    <cellStyle name="Normal 5 2 3 10" xfId="16939"/>
    <cellStyle name="Normal 5 2 3 11" xfId="1762"/>
    <cellStyle name="Normal 5 2 3 2" xfId="729"/>
    <cellStyle name="Normal 5 2 3 2 10" xfId="1981"/>
    <cellStyle name="Normal 5 2 3 2 2" xfId="2402"/>
    <cellStyle name="Normal 5 2 3 2 2 2" xfId="3241"/>
    <cellStyle name="Normal 5 2 3 2 2 2 2" xfId="4931"/>
    <cellStyle name="Normal 5 2 3 2 2 2 2 2" xfId="15004"/>
    <cellStyle name="Normal 5 2 3 2 2 2 2 2 2" xfId="45326"/>
    <cellStyle name="Normal 5 2 3 2 2 2 2 2 3" xfId="30102"/>
    <cellStyle name="Normal 5 2 3 2 2 2 2 3" xfId="9984"/>
    <cellStyle name="Normal 5 2 3 2 2 2 2 3 2" xfId="40309"/>
    <cellStyle name="Normal 5 2 3 2 2 2 2 3 3" xfId="25085"/>
    <cellStyle name="Normal 5 2 3 2 2 2 2 4" xfId="35296"/>
    <cellStyle name="Normal 5 2 3 2 2 2 2 5" xfId="20072"/>
    <cellStyle name="Normal 5 2 3 2 2 2 3" xfId="6623"/>
    <cellStyle name="Normal 5 2 3 2 2 2 3 2" xfId="16675"/>
    <cellStyle name="Normal 5 2 3 2 2 2 3 2 2" xfId="46997"/>
    <cellStyle name="Normal 5 2 3 2 2 2 3 2 3" xfId="31773"/>
    <cellStyle name="Normal 5 2 3 2 2 2 3 3" xfId="11655"/>
    <cellStyle name="Normal 5 2 3 2 2 2 3 3 2" xfId="41980"/>
    <cellStyle name="Normal 5 2 3 2 2 2 3 3 3" xfId="26756"/>
    <cellStyle name="Normal 5 2 3 2 2 2 3 4" xfId="36967"/>
    <cellStyle name="Normal 5 2 3 2 2 2 3 5" xfId="21743"/>
    <cellStyle name="Normal 5 2 3 2 2 2 4" xfId="13333"/>
    <cellStyle name="Normal 5 2 3 2 2 2 4 2" xfId="43655"/>
    <cellStyle name="Normal 5 2 3 2 2 2 4 3" xfId="28431"/>
    <cellStyle name="Normal 5 2 3 2 2 2 5" xfId="8312"/>
    <cellStyle name="Normal 5 2 3 2 2 2 5 2" xfId="38638"/>
    <cellStyle name="Normal 5 2 3 2 2 2 5 3" xfId="23414"/>
    <cellStyle name="Normal 5 2 3 2 2 2 6" xfId="33626"/>
    <cellStyle name="Normal 5 2 3 2 2 2 7" xfId="18401"/>
    <cellStyle name="Normal 5 2 3 2 2 3" xfId="4094"/>
    <cellStyle name="Normal 5 2 3 2 2 3 2" xfId="14168"/>
    <cellStyle name="Normal 5 2 3 2 2 3 2 2" xfId="44490"/>
    <cellStyle name="Normal 5 2 3 2 2 3 2 3" xfId="29266"/>
    <cellStyle name="Normal 5 2 3 2 2 3 3" xfId="9148"/>
    <cellStyle name="Normal 5 2 3 2 2 3 3 2" xfId="39473"/>
    <cellStyle name="Normal 5 2 3 2 2 3 3 3" xfId="24249"/>
    <cellStyle name="Normal 5 2 3 2 2 3 4" xfId="34460"/>
    <cellStyle name="Normal 5 2 3 2 2 3 5" xfId="19236"/>
    <cellStyle name="Normal 5 2 3 2 2 4" xfId="5787"/>
    <cellStyle name="Normal 5 2 3 2 2 4 2" xfId="15839"/>
    <cellStyle name="Normal 5 2 3 2 2 4 2 2" xfId="46161"/>
    <cellStyle name="Normal 5 2 3 2 2 4 2 3" xfId="30937"/>
    <cellStyle name="Normal 5 2 3 2 2 4 3" xfId="10819"/>
    <cellStyle name="Normal 5 2 3 2 2 4 3 2" xfId="41144"/>
    <cellStyle name="Normal 5 2 3 2 2 4 3 3" xfId="25920"/>
    <cellStyle name="Normal 5 2 3 2 2 4 4" xfId="36131"/>
    <cellStyle name="Normal 5 2 3 2 2 4 5" xfId="20907"/>
    <cellStyle name="Normal 5 2 3 2 2 5" xfId="12497"/>
    <cellStyle name="Normal 5 2 3 2 2 5 2" xfId="42819"/>
    <cellStyle name="Normal 5 2 3 2 2 5 3" xfId="27595"/>
    <cellStyle name="Normal 5 2 3 2 2 6" xfId="7476"/>
    <cellStyle name="Normal 5 2 3 2 2 6 2" xfId="37802"/>
    <cellStyle name="Normal 5 2 3 2 2 6 3" xfId="22578"/>
    <cellStyle name="Normal 5 2 3 2 2 7" xfId="32790"/>
    <cellStyle name="Normal 5 2 3 2 2 8" xfId="17565"/>
    <cellStyle name="Normal 5 2 3 2 3" xfId="2823"/>
    <cellStyle name="Normal 5 2 3 2 3 2" xfId="4513"/>
    <cellStyle name="Normal 5 2 3 2 3 2 2" xfId="14586"/>
    <cellStyle name="Normal 5 2 3 2 3 2 2 2" xfId="44908"/>
    <cellStyle name="Normal 5 2 3 2 3 2 2 3" xfId="29684"/>
    <cellStyle name="Normal 5 2 3 2 3 2 3" xfId="9566"/>
    <cellStyle name="Normal 5 2 3 2 3 2 3 2" xfId="39891"/>
    <cellStyle name="Normal 5 2 3 2 3 2 3 3" xfId="24667"/>
    <cellStyle name="Normal 5 2 3 2 3 2 4" xfId="34878"/>
    <cellStyle name="Normal 5 2 3 2 3 2 5" xfId="19654"/>
    <cellStyle name="Normal 5 2 3 2 3 3" xfId="6205"/>
    <cellStyle name="Normal 5 2 3 2 3 3 2" xfId="16257"/>
    <cellStyle name="Normal 5 2 3 2 3 3 2 2" xfId="46579"/>
    <cellStyle name="Normal 5 2 3 2 3 3 2 3" xfId="31355"/>
    <cellStyle name="Normal 5 2 3 2 3 3 3" xfId="11237"/>
    <cellStyle name="Normal 5 2 3 2 3 3 3 2" xfId="41562"/>
    <cellStyle name="Normal 5 2 3 2 3 3 3 3" xfId="26338"/>
    <cellStyle name="Normal 5 2 3 2 3 3 4" xfId="36549"/>
    <cellStyle name="Normal 5 2 3 2 3 3 5" xfId="21325"/>
    <cellStyle name="Normal 5 2 3 2 3 4" xfId="12915"/>
    <cellStyle name="Normal 5 2 3 2 3 4 2" xfId="43237"/>
    <cellStyle name="Normal 5 2 3 2 3 4 3" xfId="28013"/>
    <cellStyle name="Normal 5 2 3 2 3 5" xfId="7894"/>
    <cellStyle name="Normal 5 2 3 2 3 5 2" xfId="38220"/>
    <cellStyle name="Normal 5 2 3 2 3 5 3" xfId="22996"/>
    <cellStyle name="Normal 5 2 3 2 3 6" xfId="33208"/>
    <cellStyle name="Normal 5 2 3 2 3 7" xfId="17983"/>
    <cellStyle name="Normal 5 2 3 2 4" xfId="3676"/>
    <cellStyle name="Normal 5 2 3 2 4 2" xfId="13750"/>
    <cellStyle name="Normal 5 2 3 2 4 2 2" xfId="44072"/>
    <cellStyle name="Normal 5 2 3 2 4 2 3" xfId="28848"/>
    <cellStyle name="Normal 5 2 3 2 4 3" xfId="8730"/>
    <cellStyle name="Normal 5 2 3 2 4 3 2" xfId="39055"/>
    <cellStyle name="Normal 5 2 3 2 4 3 3" xfId="23831"/>
    <cellStyle name="Normal 5 2 3 2 4 4" xfId="34042"/>
    <cellStyle name="Normal 5 2 3 2 4 5" xfId="18818"/>
    <cellStyle name="Normal 5 2 3 2 5" xfId="5369"/>
    <cellStyle name="Normal 5 2 3 2 5 2" xfId="15421"/>
    <cellStyle name="Normal 5 2 3 2 5 2 2" xfId="45743"/>
    <cellStyle name="Normal 5 2 3 2 5 2 3" xfId="30519"/>
    <cellStyle name="Normal 5 2 3 2 5 3" xfId="10401"/>
    <cellStyle name="Normal 5 2 3 2 5 3 2" xfId="40726"/>
    <cellStyle name="Normal 5 2 3 2 5 3 3" xfId="25502"/>
    <cellStyle name="Normal 5 2 3 2 5 4" xfId="35713"/>
    <cellStyle name="Normal 5 2 3 2 5 5" xfId="20489"/>
    <cellStyle name="Normal 5 2 3 2 6" xfId="12079"/>
    <cellStyle name="Normal 5 2 3 2 6 2" xfId="42401"/>
    <cellStyle name="Normal 5 2 3 2 6 3" xfId="27177"/>
    <cellStyle name="Normal 5 2 3 2 7" xfId="7058"/>
    <cellStyle name="Normal 5 2 3 2 7 2" xfId="37384"/>
    <cellStyle name="Normal 5 2 3 2 7 3" xfId="22160"/>
    <cellStyle name="Normal 5 2 3 2 8" xfId="32372"/>
    <cellStyle name="Normal 5 2 3 2 9" xfId="17147"/>
    <cellStyle name="Normal 5 2 3 3" xfId="750"/>
    <cellStyle name="Normal 5 2 3 3 2" xfId="3033"/>
    <cellStyle name="Normal 5 2 3 3 2 2" xfId="4723"/>
    <cellStyle name="Normal 5 2 3 3 2 2 2" xfId="14796"/>
    <cellStyle name="Normal 5 2 3 3 2 2 2 2" xfId="45118"/>
    <cellStyle name="Normal 5 2 3 3 2 2 2 3" xfId="29894"/>
    <cellStyle name="Normal 5 2 3 3 2 2 3" xfId="9776"/>
    <cellStyle name="Normal 5 2 3 3 2 2 3 2" xfId="40101"/>
    <cellStyle name="Normal 5 2 3 3 2 2 3 3" xfId="24877"/>
    <cellStyle name="Normal 5 2 3 3 2 2 4" xfId="35088"/>
    <cellStyle name="Normal 5 2 3 3 2 2 5" xfId="19864"/>
    <cellStyle name="Normal 5 2 3 3 2 3" xfId="6415"/>
    <cellStyle name="Normal 5 2 3 3 2 3 2" xfId="16467"/>
    <cellStyle name="Normal 5 2 3 3 2 3 2 2" xfId="46789"/>
    <cellStyle name="Normal 5 2 3 3 2 3 2 3" xfId="31565"/>
    <cellStyle name="Normal 5 2 3 3 2 3 3" xfId="11447"/>
    <cellStyle name="Normal 5 2 3 3 2 3 3 2" xfId="41772"/>
    <cellStyle name="Normal 5 2 3 3 2 3 3 3" xfId="26548"/>
    <cellStyle name="Normal 5 2 3 3 2 3 4" xfId="36759"/>
    <cellStyle name="Normal 5 2 3 3 2 3 5" xfId="21535"/>
    <cellStyle name="Normal 5 2 3 3 2 4" xfId="13125"/>
    <cellStyle name="Normal 5 2 3 3 2 4 2" xfId="43447"/>
    <cellStyle name="Normal 5 2 3 3 2 4 3" xfId="28223"/>
    <cellStyle name="Normal 5 2 3 3 2 5" xfId="8104"/>
    <cellStyle name="Normal 5 2 3 3 2 5 2" xfId="38430"/>
    <cellStyle name="Normal 5 2 3 3 2 5 3" xfId="23206"/>
    <cellStyle name="Normal 5 2 3 3 2 6" xfId="33418"/>
    <cellStyle name="Normal 5 2 3 3 2 7" xfId="18193"/>
    <cellStyle name="Normal 5 2 3 3 3" xfId="3886"/>
    <cellStyle name="Normal 5 2 3 3 3 2" xfId="13960"/>
    <cellStyle name="Normal 5 2 3 3 3 2 2" xfId="44282"/>
    <cellStyle name="Normal 5 2 3 3 3 2 3" xfId="29058"/>
    <cellStyle name="Normal 5 2 3 3 3 3" xfId="8940"/>
    <cellStyle name="Normal 5 2 3 3 3 3 2" xfId="39265"/>
    <cellStyle name="Normal 5 2 3 3 3 3 3" xfId="24041"/>
    <cellStyle name="Normal 5 2 3 3 3 4" xfId="34252"/>
    <cellStyle name="Normal 5 2 3 3 3 5" xfId="19028"/>
    <cellStyle name="Normal 5 2 3 3 4" xfId="5579"/>
    <cellStyle name="Normal 5 2 3 3 4 2" xfId="15631"/>
    <cellStyle name="Normal 5 2 3 3 4 2 2" xfId="45953"/>
    <cellStyle name="Normal 5 2 3 3 4 2 3" xfId="30729"/>
    <cellStyle name="Normal 5 2 3 3 4 3" xfId="10611"/>
    <cellStyle name="Normal 5 2 3 3 4 3 2" xfId="40936"/>
    <cellStyle name="Normal 5 2 3 3 4 3 3" xfId="25712"/>
    <cellStyle name="Normal 5 2 3 3 4 4" xfId="35923"/>
    <cellStyle name="Normal 5 2 3 3 4 5" xfId="20699"/>
    <cellStyle name="Normal 5 2 3 3 5" xfId="12289"/>
    <cellStyle name="Normal 5 2 3 3 5 2" xfId="42611"/>
    <cellStyle name="Normal 5 2 3 3 5 3" xfId="27387"/>
    <cellStyle name="Normal 5 2 3 3 6" xfId="7268"/>
    <cellStyle name="Normal 5 2 3 3 6 2" xfId="37594"/>
    <cellStyle name="Normal 5 2 3 3 6 3" xfId="22370"/>
    <cellStyle name="Normal 5 2 3 3 7" xfId="32582"/>
    <cellStyle name="Normal 5 2 3 3 8" xfId="17357"/>
    <cellStyle name="Normal 5 2 3 3 9" xfId="2194"/>
    <cellStyle name="Normal 5 2 3 4" xfId="2615"/>
    <cellStyle name="Normal 5 2 3 4 2" xfId="4305"/>
    <cellStyle name="Normal 5 2 3 4 2 2" xfId="14378"/>
    <cellStyle name="Normal 5 2 3 4 2 2 2" xfId="44700"/>
    <cellStyle name="Normal 5 2 3 4 2 2 3" xfId="29476"/>
    <cellStyle name="Normal 5 2 3 4 2 3" xfId="9358"/>
    <cellStyle name="Normal 5 2 3 4 2 3 2" xfId="39683"/>
    <cellStyle name="Normal 5 2 3 4 2 3 3" xfId="24459"/>
    <cellStyle name="Normal 5 2 3 4 2 4" xfId="34670"/>
    <cellStyle name="Normal 5 2 3 4 2 5" xfId="19446"/>
    <cellStyle name="Normal 5 2 3 4 3" xfId="5997"/>
    <cellStyle name="Normal 5 2 3 4 3 2" xfId="16049"/>
    <cellStyle name="Normal 5 2 3 4 3 2 2" xfId="46371"/>
    <cellStyle name="Normal 5 2 3 4 3 2 3" xfId="31147"/>
    <cellStyle name="Normal 5 2 3 4 3 3" xfId="11029"/>
    <cellStyle name="Normal 5 2 3 4 3 3 2" xfId="41354"/>
    <cellStyle name="Normal 5 2 3 4 3 3 3" xfId="26130"/>
    <cellStyle name="Normal 5 2 3 4 3 4" xfId="36341"/>
    <cellStyle name="Normal 5 2 3 4 3 5" xfId="21117"/>
    <cellStyle name="Normal 5 2 3 4 4" xfId="12707"/>
    <cellStyle name="Normal 5 2 3 4 4 2" xfId="43029"/>
    <cellStyle name="Normal 5 2 3 4 4 3" xfId="27805"/>
    <cellStyle name="Normal 5 2 3 4 5" xfId="7686"/>
    <cellStyle name="Normal 5 2 3 4 5 2" xfId="38012"/>
    <cellStyle name="Normal 5 2 3 4 5 3" xfId="22788"/>
    <cellStyle name="Normal 5 2 3 4 6" xfId="33000"/>
    <cellStyle name="Normal 5 2 3 4 7" xfId="17775"/>
    <cellStyle name="Normal 5 2 3 5" xfId="3468"/>
    <cellStyle name="Normal 5 2 3 5 2" xfId="13542"/>
    <cellStyle name="Normal 5 2 3 5 2 2" xfId="43864"/>
    <cellStyle name="Normal 5 2 3 5 2 3" xfId="28640"/>
    <cellStyle name="Normal 5 2 3 5 3" xfId="8522"/>
    <cellStyle name="Normal 5 2 3 5 3 2" xfId="38847"/>
    <cellStyle name="Normal 5 2 3 5 3 3" xfId="23623"/>
    <cellStyle name="Normal 5 2 3 5 4" xfId="33834"/>
    <cellStyle name="Normal 5 2 3 5 5" xfId="18610"/>
    <cellStyle name="Normal 5 2 3 6" xfId="5161"/>
    <cellStyle name="Normal 5 2 3 6 2" xfId="15213"/>
    <cellStyle name="Normal 5 2 3 6 2 2" xfId="45535"/>
    <cellStyle name="Normal 5 2 3 6 2 3" xfId="30311"/>
    <cellStyle name="Normal 5 2 3 6 3" xfId="10193"/>
    <cellStyle name="Normal 5 2 3 6 3 2" xfId="40518"/>
    <cellStyle name="Normal 5 2 3 6 3 3" xfId="25294"/>
    <cellStyle name="Normal 5 2 3 6 4" xfId="35505"/>
    <cellStyle name="Normal 5 2 3 6 5" xfId="20281"/>
    <cellStyle name="Normal 5 2 3 7" xfId="11871"/>
    <cellStyle name="Normal 5 2 3 7 2" xfId="42193"/>
    <cellStyle name="Normal 5 2 3 7 3" xfId="26969"/>
    <cellStyle name="Normal 5 2 3 8" xfId="6850"/>
    <cellStyle name="Normal 5 2 3 8 2" xfId="37176"/>
    <cellStyle name="Normal 5 2 3 8 3" xfId="21952"/>
    <cellStyle name="Normal 5 2 3 9" xfId="31926"/>
    <cellStyle name="Normal 5 2 4" xfId="720"/>
    <cellStyle name="Normal 5 2 4 10" xfId="1875"/>
    <cellStyle name="Normal 5 2 4 2" xfId="2298"/>
    <cellStyle name="Normal 5 2 4 2 2" xfId="3137"/>
    <cellStyle name="Normal 5 2 4 2 2 2" xfId="4827"/>
    <cellStyle name="Normal 5 2 4 2 2 2 2" xfId="14900"/>
    <cellStyle name="Normal 5 2 4 2 2 2 2 2" xfId="45222"/>
    <cellStyle name="Normal 5 2 4 2 2 2 2 3" xfId="29998"/>
    <cellStyle name="Normal 5 2 4 2 2 2 3" xfId="9880"/>
    <cellStyle name="Normal 5 2 4 2 2 2 3 2" xfId="40205"/>
    <cellStyle name="Normal 5 2 4 2 2 2 3 3" xfId="24981"/>
    <cellStyle name="Normal 5 2 4 2 2 2 4" xfId="35192"/>
    <cellStyle name="Normal 5 2 4 2 2 2 5" xfId="19968"/>
    <cellStyle name="Normal 5 2 4 2 2 3" xfId="6519"/>
    <cellStyle name="Normal 5 2 4 2 2 3 2" xfId="16571"/>
    <cellStyle name="Normal 5 2 4 2 2 3 2 2" xfId="46893"/>
    <cellStyle name="Normal 5 2 4 2 2 3 2 3" xfId="31669"/>
    <cellStyle name="Normal 5 2 4 2 2 3 3" xfId="11551"/>
    <cellStyle name="Normal 5 2 4 2 2 3 3 2" xfId="41876"/>
    <cellStyle name="Normal 5 2 4 2 2 3 3 3" xfId="26652"/>
    <cellStyle name="Normal 5 2 4 2 2 3 4" xfId="36863"/>
    <cellStyle name="Normal 5 2 4 2 2 3 5" xfId="21639"/>
    <cellStyle name="Normal 5 2 4 2 2 4" xfId="13229"/>
    <cellStyle name="Normal 5 2 4 2 2 4 2" xfId="43551"/>
    <cellStyle name="Normal 5 2 4 2 2 4 3" xfId="28327"/>
    <cellStyle name="Normal 5 2 4 2 2 5" xfId="8208"/>
    <cellStyle name="Normal 5 2 4 2 2 5 2" xfId="38534"/>
    <cellStyle name="Normal 5 2 4 2 2 5 3" xfId="23310"/>
    <cellStyle name="Normal 5 2 4 2 2 6" xfId="33522"/>
    <cellStyle name="Normal 5 2 4 2 2 7" xfId="18297"/>
    <cellStyle name="Normal 5 2 4 2 3" xfId="3990"/>
    <cellStyle name="Normal 5 2 4 2 3 2" xfId="14064"/>
    <cellStyle name="Normal 5 2 4 2 3 2 2" xfId="44386"/>
    <cellStyle name="Normal 5 2 4 2 3 2 3" xfId="29162"/>
    <cellStyle name="Normal 5 2 4 2 3 3" xfId="9044"/>
    <cellStyle name="Normal 5 2 4 2 3 3 2" xfId="39369"/>
    <cellStyle name="Normal 5 2 4 2 3 3 3" xfId="24145"/>
    <cellStyle name="Normal 5 2 4 2 3 4" xfId="34356"/>
    <cellStyle name="Normal 5 2 4 2 3 5" xfId="19132"/>
    <cellStyle name="Normal 5 2 4 2 4" xfId="5683"/>
    <cellStyle name="Normal 5 2 4 2 4 2" xfId="15735"/>
    <cellStyle name="Normal 5 2 4 2 4 2 2" xfId="46057"/>
    <cellStyle name="Normal 5 2 4 2 4 2 3" xfId="30833"/>
    <cellStyle name="Normal 5 2 4 2 4 3" xfId="10715"/>
    <cellStyle name="Normal 5 2 4 2 4 3 2" xfId="41040"/>
    <cellStyle name="Normal 5 2 4 2 4 3 3" xfId="25816"/>
    <cellStyle name="Normal 5 2 4 2 4 4" xfId="36027"/>
    <cellStyle name="Normal 5 2 4 2 4 5" xfId="20803"/>
    <cellStyle name="Normal 5 2 4 2 5" xfId="12393"/>
    <cellStyle name="Normal 5 2 4 2 5 2" xfId="42715"/>
    <cellStyle name="Normal 5 2 4 2 5 3" xfId="27491"/>
    <cellStyle name="Normal 5 2 4 2 6" xfId="7372"/>
    <cellStyle name="Normal 5 2 4 2 6 2" xfId="37698"/>
    <cellStyle name="Normal 5 2 4 2 6 3" xfId="22474"/>
    <cellStyle name="Normal 5 2 4 2 7" xfId="32686"/>
    <cellStyle name="Normal 5 2 4 2 8" xfId="17461"/>
    <cellStyle name="Normal 5 2 4 3" xfId="2719"/>
    <cellStyle name="Normal 5 2 4 3 2" xfId="4409"/>
    <cellStyle name="Normal 5 2 4 3 2 2" xfId="14482"/>
    <cellStyle name="Normal 5 2 4 3 2 2 2" xfId="44804"/>
    <cellStyle name="Normal 5 2 4 3 2 2 3" xfId="29580"/>
    <cellStyle name="Normal 5 2 4 3 2 3" xfId="9462"/>
    <cellStyle name="Normal 5 2 4 3 2 3 2" xfId="39787"/>
    <cellStyle name="Normal 5 2 4 3 2 3 3" xfId="24563"/>
    <cellStyle name="Normal 5 2 4 3 2 4" xfId="34774"/>
    <cellStyle name="Normal 5 2 4 3 2 5" xfId="19550"/>
    <cellStyle name="Normal 5 2 4 3 3" xfId="6101"/>
    <cellStyle name="Normal 5 2 4 3 3 2" xfId="16153"/>
    <cellStyle name="Normal 5 2 4 3 3 2 2" xfId="46475"/>
    <cellStyle name="Normal 5 2 4 3 3 2 3" xfId="31251"/>
    <cellStyle name="Normal 5 2 4 3 3 3" xfId="11133"/>
    <cellStyle name="Normal 5 2 4 3 3 3 2" xfId="41458"/>
    <cellStyle name="Normal 5 2 4 3 3 3 3" xfId="26234"/>
    <cellStyle name="Normal 5 2 4 3 3 4" xfId="36445"/>
    <cellStyle name="Normal 5 2 4 3 3 5" xfId="21221"/>
    <cellStyle name="Normal 5 2 4 3 4" xfId="12811"/>
    <cellStyle name="Normal 5 2 4 3 4 2" xfId="43133"/>
    <cellStyle name="Normal 5 2 4 3 4 3" xfId="27909"/>
    <cellStyle name="Normal 5 2 4 3 5" xfId="7790"/>
    <cellStyle name="Normal 5 2 4 3 5 2" xfId="38116"/>
    <cellStyle name="Normal 5 2 4 3 5 3" xfId="22892"/>
    <cellStyle name="Normal 5 2 4 3 6" xfId="33104"/>
    <cellStyle name="Normal 5 2 4 3 7" xfId="17879"/>
    <cellStyle name="Normal 5 2 4 4" xfId="3572"/>
    <cellStyle name="Normal 5 2 4 4 2" xfId="13646"/>
    <cellStyle name="Normal 5 2 4 4 2 2" xfId="43968"/>
    <cellStyle name="Normal 5 2 4 4 2 3" xfId="28744"/>
    <cellStyle name="Normal 5 2 4 4 3" xfId="8626"/>
    <cellStyle name="Normal 5 2 4 4 3 2" xfId="38951"/>
    <cellStyle name="Normal 5 2 4 4 3 3" xfId="23727"/>
    <cellStyle name="Normal 5 2 4 4 4" xfId="33938"/>
    <cellStyle name="Normal 5 2 4 4 5" xfId="18714"/>
    <cellStyle name="Normal 5 2 4 5" xfId="5265"/>
    <cellStyle name="Normal 5 2 4 5 2" xfId="15317"/>
    <cellStyle name="Normal 5 2 4 5 2 2" xfId="45639"/>
    <cellStyle name="Normal 5 2 4 5 2 3" xfId="30415"/>
    <cellStyle name="Normal 5 2 4 5 3" xfId="10297"/>
    <cellStyle name="Normal 5 2 4 5 3 2" xfId="40622"/>
    <cellStyle name="Normal 5 2 4 5 3 3" xfId="25398"/>
    <cellStyle name="Normal 5 2 4 5 4" xfId="35609"/>
    <cellStyle name="Normal 5 2 4 5 5" xfId="20385"/>
    <cellStyle name="Normal 5 2 4 6" xfId="11975"/>
    <cellStyle name="Normal 5 2 4 6 2" xfId="42297"/>
    <cellStyle name="Normal 5 2 4 6 3" xfId="27073"/>
    <cellStyle name="Normal 5 2 4 7" xfId="6954"/>
    <cellStyle name="Normal 5 2 4 7 2" xfId="37280"/>
    <cellStyle name="Normal 5 2 4 7 3" xfId="22056"/>
    <cellStyle name="Normal 5 2 4 8" xfId="32268"/>
    <cellStyle name="Normal 5 2 4 9" xfId="17043"/>
    <cellStyle name="Normal 5 2 5" xfId="741"/>
    <cellStyle name="Normal 5 2 5 2" xfId="2929"/>
    <cellStyle name="Normal 5 2 5 2 2" xfId="4619"/>
    <cellStyle name="Normal 5 2 5 2 2 2" xfId="14692"/>
    <cellStyle name="Normal 5 2 5 2 2 2 2" xfId="45014"/>
    <cellStyle name="Normal 5 2 5 2 2 2 3" xfId="29790"/>
    <cellStyle name="Normal 5 2 5 2 2 3" xfId="9672"/>
    <cellStyle name="Normal 5 2 5 2 2 3 2" xfId="39997"/>
    <cellStyle name="Normal 5 2 5 2 2 3 3" xfId="24773"/>
    <cellStyle name="Normal 5 2 5 2 2 4" xfId="34984"/>
    <cellStyle name="Normal 5 2 5 2 2 5" xfId="19760"/>
    <cellStyle name="Normal 5 2 5 2 3" xfId="6311"/>
    <cellStyle name="Normal 5 2 5 2 3 2" xfId="16363"/>
    <cellStyle name="Normal 5 2 5 2 3 2 2" xfId="46685"/>
    <cellStyle name="Normal 5 2 5 2 3 2 3" xfId="31461"/>
    <cellStyle name="Normal 5 2 5 2 3 3" xfId="11343"/>
    <cellStyle name="Normal 5 2 5 2 3 3 2" xfId="41668"/>
    <cellStyle name="Normal 5 2 5 2 3 3 3" xfId="26444"/>
    <cellStyle name="Normal 5 2 5 2 3 4" xfId="36655"/>
    <cellStyle name="Normal 5 2 5 2 3 5" xfId="21431"/>
    <cellStyle name="Normal 5 2 5 2 4" xfId="13021"/>
    <cellStyle name="Normal 5 2 5 2 4 2" xfId="43343"/>
    <cellStyle name="Normal 5 2 5 2 4 3" xfId="28119"/>
    <cellStyle name="Normal 5 2 5 2 5" xfId="8000"/>
    <cellStyle name="Normal 5 2 5 2 5 2" xfId="38326"/>
    <cellStyle name="Normal 5 2 5 2 5 3" xfId="23102"/>
    <cellStyle name="Normal 5 2 5 2 6" xfId="33314"/>
    <cellStyle name="Normal 5 2 5 2 7" xfId="18089"/>
    <cellStyle name="Normal 5 2 5 3" xfId="3782"/>
    <cellStyle name="Normal 5 2 5 3 2" xfId="13856"/>
    <cellStyle name="Normal 5 2 5 3 2 2" xfId="44178"/>
    <cellStyle name="Normal 5 2 5 3 2 3" xfId="28954"/>
    <cellStyle name="Normal 5 2 5 3 3" xfId="8836"/>
    <cellStyle name="Normal 5 2 5 3 3 2" xfId="39161"/>
    <cellStyle name="Normal 5 2 5 3 3 3" xfId="23937"/>
    <cellStyle name="Normal 5 2 5 3 4" xfId="34148"/>
    <cellStyle name="Normal 5 2 5 3 5" xfId="18924"/>
    <cellStyle name="Normal 5 2 5 4" xfId="5475"/>
    <cellStyle name="Normal 5 2 5 4 2" xfId="15527"/>
    <cellStyle name="Normal 5 2 5 4 2 2" xfId="45849"/>
    <cellStyle name="Normal 5 2 5 4 2 3" xfId="30625"/>
    <cellStyle name="Normal 5 2 5 4 3" xfId="10507"/>
    <cellStyle name="Normal 5 2 5 4 3 2" xfId="40832"/>
    <cellStyle name="Normal 5 2 5 4 3 3" xfId="25608"/>
    <cellStyle name="Normal 5 2 5 4 4" xfId="35819"/>
    <cellStyle name="Normal 5 2 5 4 5" xfId="20595"/>
    <cellStyle name="Normal 5 2 5 5" xfId="12185"/>
    <cellStyle name="Normal 5 2 5 5 2" xfId="42507"/>
    <cellStyle name="Normal 5 2 5 5 3" xfId="27283"/>
    <cellStyle name="Normal 5 2 5 6" xfId="7164"/>
    <cellStyle name="Normal 5 2 5 6 2" xfId="37490"/>
    <cellStyle name="Normal 5 2 5 6 3" xfId="22266"/>
    <cellStyle name="Normal 5 2 5 7" xfId="32478"/>
    <cellStyle name="Normal 5 2 5 8" xfId="17253"/>
    <cellStyle name="Normal 5 2 5 9" xfId="2088"/>
    <cellStyle name="Normal 5 2 6" xfId="2509"/>
    <cellStyle name="Normal 5 2 6 2" xfId="4201"/>
    <cellStyle name="Normal 5 2 6 2 2" xfId="14274"/>
    <cellStyle name="Normal 5 2 6 2 2 2" xfId="44596"/>
    <cellStyle name="Normal 5 2 6 2 2 3" xfId="29372"/>
    <cellStyle name="Normal 5 2 6 2 3" xfId="9254"/>
    <cellStyle name="Normal 5 2 6 2 3 2" xfId="39579"/>
    <cellStyle name="Normal 5 2 6 2 3 3" xfId="24355"/>
    <cellStyle name="Normal 5 2 6 2 4" xfId="34566"/>
    <cellStyle name="Normal 5 2 6 2 5" xfId="19342"/>
    <cellStyle name="Normal 5 2 6 3" xfId="5893"/>
    <cellStyle name="Normal 5 2 6 3 2" xfId="15945"/>
    <cellStyle name="Normal 5 2 6 3 2 2" xfId="46267"/>
    <cellStyle name="Normal 5 2 6 3 2 3" xfId="31043"/>
    <cellStyle name="Normal 5 2 6 3 3" xfId="10925"/>
    <cellStyle name="Normal 5 2 6 3 3 2" xfId="41250"/>
    <cellStyle name="Normal 5 2 6 3 3 3" xfId="26026"/>
    <cellStyle name="Normal 5 2 6 3 4" xfId="36237"/>
    <cellStyle name="Normal 5 2 6 3 5" xfId="21013"/>
    <cellStyle name="Normal 5 2 6 4" xfId="12603"/>
    <cellStyle name="Normal 5 2 6 4 2" xfId="42925"/>
    <cellStyle name="Normal 5 2 6 4 3" xfId="27701"/>
    <cellStyle name="Normal 5 2 6 5" xfId="7582"/>
    <cellStyle name="Normal 5 2 6 5 2" xfId="37908"/>
    <cellStyle name="Normal 5 2 6 5 3" xfId="22684"/>
    <cellStyle name="Normal 5 2 6 6" xfId="32896"/>
    <cellStyle name="Normal 5 2 6 7" xfId="17671"/>
    <cellStyle name="Normal 5 2 7" xfId="3357"/>
    <cellStyle name="Normal 5 2 7 2" xfId="13438"/>
    <cellStyle name="Normal 5 2 7 2 2" xfId="43760"/>
    <cellStyle name="Normal 5 2 7 2 3" xfId="28536"/>
    <cellStyle name="Normal 5 2 7 3" xfId="8417"/>
    <cellStyle name="Normal 5 2 7 3 2" xfId="38743"/>
    <cellStyle name="Normal 5 2 7 3 3" xfId="23519"/>
    <cellStyle name="Normal 5 2 7 4" xfId="33730"/>
    <cellStyle name="Normal 5 2 7 5" xfId="18506"/>
    <cellStyle name="Normal 5 2 8" xfId="5053"/>
    <cellStyle name="Normal 5 2 8 2" xfId="15109"/>
    <cellStyle name="Normal 5 2 8 2 2" xfId="45431"/>
    <cellStyle name="Normal 5 2 8 2 3" xfId="30207"/>
    <cellStyle name="Normal 5 2 8 3" xfId="10089"/>
    <cellStyle name="Normal 5 2 8 3 2" xfId="40414"/>
    <cellStyle name="Normal 5 2 8 3 3" xfId="25190"/>
    <cellStyle name="Normal 5 2 8 4" xfId="35401"/>
    <cellStyle name="Normal 5 2 8 5" xfId="20177"/>
    <cellStyle name="Normal 5 2 9" xfId="11765"/>
    <cellStyle name="Normal 5 2 9 2" xfId="42089"/>
    <cellStyle name="Normal 5 2 9 3" xfId="26865"/>
    <cellStyle name="Normal 5 3" xfId="657"/>
    <cellStyle name="Normal 5 3 10" xfId="6739"/>
    <cellStyle name="Normal 5 3 10 2" xfId="37068"/>
    <cellStyle name="Normal 5 3 10 3" xfId="21844"/>
    <cellStyle name="Normal 5 3 11" xfId="31919"/>
    <cellStyle name="Normal 5 3 12" xfId="16829"/>
    <cellStyle name="Normal 5 3 13" xfId="1095"/>
    <cellStyle name="Normal 5 3 2" xfId="710"/>
    <cellStyle name="Normal 5 3 2 10" xfId="31928"/>
    <cellStyle name="Normal 5 3 2 11" xfId="16883"/>
    <cellStyle name="Normal 5 3 2 12" xfId="1703"/>
    <cellStyle name="Normal 5 3 2 2" xfId="731"/>
    <cellStyle name="Normal 5 3 2 2 10" xfId="16987"/>
    <cellStyle name="Normal 5 3 2 2 11" xfId="1812"/>
    <cellStyle name="Normal 5 3 2 2 2" xfId="2029"/>
    <cellStyle name="Normal 5 3 2 2 2 2" xfId="2450"/>
    <cellStyle name="Normal 5 3 2 2 2 2 2" xfId="3289"/>
    <cellStyle name="Normal 5 3 2 2 2 2 2 2" xfId="4979"/>
    <cellStyle name="Normal 5 3 2 2 2 2 2 2 2" xfId="15052"/>
    <cellStyle name="Normal 5 3 2 2 2 2 2 2 2 2" xfId="45374"/>
    <cellStyle name="Normal 5 3 2 2 2 2 2 2 2 3" xfId="30150"/>
    <cellStyle name="Normal 5 3 2 2 2 2 2 2 3" xfId="10032"/>
    <cellStyle name="Normal 5 3 2 2 2 2 2 2 3 2" xfId="40357"/>
    <cellStyle name="Normal 5 3 2 2 2 2 2 2 3 3" xfId="25133"/>
    <cellStyle name="Normal 5 3 2 2 2 2 2 2 4" xfId="35344"/>
    <cellStyle name="Normal 5 3 2 2 2 2 2 2 5" xfId="20120"/>
    <cellStyle name="Normal 5 3 2 2 2 2 2 3" xfId="6671"/>
    <cellStyle name="Normal 5 3 2 2 2 2 2 3 2" xfId="16723"/>
    <cellStyle name="Normal 5 3 2 2 2 2 2 3 2 2" xfId="47045"/>
    <cellStyle name="Normal 5 3 2 2 2 2 2 3 2 3" xfId="31821"/>
    <cellStyle name="Normal 5 3 2 2 2 2 2 3 3" xfId="11703"/>
    <cellStyle name="Normal 5 3 2 2 2 2 2 3 3 2" xfId="42028"/>
    <cellStyle name="Normal 5 3 2 2 2 2 2 3 3 3" xfId="26804"/>
    <cellStyle name="Normal 5 3 2 2 2 2 2 3 4" xfId="37015"/>
    <cellStyle name="Normal 5 3 2 2 2 2 2 3 5" xfId="21791"/>
    <cellStyle name="Normal 5 3 2 2 2 2 2 4" xfId="13381"/>
    <cellStyle name="Normal 5 3 2 2 2 2 2 4 2" xfId="43703"/>
    <cellStyle name="Normal 5 3 2 2 2 2 2 4 3" xfId="28479"/>
    <cellStyle name="Normal 5 3 2 2 2 2 2 5" xfId="8360"/>
    <cellStyle name="Normal 5 3 2 2 2 2 2 5 2" xfId="38686"/>
    <cellStyle name="Normal 5 3 2 2 2 2 2 5 3" xfId="23462"/>
    <cellStyle name="Normal 5 3 2 2 2 2 2 6" xfId="33674"/>
    <cellStyle name="Normal 5 3 2 2 2 2 2 7" xfId="18449"/>
    <cellStyle name="Normal 5 3 2 2 2 2 3" xfId="4142"/>
    <cellStyle name="Normal 5 3 2 2 2 2 3 2" xfId="14216"/>
    <cellStyle name="Normal 5 3 2 2 2 2 3 2 2" xfId="44538"/>
    <cellStyle name="Normal 5 3 2 2 2 2 3 2 3" xfId="29314"/>
    <cellStyle name="Normal 5 3 2 2 2 2 3 3" xfId="9196"/>
    <cellStyle name="Normal 5 3 2 2 2 2 3 3 2" xfId="39521"/>
    <cellStyle name="Normal 5 3 2 2 2 2 3 3 3" xfId="24297"/>
    <cellStyle name="Normal 5 3 2 2 2 2 3 4" xfId="34508"/>
    <cellStyle name="Normal 5 3 2 2 2 2 3 5" xfId="19284"/>
    <cellStyle name="Normal 5 3 2 2 2 2 4" xfId="5835"/>
    <cellStyle name="Normal 5 3 2 2 2 2 4 2" xfId="15887"/>
    <cellStyle name="Normal 5 3 2 2 2 2 4 2 2" xfId="46209"/>
    <cellStyle name="Normal 5 3 2 2 2 2 4 2 3" xfId="30985"/>
    <cellStyle name="Normal 5 3 2 2 2 2 4 3" xfId="10867"/>
    <cellStyle name="Normal 5 3 2 2 2 2 4 3 2" xfId="41192"/>
    <cellStyle name="Normal 5 3 2 2 2 2 4 3 3" xfId="25968"/>
    <cellStyle name="Normal 5 3 2 2 2 2 4 4" xfId="36179"/>
    <cellStyle name="Normal 5 3 2 2 2 2 4 5" xfId="20955"/>
    <cellStyle name="Normal 5 3 2 2 2 2 5" xfId="12545"/>
    <cellStyle name="Normal 5 3 2 2 2 2 5 2" xfId="42867"/>
    <cellStyle name="Normal 5 3 2 2 2 2 5 3" xfId="27643"/>
    <cellStyle name="Normal 5 3 2 2 2 2 6" xfId="7524"/>
    <cellStyle name="Normal 5 3 2 2 2 2 6 2" xfId="37850"/>
    <cellStyle name="Normal 5 3 2 2 2 2 6 3" xfId="22626"/>
    <cellStyle name="Normal 5 3 2 2 2 2 7" xfId="32838"/>
    <cellStyle name="Normal 5 3 2 2 2 2 8" xfId="17613"/>
    <cellStyle name="Normal 5 3 2 2 2 3" xfId="2871"/>
    <cellStyle name="Normal 5 3 2 2 2 3 2" xfId="4561"/>
    <cellStyle name="Normal 5 3 2 2 2 3 2 2" xfId="14634"/>
    <cellStyle name="Normal 5 3 2 2 2 3 2 2 2" xfId="44956"/>
    <cellStyle name="Normal 5 3 2 2 2 3 2 2 3" xfId="29732"/>
    <cellStyle name="Normal 5 3 2 2 2 3 2 3" xfId="9614"/>
    <cellStyle name="Normal 5 3 2 2 2 3 2 3 2" xfId="39939"/>
    <cellStyle name="Normal 5 3 2 2 2 3 2 3 3" xfId="24715"/>
    <cellStyle name="Normal 5 3 2 2 2 3 2 4" xfId="34926"/>
    <cellStyle name="Normal 5 3 2 2 2 3 2 5" xfId="19702"/>
    <cellStyle name="Normal 5 3 2 2 2 3 3" xfId="6253"/>
    <cellStyle name="Normal 5 3 2 2 2 3 3 2" xfId="16305"/>
    <cellStyle name="Normal 5 3 2 2 2 3 3 2 2" xfId="46627"/>
    <cellStyle name="Normal 5 3 2 2 2 3 3 2 3" xfId="31403"/>
    <cellStyle name="Normal 5 3 2 2 2 3 3 3" xfId="11285"/>
    <cellStyle name="Normal 5 3 2 2 2 3 3 3 2" xfId="41610"/>
    <cellStyle name="Normal 5 3 2 2 2 3 3 3 3" xfId="26386"/>
    <cellStyle name="Normal 5 3 2 2 2 3 3 4" xfId="36597"/>
    <cellStyle name="Normal 5 3 2 2 2 3 3 5" xfId="21373"/>
    <cellStyle name="Normal 5 3 2 2 2 3 4" xfId="12963"/>
    <cellStyle name="Normal 5 3 2 2 2 3 4 2" xfId="43285"/>
    <cellStyle name="Normal 5 3 2 2 2 3 4 3" xfId="28061"/>
    <cellStyle name="Normal 5 3 2 2 2 3 5" xfId="7942"/>
    <cellStyle name="Normal 5 3 2 2 2 3 5 2" xfId="38268"/>
    <cellStyle name="Normal 5 3 2 2 2 3 5 3" xfId="23044"/>
    <cellStyle name="Normal 5 3 2 2 2 3 6" xfId="33256"/>
    <cellStyle name="Normal 5 3 2 2 2 3 7" xfId="18031"/>
    <cellStyle name="Normal 5 3 2 2 2 4" xfId="3724"/>
    <cellStyle name="Normal 5 3 2 2 2 4 2" xfId="13798"/>
    <cellStyle name="Normal 5 3 2 2 2 4 2 2" xfId="44120"/>
    <cellStyle name="Normal 5 3 2 2 2 4 2 3" xfId="28896"/>
    <cellStyle name="Normal 5 3 2 2 2 4 3" xfId="8778"/>
    <cellStyle name="Normal 5 3 2 2 2 4 3 2" xfId="39103"/>
    <cellStyle name="Normal 5 3 2 2 2 4 3 3" xfId="23879"/>
    <cellStyle name="Normal 5 3 2 2 2 4 4" xfId="34090"/>
    <cellStyle name="Normal 5 3 2 2 2 4 5" xfId="18866"/>
    <cellStyle name="Normal 5 3 2 2 2 5" xfId="5417"/>
    <cellStyle name="Normal 5 3 2 2 2 5 2" xfId="15469"/>
    <cellStyle name="Normal 5 3 2 2 2 5 2 2" xfId="45791"/>
    <cellStyle name="Normal 5 3 2 2 2 5 2 3" xfId="30567"/>
    <cellStyle name="Normal 5 3 2 2 2 5 3" xfId="10449"/>
    <cellStyle name="Normal 5 3 2 2 2 5 3 2" xfId="40774"/>
    <cellStyle name="Normal 5 3 2 2 2 5 3 3" xfId="25550"/>
    <cellStyle name="Normal 5 3 2 2 2 5 4" xfId="35761"/>
    <cellStyle name="Normal 5 3 2 2 2 5 5" xfId="20537"/>
    <cellStyle name="Normal 5 3 2 2 2 6" xfId="12127"/>
    <cellStyle name="Normal 5 3 2 2 2 6 2" xfId="42449"/>
    <cellStyle name="Normal 5 3 2 2 2 6 3" xfId="27225"/>
    <cellStyle name="Normal 5 3 2 2 2 7" xfId="7106"/>
    <cellStyle name="Normal 5 3 2 2 2 7 2" xfId="37432"/>
    <cellStyle name="Normal 5 3 2 2 2 7 3" xfId="22208"/>
    <cellStyle name="Normal 5 3 2 2 2 8" xfId="32420"/>
    <cellStyle name="Normal 5 3 2 2 2 9" xfId="17195"/>
    <cellStyle name="Normal 5 3 2 2 3" xfId="2242"/>
    <cellStyle name="Normal 5 3 2 2 3 2" xfId="3081"/>
    <cellStyle name="Normal 5 3 2 2 3 2 2" xfId="4771"/>
    <cellStyle name="Normal 5 3 2 2 3 2 2 2" xfId="14844"/>
    <cellStyle name="Normal 5 3 2 2 3 2 2 2 2" xfId="45166"/>
    <cellStyle name="Normal 5 3 2 2 3 2 2 2 3" xfId="29942"/>
    <cellStyle name="Normal 5 3 2 2 3 2 2 3" xfId="9824"/>
    <cellStyle name="Normal 5 3 2 2 3 2 2 3 2" xfId="40149"/>
    <cellStyle name="Normal 5 3 2 2 3 2 2 3 3" xfId="24925"/>
    <cellStyle name="Normal 5 3 2 2 3 2 2 4" xfId="35136"/>
    <cellStyle name="Normal 5 3 2 2 3 2 2 5" xfId="19912"/>
    <cellStyle name="Normal 5 3 2 2 3 2 3" xfId="6463"/>
    <cellStyle name="Normal 5 3 2 2 3 2 3 2" xfId="16515"/>
    <cellStyle name="Normal 5 3 2 2 3 2 3 2 2" xfId="46837"/>
    <cellStyle name="Normal 5 3 2 2 3 2 3 2 3" xfId="31613"/>
    <cellStyle name="Normal 5 3 2 2 3 2 3 3" xfId="11495"/>
    <cellStyle name="Normal 5 3 2 2 3 2 3 3 2" xfId="41820"/>
    <cellStyle name="Normal 5 3 2 2 3 2 3 3 3" xfId="26596"/>
    <cellStyle name="Normal 5 3 2 2 3 2 3 4" xfId="36807"/>
    <cellStyle name="Normal 5 3 2 2 3 2 3 5" xfId="21583"/>
    <cellStyle name="Normal 5 3 2 2 3 2 4" xfId="13173"/>
    <cellStyle name="Normal 5 3 2 2 3 2 4 2" xfId="43495"/>
    <cellStyle name="Normal 5 3 2 2 3 2 4 3" xfId="28271"/>
    <cellStyle name="Normal 5 3 2 2 3 2 5" xfId="8152"/>
    <cellStyle name="Normal 5 3 2 2 3 2 5 2" xfId="38478"/>
    <cellStyle name="Normal 5 3 2 2 3 2 5 3" xfId="23254"/>
    <cellStyle name="Normal 5 3 2 2 3 2 6" xfId="33466"/>
    <cellStyle name="Normal 5 3 2 2 3 2 7" xfId="18241"/>
    <cellStyle name="Normal 5 3 2 2 3 3" xfId="3934"/>
    <cellStyle name="Normal 5 3 2 2 3 3 2" xfId="14008"/>
    <cellStyle name="Normal 5 3 2 2 3 3 2 2" xfId="44330"/>
    <cellStyle name="Normal 5 3 2 2 3 3 2 3" xfId="29106"/>
    <cellStyle name="Normal 5 3 2 2 3 3 3" xfId="8988"/>
    <cellStyle name="Normal 5 3 2 2 3 3 3 2" xfId="39313"/>
    <cellStyle name="Normal 5 3 2 2 3 3 3 3" xfId="24089"/>
    <cellStyle name="Normal 5 3 2 2 3 3 4" xfId="34300"/>
    <cellStyle name="Normal 5 3 2 2 3 3 5" xfId="19076"/>
    <cellStyle name="Normal 5 3 2 2 3 4" xfId="5627"/>
    <cellStyle name="Normal 5 3 2 2 3 4 2" xfId="15679"/>
    <cellStyle name="Normal 5 3 2 2 3 4 2 2" xfId="46001"/>
    <cellStyle name="Normal 5 3 2 2 3 4 2 3" xfId="30777"/>
    <cellStyle name="Normal 5 3 2 2 3 4 3" xfId="10659"/>
    <cellStyle name="Normal 5 3 2 2 3 4 3 2" xfId="40984"/>
    <cellStyle name="Normal 5 3 2 2 3 4 3 3" xfId="25760"/>
    <cellStyle name="Normal 5 3 2 2 3 4 4" xfId="35971"/>
    <cellStyle name="Normal 5 3 2 2 3 4 5" xfId="20747"/>
    <cellStyle name="Normal 5 3 2 2 3 5" xfId="12337"/>
    <cellStyle name="Normal 5 3 2 2 3 5 2" xfId="42659"/>
    <cellStyle name="Normal 5 3 2 2 3 5 3" xfId="27435"/>
    <cellStyle name="Normal 5 3 2 2 3 6" xfId="7316"/>
    <cellStyle name="Normal 5 3 2 2 3 6 2" xfId="37642"/>
    <cellStyle name="Normal 5 3 2 2 3 6 3" xfId="22418"/>
    <cellStyle name="Normal 5 3 2 2 3 7" xfId="32630"/>
    <cellStyle name="Normal 5 3 2 2 3 8" xfId="17405"/>
    <cellStyle name="Normal 5 3 2 2 4" xfId="2663"/>
    <cellStyle name="Normal 5 3 2 2 4 2" xfId="4353"/>
    <cellStyle name="Normal 5 3 2 2 4 2 2" xfId="14426"/>
    <cellStyle name="Normal 5 3 2 2 4 2 2 2" xfId="44748"/>
    <cellStyle name="Normal 5 3 2 2 4 2 2 3" xfId="29524"/>
    <cellStyle name="Normal 5 3 2 2 4 2 3" xfId="9406"/>
    <cellStyle name="Normal 5 3 2 2 4 2 3 2" xfId="39731"/>
    <cellStyle name="Normal 5 3 2 2 4 2 3 3" xfId="24507"/>
    <cellStyle name="Normal 5 3 2 2 4 2 4" xfId="34718"/>
    <cellStyle name="Normal 5 3 2 2 4 2 5" xfId="19494"/>
    <cellStyle name="Normal 5 3 2 2 4 3" xfId="6045"/>
    <cellStyle name="Normal 5 3 2 2 4 3 2" xfId="16097"/>
    <cellStyle name="Normal 5 3 2 2 4 3 2 2" xfId="46419"/>
    <cellStyle name="Normal 5 3 2 2 4 3 2 3" xfId="31195"/>
    <cellStyle name="Normal 5 3 2 2 4 3 3" xfId="11077"/>
    <cellStyle name="Normal 5 3 2 2 4 3 3 2" xfId="41402"/>
    <cellStyle name="Normal 5 3 2 2 4 3 3 3" xfId="26178"/>
    <cellStyle name="Normal 5 3 2 2 4 3 4" xfId="36389"/>
    <cellStyle name="Normal 5 3 2 2 4 3 5" xfId="21165"/>
    <cellStyle name="Normal 5 3 2 2 4 4" xfId="12755"/>
    <cellStyle name="Normal 5 3 2 2 4 4 2" xfId="43077"/>
    <cellStyle name="Normal 5 3 2 2 4 4 3" xfId="27853"/>
    <cellStyle name="Normal 5 3 2 2 4 5" xfId="7734"/>
    <cellStyle name="Normal 5 3 2 2 4 5 2" xfId="38060"/>
    <cellStyle name="Normal 5 3 2 2 4 5 3" xfId="22836"/>
    <cellStyle name="Normal 5 3 2 2 4 6" xfId="33048"/>
    <cellStyle name="Normal 5 3 2 2 4 7" xfId="17823"/>
    <cellStyle name="Normal 5 3 2 2 5" xfId="3516"/>
    <cellStyle name="Normal 5 3 2 2 5 2" xfId="13590"/>
    <cellStyle name="Normal 5 3 2 2 5 2 2" xfId="43912"/>
    <cellStyle name="Normal 5 3 2 2 5 2 3" xfId="28688"/>
    <cellStyle name="Normal 5 3 2 2 5 3" xfId="8570"/>
    <cellStyle name="Normal 5 3 2 2 5 3 2" xfId="38895"/>
    <cellStyle name="Normal 5 3 2 2 5 3 3" xfId="23671"/>
    <cellStyle name="Normal 5 3 2 2 5 4" xfId="33882"/>
    <cellStyle name="Normal 5 3 2 2 5 5" xfId="18658"/>
    <cellStyle name="Normal 5 3 2 2 6" xfId="5209"/>
    <cellStyle name="Normal 5 3 2 2 6 2" xfId="15261"/>
    <cellStyle name="Normal 5 3 2 2 6 2 2" xfId="45583"/>
    <cellStyle name="Normal 5 3 2 2 6 2 3" xfId="30359"/>
    <cellStyle name="Normal 5 3 2 2 6 3" xfId="10241"/>
    <cellStyle name="Normal 5 3 2 2 6 3 2" xfId="40566"/>
    <cellStyle name="Normal 5 3 2 2 6 3 3" xfId="25342"/>
    <cellStyle name="Normal 5 3 2 2 6 4" xfId="35553"/>
    <cellStyle name="Normal 5 3 2 2 6 5" xfId="20329"/>
    <cellStyle name="Normal 5 3 2 2 7" xfId="11919"/>
    <cellStyle name="Normal 5 3 2 2 7 2" xfId="42241"/>
    <cellStyle name="Normal 5 3 2 2 7 3" xfId="27017"/>
    <cellStyle name="Normal 5 3 2 2 8" xfId="6898"/>
    <cellStyle name="Normal 5 3 2 2 8 2" xfId="37224"/>
    <cellStyle name="Normal 5 3 2 2 8 3" xfId="22000"/>
    <cellStyle name="Normal 5 3 2 2 9" xfId="32213"/>
    <cellStyle name="Normal 5 3 2 3" xfId="752"/>
    <cellStyle name="Normal 5 3 2 3 10" xfId="1925"/>
    <cellStyle name="Normal 5 3 2 3 2" xfId="2346"/>
    <cellStyle name="Normal 5 3 2 3 2 2" xfId="3185"/>
    <cellStyle name="Normal 5 3 2 3 2 2 2" xfId="4875"/>
    <cellStyle name="Normal 5 3 2 3 2 2 2 2" xfId="14948"/>
    <cellStyle name="Normal 5 3 2 3 2 2 2 2 2" xfId="45270"/>
    <cellStyle name="Normal 5 3 2 3 2 2 2 2 3" xfId="30046"/>
    <cellStyle name="Normal 5 3 2 3 2 2 2 3" xfId="9928"/>
    <cellStyle name="Normal 5 3 2 3 2 2 2 3 2" xfId="40253"/>
    <cellStyle name="Normal 5 3 2 3 2 2 2 3 3" xfId="25029"/>
    <cellStyle name="Normal 5 3 2 3 2 2 2 4" xfId="35240"/>
    <cellStyle name="Normal 5 3 2 3 2 2 2 5" xfId="20016"/>
    <cellStyle name="Normal 5 3 2 3 2 2 3" xfId="6567"/>
    <cellStyle name="Normal 5 3 2 3 2 2 3 2" xfId="16619"/>
    <cellStyle name="Normal 5 3 2 3 2 2 3 2 2" xfId="46941"/>
    <cellStyle name="Normal 5 3 2 3 2 2 3 2 3" xfId="31717"/>
    <cellStyle name="Normal 5 3 2 3 2 2 3 3" xfId="11599"/>
    <cellStyle name="Normal 5 3 2 3 2 2 3 3 2" xfId="41924"/>
    <cellStyle name="Normal 5 3 2 3 2 2 3 3 3" xfId="26700"/>
    <cellStyle name="Normal 5 3 2 3 2 2 3 4" xfId="36911"/>
    <cellStyle name="Normal 5 3 2 3 2 2 3 5" xfId="21687"/>
    <cellStyle name="Normal 5 3 2 3 2 2 4" xfId="13277"/>
    <cellStyle name="Normal 5 3 2 3 2 2 4 2" xfId="43599"/>
    <cellStyle name="Normal 5 3 2 3 2 2 4 3" xfId="28375"/>
    <cellStyle name="Normal 5 3 2 3 2 2 5" xfId="8256"/>
    <cellStyle name="Normal 5 3 2 3 2 2 5 2" xfId="38582"/>
    <cellStyle name="Normal 5 3 2 3 2 2 5 3" xfId="23358"/>
    <cellStyle name="Normal 5 3 2 3 2 2 6" xfId="33570"/>
    <cellStyle name="Normal 5 3 2 3 2 2 7" xfId="18345"/>
    <cellStyle name="Normal 5 3 2 3 2 3" xfId="4038"/>
    <cellStyle name="Normal 5 3 2 3 2 3 2" xfId="14112"/>
    <cellStyle name="Normal 5 3 2 3 2 3 2 2" xfId="44434"/>
    <cellStyle name="Normal 5 3 2 3 2 3 2 3" xfId="29210"/>
    <cellStyle name="Normal 5 3 2 3 2 3 3" xfId="9092"/>
    <cellStyle name="Normal 5 3 2 3 2 3 3 2" xfId="39417"/>
    <cellStyle name="Normal 5 3 2 3 2 3 3 3" xfId="24193"/>
    <cellStyle name="Normal 5 3 2 3 2 3 4" xfId="34404"/>
    <cellStyle name="Normal 5 3 2 3 2 3 5" xfId="19180"/>
    <cellStyle name="Normal 5 3 2 3 2 4" xfId="5731"/>
    <cellStyle name="Normal 5 3 2 3 2 4 2" xfId="15783"/>
    <cellStyle name="Normal 5 3 2 3 2 4 2 2" xfId="46105"/>
    <cellStyle name="Normal 5 3 2 3 2 4 2 3" xfId="30881"/>
    <cellStyle name="Normal 5 3 2 3 2 4 3" xfId="10763"/>
    <cellStyle name="Normal 5 3 2 3 2 4 3 2" xfId="41088"/>
    <cellStyle name="Normal 5 3 2 3 2 4 3 3" xfId="25864"/>
    <cellStyle name="Normal 5 3 2 3 2 4 4" xfId="36075"/>
    <cellStyle name="Normal 5 3 2 3 2 4 5" xfId="20851"/>
    <cellStyle name="Normal 5 3 2 3 2 5" xfId="12441"/>
    <cellStyle name="Normal 5 3 2 3 2 5 2" xfId="42763"/>
    <cellStyle name="Normal 5 3 2 3 2 5 3" xfId="27539"/>
    <cellStyle name="Normal 5 3 2 3 2 6" xfId="7420"/>
    <cellStyle name="Normal 5 3 2 3 2 6 2" xfId="37746"/>
    <cellStyle name="Normal 5 3 2 3 2 6 3" xfId="22522"/>
    <cellStyle name="Normal 5 3 2 3 2 7" xfId="32734"/>
    <cellStyle name="Normal 5 3 2 3 2 8" xfId="17509"/>
    <cellStyle name="Normal 5 3 2 3 3" xfId="2767"/>
    <cellStyle name="Normal 5 3 2 3 3 2" xfId="4457"/>
    <cellStyle name="Normal 5 3 2 3 3 2 2" xfId="14530"/>
    <cellStyle name="Normal 5 3 2 3 3 2 2 2" xfId="44852"/>
    <cellStyle name="Normal 5 3 2 3 3 2 2 3" xfId="29628"/>
    <cellStyle name="Normal 5 3 2 3 3 2 3" xfId="9510"/>
    <cellStyle name="Normal 5 3 2 3 3 2 3 2" xfId="39835"/>
    <cellStyle name="Normal 5 3 2 3 3 2 3 3" xfId="24611"/>
    <cellStyle name="Normal 5 3 2 3 3 2 4" xfId="34822"/>
    <cellStyle name="Normal 5 3 2 3 3 2 5" xfId="19598"/>
    <cellStyle name="Normal 5 3 2 3 3 3" xfId="6149"/>
    <cellStyle name="Normal 5 3 2 3 3 3 2" xfId="16201"/>
    <cellStyle name="Normal 5 3 2 3 3 3 2 2" xfId="46523"/>
    <cellStyle name="Normal 5 3 2 3 3 3 2 3" xfId="31299"/>
    <cellStyle name="Normal 5 3 2 3 3 3 3" xfId="11181"/>
    <cellStyle name="Normal 5 3 2 3 3 3 3 2" xfId="41506"/>
    <cellStyle name="Normal 5 3 2 3 3 3 3 3" xfId="26282"/>
    <cellStyle name="Normal 5 3 2 3 3 3 4" xfId="36493"/>
    <cellStyle name="Normal 5 3 2 3 3 3 5" xfId="21269"/>
    <cellStyle name="Normal 5 3 2 3 3 4" xfId="12859"/>
    <cellStyle name="Normal 5 3 2 3 3 4 2" xfId="43181"/>
    <cellStyle name="Normal 5 3 2 3 3 4 3" xfId="27957"/>
    <cellStyle name="Normal 5 3 2 3 3 5" xfId="7838"/>
    <cellStyle name="Normal 5 3 2 3 3 5 2" xfId="38164"/>
    <cellStyle name="Normal 5 3 2 3 3 5 3" xfId="22940"/>
    <cellStyle name="Normal 5 3 2 3 3 6" xfId="33152"/>
    <cellStyle name="Normal 5 3 2 3 3 7" xfId="17927"/>
    <cellStyle name="Normal 5 3 2 3 4" xfId="3620"/>
    <cellStyle name="Normal 5 3 2 3 4 2" xfId="13694"/>
    <cellStyle name="Normal 5 3 2 3 4 2 2" xfId="44016"/>
    <cellStyle name="Normal 5 3 2 3 4 2 3" xfId="28792"/>
    <cellStyle name="Normal 5 3 2 3 4 3" xfId="8674"/>
    <cellStyle name="Normal 5 3 2 3 4 3 2" xfId="38999"/>
    <cellStyle name="Normal 5 3 2 3 4 3 3" xfId="23775"/>
    <cellStyle name="Normal 5 3 2 3 4 4" xfId="33986"/>
    <cellStyle name="Normal 5 3 2 3 4 5" xfId="18762"/>
    <cellStyle name="Normal 5 3 2 3 5" xfId="5313"/>
    <cellStyle name="Normal 5 3 2 3 5 2" xfId="15365"/>
    <cellStyle name="Normal 5 3 2 3 5 2 2" xfId="45687"/>
    <cellStyle name="Normal 5 3 2 3 5 2 3" xfId="30463"/>
    <cellStyle name="Normal 5 3 2 3 5 3" xfId="10345"/>
    <cellStyle name="Normal 5 3 2 3 5 3 2" xfId="40670"/>
    <cellStyle name="Normal 5 3 2 3 5 3 3" xfId="25446"/>
    <cellStyle name="Normal 5 3 2 3 5 4" xfId="35657"/>
    <cellStyle name="Normal 5 3 2 3 5 5" xfId="20433"/>
    <cellStyle name="Normal 5 3 2 3 6" xfId="12023"/>
    <cellStyle name="Normal 5 3 2 3 6 2" xfId="42345"/>
    <cellStyle name="Normal 5 3 2 3 6 3" xfId="27121"/>
    <cellStyle name="Normal 5 3 2 3 7" xfId="7002"/>
    <cellStyle name="Normal 5 3 2 3 7 2" xfId="37328"/>
    <cellStyle name="Normal 5 3 2 3 7 3" xfId="22104"/>
    <cellStyle name="Normal 5 3 2 3 8" xfId="32316"/>
    <cellStyle name="Normal 5 3 2 3 9" xfId="17091"/>
    <cellStyle name="Normal 5 3 2 4" xfId="2138"/>
    <cellStyle name="Normal 5 3 2 4 2" xfId="2977"/>
    <cellStyle name="Normal 5 3 2 4 2 2" xfId="4667"/>
    <cellStyle name="Normal 5 3 2 4 2 2 2" xfId="14740"/>
    <cellStyle name="Normal 5 3 2 4 2 2 2 2" xfId="45062"/>
    <cellStyle name="Normal 5 3 2 4 2 2 2 3" xfId="29838"/>
    <cellStyle name="Normal 5 3 2 4 2 2 3" xfId="9720"/>
    <cellStyle name="Normal 5 3 2 4 2 2 3 2" xfId="40045"/>
    <cellStyle name="Normal 5 3 2 4 2 2 3 3" xfId="24821"/>
    <cellStyle name="Normal 5 3 2 4 2 2 4" xfId="35032"/>
    <cellStyle name="Normal 5 3 2 4 2 2 5" xfId="19808"/>
    <cellStyle name="Normal 5 3 2 4 2 3" xfId="6359"/>
    <cellStyle name="Normal 5 3 2 4 2 3 2" xfId="16411"/>
    <cellStyle name="Normal 5 3 2 4 2 3 2 2" xfId="46733"/>
    <cellStyle name="Normal 5 3 2 4 2 3 2 3" xfId="31509"/>
    <cellStyle name="Normal 5 3 2 4 2 3 3" xfId="11391"/>
    <cellStyle name="Normal 5 3 2 4 2 3 3 2" xfId="41716"/>
    <cellStyle name="Normal 5 3 2 4 2 3 3 3" xfId="26492"/>
    <cellStyle name="Normal 5 3 2 4 2 3 4" xfId="36703"/>
    <cellStyle name="Normal 5 3 2 4 2 3 5" xfId="21479"/>
    <cellStyle name="Normal 5 3 2 4 2 4" xfId="13069"/>
    <cellStyle name="Normal 5 3 2 4 2 4 2" xfId="43391"/>
    <cellStyle name="Normal 5 3 2 4 2 4 3" xfId="28167"/>
    <cellStyle name="Normal 5 3 2 4 2 5" xfId="8048"/>
    <cellStyle name="Normal 5 3 2 4 2 5 2" xfId="38374"/>
    <cellStyle name="Normal 5 3 2 4 2 5 3" xfId="23150"/>
    <cellStyle name="Normal 5 3 2 4 2 6" xfId="33362"/>
    <cellStyle name="Normal 5 3 2 4 2 7" xfId="18137"/>
    <cellStyle name="Normal 5 3 2 4 3" xfId="3830"/>
    <cellStyle name="Normal 5 3 2 4 3 2" xfId="13904"/>
    <cellStyle name="Normal 5 3 2 4 3 2 2" xfId="44226"/>
    <cellStyle name="Normal 5 3 2 4 3 2 3" xfId="29002"/>
    <cellStyle name="Normal 5 3 2 4 3 3" xfId="8884"/>
    <cellStyle name="Normal 5 3 2 4 3 3 2" xfId="39209"/>
    <cellStyle name="Normal 5 3 2 4 3 3 3" xfId="23985"/>
    <cellStyle name="Normal 5 3 2 4 3 4" xfId="34196"/>
    <cellStyle name="Normal 5 3 2 4 3 5" xfId="18972"/>
    <cellStyle name="Normal 5 3 2 4 4" xfId="5523"/>
    <cellStyle name="Normal 5 3 2 4 4 2" xfId="15575"/>
    <cellStyle name="Normal 5 3 2 4 4 2 2" xfId="45897"/>
    <cellStyle name="Normal 5 3 2 4 4 2 3" xfId="30673"/>
    <cellStyle name="Normal 5 3 2 4 4 3" xfId="10555"/>
    <cellStyle name="Normal 5 3 2 4 4 3 2" xfId="40880"/>
    <cellStyle name="Normal 5 3 2 4 4 3 3" xfId="25656"/>
    <cellStyle name="Normal 5 3 2 4 4 4" xfId="35867"/>
    <cellStyle name="Normal 5 3 2 4 4 5" xfId="20643"/>
    <cellStyle name="Normal 5 3 2 4 5" xfId="12233"/>
    <cellStyle name="Normal 5 3 2 4 5 2" xfId="42555"/>
    <cellStyle name="Normal 5 3 2 4 5 3" xfId="27331"/>
    <cellStyle name="Normal 5 3 2 4 6" xfId="7212"/>
    <cellStyle name="Normal 5 3 2 4 6 2" xfId="37538"/>
    <cellStyle name="Normal 5 3 2 4 6 3" xfId="22314"/>
    <cellStyle name="Normal 5 3 2 4 7" xfId="32526"/>
    <cellStyle name="Normal 5 3 2 4 8" xfId="17301"/>
    <cellStyle name="Normal 5 3 2 5" xfId="2559"/>
    <cellStyle name="Normal 5 3 2 5 2" xfId="4249"/>
    <cellStyle name="Normal 5 3 2 5 2 2" xfId="14322"/>
    <cellStyle name="Normal 5 3 2 5 2 2 2" xfId="44644"/>
    <cellStyle name="Normal 5 3 2 5 2 2 3" xfId="29420"/>
    <cellStyle name="Normal 5 3 2 5 2 3" xfId="9302"/>
    <cellStyle name="Normal 5 3 2 5 2 3 2" xfId="39627"/>
    <cellStyle name="Normal 5 3 2 5 2 3 3" xfId="24403"/>
    <cellStyle name="Normal 5 3 2 5 2 4" xfId="34614"/>
    <cellStyle name="Normal 5 3 2 5 2 5" xfId="19390"/>
    <cellStyle name="Normal 5 3 2 5 3" xfId="5941"/>
    <cellStyle name="Normal 5 3 2 5 3 2" xfId="15993"/>
    <cellStyle name="Normal 5 3 2 5 3 2 2" xfId="46315"/>
    <cellStyle name="Normal 5 3 2 5 3 2 3" xfId="31091"/>
    <cellStyle name="Normal 5 3 2 5 3 3" xfId="10973"/>
    <cellStyle name="Normal 5 3 2 5 3 3 2" xfId="41298"/>
    <cellStyle name="Normal 5 3 2 5 3 3 3" xfId="26074"/>
    <cellStyle name="Normal 5 3 2 5 3 4" xfId="36285"/>
    <cellStyle name="Normal 5 3 2 5 3 5" xfId="21061"/>
    <cellStyle name="Normal 5 3 2 5 4" xfId="12651"/>
    <cellStyle name="Normal 5 3 2 5 4 2" xfId="42973"/>
    <cellStyle name="Normal 5 3 2 5 4 3" xfId="27749"/>
    <cellStyle name="Normal 5 3 2 5 5" xfId="7630"/>
    <cellStyle name="Normal 5 3 2 5 5 2" xfId="37956"/>
    <cellStyle name="Normal 5 3 2 5 5 3" xfId="22732"/>
    <cellStyle name="Normal 5 3 2 5 6" xfId="32944"/>
    <cellStyle name="Normal 5 3 2 5 7" xfId="17719"/>
    <cellStyle name="Normal 5 3 2 6" xfId="3412"/>
    <cellStyle name="Normal 5 3 2 6 2" xfId="13486"/>
    <cellStyle name="Normal 5 3 2 6 2 2" xfId="43808"/>
    <cellStyle name="Normal 5 3 2 6 2 3" xfId="28584"/>
    <cellStyle name="Normal 5 3 2 6 3" xfId="8466"/>
    <cellStyle name="Normal 5 3 2 6 3 2" xfId="38791"/>
    <cellStyle name="Normal 5 3 2 6 3 3" xfId="23567"/>
    <cellStyle name="Normal 5 3 2 6 4" xfId="33778"/>
    <cellStyle name="Normal 5 3 2 6 5" xfId="18554"/>
    <cellStyle name="Normal 5 3 2 7" xfId="5105"/>
    <cellStyle name="Normal 5 3 2 7 2" xfId="15157"/>
    <cellStyle name="Normal 5 3 2 7 2 2" xfId="45479"/>
    <cellStyle name="Normal 5 3 2 7 2 3" xfId="30255"/>
    <cellStyle name="Normal 5 3 2 7 3" xfId="10137"/>
    <cellStyle name="Normal 5 3 2 7 3 2" xfId="40462"/>
    <cellStyle name="Normal 5 3 2 7 3 3" xfId="25238"/>
    <cellStyle name="Normal 5 3 2 7 4" xfId="35449"/>
    <cellStyle name="Normal 5 3 2 7 5" xfId="20225"/>
    <cellStyle name="Normal 5 3 2 8" xfId="11815"/>
    <cellStyle name="Normal 5 3 2 8 2" xfId="42137"/>
    <cellStyle name="Normal 5 3 2 8 3" xfId="26913"/>
    <cellStyle name="Normal 5 3 2 9" xfId="6794"/>
    <cellStyle name="Normal 5 3 2 9 2" xfId="37120"/>
    <cellStyle name="Normal 5 3 2 9 3" xfId="21896"/>
    <cellStyle name="Normal 5 3 3" xfId="722"/>
    <cellStyle name="Normal 5 3 3 10" xfId="16935"/>
    <cellStyle name="Normal 5 3 3 11" xfId="1758"/>
    <cellStyle name="Normal 5 3 3 2" xfId="1977"/>
    <cellStyle name="Normal 5 3 3 2 2" xfId="2398"/>
    <cellStyle name="Normal 5 3 3 2 2 2" xfId="3237"/>
    <cellStyle name="Normal 5 3 3 2 2 2 2" xfId="4927"/>
    <cellStyle name="Normal 5 3 3 2 2 2 2 2" xfId="15000"/>
    <cellStyle name="Normal 5 3 3 2 2 2 2 2 2" xfId="45322"/>
    <cellStyle name="Normal 5 3 3 2 2 2 2 2 3" xfId="30098"/>
    <cellStyle name="Normal 5 3 3 2 2 2 2 3" xfId="9980"/>
    <cellStyle name="Normal 5 3 3 2 2 2 2 3 2" xfId="40305"/>
    <cellStyle name="Normal 5 3 3 2 2 2 2 3 3" xfId="25081"/>
    <cellStyle name="Normal 5 3 3 2 2 2 2 4" xfId="35292"/>
    <cellStyle name="Normal 5 3 3 2 2 2 2 5" xfId="20068"/>
    <cellStyle name="Normal 5 3 3 2 2 2 3" xfId="6619"/>
    <cellStyle name="Normal 5 3 3 2 2 2 3 2" xfId="16671"/>
    <cellStyle name="Normal 5 3 3 2 2 2 3 2 2" xfId="46993"/>
    <cellStyle name="Normal 5 3 3 2 2 2 3 2 3" xfId="31769"/>
    <cellStyle name="Normal 5 3 3 2 2 2 3 3" xfId="11651"/>
    <cellStyle name="Normal 5 3 3 2 2 2 3 3 2" xfId="41976"/>
    <cellStyle name="Normal 5 3 3 2 2 2 3 3 3" xfId="26752"/>
    <cellStyle name="Normal 5 3 3 2 2 2 3 4" xfId="36963"/>
    <cellStyle name="Normal 5 3 3 2 2 2 3 5" xfId="21739"/>
    <cellStyle name="Normal 5 3 3 2 2 2 4" xfId="13329"/>
    <cellStyle name="Normal 5 3 3 2 2 2 4 2" xfId="43651"/>
    <cellStyle name="Normal 5 3 3 2 2 2 4 3" xfId="28427"/>
    <cellStyle name="Normal 5 3 3 2 2 2 5" xfId="8308"/>
    <cellStyle name="Normal 5 3 3 2 2 2 5 2" xfId="38634"/>
    <cellStyle name="Normal 5 3 3 2 2 2 5 3" xfId="23410"/>
    <cellStyle name="Normal 5 3 3 2 2 2 6" xfId="33622"/>
    <cellStyle name="Normal 5 3 3 2 2 2 7" xfId="18397"/>
    <cellStyle name="Normal 5 3 3 2 2 3" xfId="4090"/>
    <cellStyle name="Normal 5 3 3 2 2 3 2" xfId="14164"/>
    <cellStyle name="Normal 5 3 3 2 2 3 2 2" xfId="44486"/>
    <cellStyle name="Normal 5 3 3 2 2 3 2 3" xfId="29262"/>
    <cellStyle name="Normal 5 3 3 2 2 3 3" xfId="9144"/>
    <cellStyle name="Normal 5 3 3 2 2 3 3 2" xfId="39469"/>
    <cellStyle name="Normal 5 3 3 2 2 3 3 3" xfId="24245"/>
    <cellStyle name="Normal 5 3 3 2 2 3 4" xfId="34456"/>
    <cellStyle name="Normal 5 3 3 2 2 3 5" xfId="19232"/>
    <cellStyle name="Normal 5 3 3 2 2 4" xfId="5783"/>
    <cellStyle name="Normal 5 3 3 2 2 4 2" xfId="15835"/>
    <cellStyle name="Normal 5 3 3 2 2 4 2 2" xfId="46157"/>
    <cellStyle name="Normal 5 3 3 2 2 4 2 3" xfId="30933"/>
    <cellStyle name="Normal 5 3 3 2 2 4 3" xfId="10815"/>
    <cellStyle name="Normal 5 3 3 2 2 4 3 2" xfId="41140"/>
    <cellStyle name="Normal 5 3 3 2 2 4 3 3" xfId="25916"/>
    <cellStyle name="Normal 5 3 3 2 2 4 4" xfId="36127"/>
    <cellStyle name="Normal 5 3 3 2 2 4 5" xfId="20903"/>
    <cellStyle name="Normal 5 3 3 2 2 5" xfId="12493"/>
    <cellStyle name="Normal 5 3 3 2 2 5 2" xfId="42815"/>
    <cellStyle name="Normal 5 3 3 2 2 5 3" xfId="27591"/>
    <cellStyle name="Normal 5 3 3 2 2 6" xfId="7472"/>
    <cellStyle name="Normal 5 3 3 2 2 6 2" xfId="37798"/>
    <cellStyle name="Normal 5 3 3 2 2 6 3" xfId="22574"/>
    <cellStyle name="Normal 5 3 3 2 2 7" xfId="32786"/>
    <cellStyle name="Normal 5 3 3 2 2 8" xfId="17561"/>
    <cellStyle name="Normal 5 3 3 2 3" xfId="2819"/>
    <cellStyle name="Normal 5 3 3 2 3 2" xfId="4509"/>
    <cellStyle name="Normal 5 3 3 2 3 2 2" xfId="14582"/>
    <cellStyle name="Normal 5 3 3 2 3 2 2 2" xfId="44904"/>
    <cellStyle name="Normal 5 3 3 2 3 2 2 3" xfId="29680"/>
    <cellStyle name="Normal 5 3 3 2 3 2 3" xfId="9562"/>
    <cellStyle name="Normal 5 3 3 2 3 2 3 2" xfId="39887"/>
    <cellStyle name="Normal 5 3 3 2 3 2 3 3" xfId="24663"/>
    <cellStyle name="Normal 5 3 3 2 3 2 4" xfId="34874"/>
    <cellStyle name="Normal 5 3 3 2 3 2 5" xfId="19650"/>
    <cellStyle name="Normal 5 3 3 2 3 3" xfId="6201"/>
    <cellStyle name="Normal 5 3 3 2 3 3 2" xfId="16253"/>
    <cellStyle name="Normal 5 3 3 2 3 3 2 2" xfId="46575"/>
    <cellStyle name="Normal 5 3 3 2 3 3 2 3" xfId="31351"/>
    <cellStyle name="Normal 5 3 3 2 3 3 3" xfId="11233"/>
    <cellStyle name="Normal 5 3 3 2 3 3 3 2" xfId="41558"/>
    <cellStyle name="Normal 5 3 3 2 3 3 3 3" xfId="26334"/>
    <cellStyle name="Normal 5 3 3 2 3 3 4" xfId="36545"/>
    <cellStyle name="Normal 5 3 3 2 3 3 5" xfId="21321"/>
    <cellStyle name="Normal 5 3 3 2 3 4" xfId="12911"/>
    <cellStyle name="Normal 5 3 3 2 3 4 2" xfId="43233"/>
    <cellStyle name="Normal 5 3 3 2 3 4 3" xfId="28009"/>
    <cellStyle name="Normal 5 3 3 2 3 5" xfId="7890"/>
    <cellStyle name="Normal 5 3 3 2 3 5 2" xfId="38216"/>
    <cellStyle name="Normal 5 3 3 2 3 5 3" xfId="22992"/>
    <cellStyle name="Normal 5 3 3 2 3 6" xfId="33204"/>
    <cellStyle name="Normal 5 3 3 2 3 7" xfId="17979"/>
    <cellStyle name="Normal 5 3 3 2 4" xfId="3672"/>
    <cellStyle name="Normal 5 3 3 2 4 2" xfId="13746"/>
    <cellStyle name="Normal 5 3 3 2 4 2 2" xfId="44068"/>
    <cellStyle name="Normal 5 3 3 2 4 2 3" xfId="28844"/>
    <cellStyle name="Normal 5 3 3 2 4 3" xfId="8726"/>
    <cellStyle name="Normal 5 3 3 2 4 3 2" xfId="39051"/>
    <cellStyle name="Normal 5 3 3 2 4 3 3" xfId="23827"/>
    <cellStyle name="Normal 5 3 3 2 4 4" xfId="34038"/>
    <cellStyle name="Normal 5 3 3 2 4 5" xfId="18814"/>
    <cellStyle name="Normal 5 3 3 2 5" xfId="5365"/>
    <cellStyle name="Normal 5 3 3 2 5 2" xfId="15417"/>
    <cellStyle name="Normal 5 3 3 2 5 2 2" xfId="45739"/>
    <cellStyle name="Normal 5 3 3 2 5 2 3" xfId="30515"/>
    <cellStyle name="Normal 5 3 3 2 5 3" xfId="10397"/>
    <cellStyle name="Normal 5 3 3 2 5 3 2" xfId="40722"/>
    <cellStyle name="Normal 5 3 3 2 5 3 3" xfId="25498"/>
    <cellStyle name="Normal 5 3 3 2 5 4" xfId="35709"/>
    <cellStyle name="Normal 5 3 3 2 5 5" xfId="20485"/>
    <cellStyle name="Normal 5 3 3 2 6" xfId="12075"/>
    <cellStyle name="Normal 5 3 3 2 6 2" xfId="42397"/>
    <cellStyle name="Normal 5 3 3 2 6 3" xfId="27173"/>
    <cellStyle name="Normal 5 3 3 2 7" xfId="7054"/>
    <cellStyle name="Normal 5 3 3 2 7 2" xfId="37380"/>
    <cellStyle name="Normal 5 3 3 2 7 3" xfId="22156"/>
    <cellStyle name="Normal 5 3 3 2 8" xfId="32368"/>
    <cellStyle name="Normal 5 3 3 2 9" xfId="17143"/>
    <cellStyle name="Normal 5 3 3 3" xfId="2190"/>
    <cellStyle name="Normal 5 3 3 3 2" xfId="3029"/>
    <cellStyle name="Normal 5 3 3 3 2 2" xfId="4719"/>
    <cellStyle name="Normal 5 3 3 3 2 2 2" xfId="14792"/>
    <cellStyle name="Normal 5 3 3 3 2 2 2 2" xfId="45114"/>
    <cellStyle name="Normal 5 3 3 3 2 2 2 3" xfId="29890"/>
    <cellStyle name="Normal 5 3 3 3 2 2 3" xfId="9772"/>
    <cellStyle name="Normal 5 3 3 3 2 2 3 2" xfId="40097"/>
    <cellStyle name="Normal 5 3 3 3 2 2 3 3" xfId="24873"/>
    <cellStyle name="Normal 5 3 3 3 2 2 4" xfId="35084"/>
    <cellStyle name="Normal 5 3 3 3 2 2 5" xfId="19860"/>
    <cellStyle name="Normal 5 3 3 3 2 3" xfId="6411"/>
    <cellStyle name="Normal 5 3 3 3 2 3 2" xfId="16463"/>
    <cellStyle name="Normal 5 3 3 3 2 3 2 2" xfId="46785"/>
    <cellStyle name="Normal 5 3 3 3 2 3 2 3" xfId="31561"/>
    <cellStyle name="Normal 5 3 3 3 2 3 3" xfId="11443"/>
    <cellStyle name="Normal 5 3 3 3 2 3 3 2" xfId="41768"/>
    <cellStyle name="Normal 5 3 3 3 2 3 3 3" xfId="26544"/>
    <cellStyle name="Normal 5 3 3 3 2 3 4" xfId="36755"/>
    <cellStyle name="Normal 5 3 3 3 2 3 5" xfId="21531"/>
    <cellStyle name="Normal 5 3 3 3 2 4" xfId="13121"/>
    <cellStyle name="Normal 5 3 3 3 2 4 2" xfId="43443"/>
    <cellStyle name="Normal 5 3 3 3 2 4 3" xfId="28219"/>
    <cellStyle name="Normal 5 3 3 3 2 5" xfId="8100"/>
    <cellStyle name="Normal 5 3 3 3 2 5 2" xfId="38426"/>
    <cellStyle name="Normal 5 3 3 3 2 5 3" xfId="23202"/>
    <cellStyle name="Normal 5 3 3 3 2 6" xfId="33414"/>
    <cellStyle name="Normal 5 3 3 3 2 7" xfId="18189"/>
    <cellStyle name="Normal 5 3 3 3 3" xfId="3882"/>
    <cellStyle name="Normal 5 3 3 3 3 2" xfId="13956"/>
    <cellStyle name="Normal 5 3 3 3 3 2 2" xfId="44278"/>
    <cellStyle name="Normal 5 3 3 3 3 2 3" xfId="29054"/>
    <cellStyle name="Normal 5 3 3 3 3 3" xfId="8936"/>
    <cellStyle name="Normal 5 3 3 3 3 3 2" xfId="39261"/>
    <cellStyle name="Normal 5 3 3 3 3 3 3" xfId="24037"/>
    <cellStyle name="Normal 5 3 3 3 3 4" xfId="34248"/>
    <cellStyle name="Normal 5 3 3 3 3 5" xfId="19024"/>
    <cellStyle name="Normal 5 3 3 3 4" xfId="5575"/>
    <cellStyle name="Normal 5 3 3 3 4 2" xfId="15627"/>
    <cellStyle name="Normal 5 3 3 3 4 2 2" xfId="45949"/>
    <cellStyle name="Normal 5 3 3 3 4 2 3" xfId="30725"/>
    <cellStyle name="Normal 5 3 3 3 4 3" xfId="10607"/>
    <cellStyle name="Normal 5 3 3 3 4 3 2" xfId="40932"/>
    <cellStyle name="Normal 5 3 3 3 4 3 3" xfId="25708"/>
    <cellStyle name="Normal 5 3 3 3 4 4" xfId="35919"/>
    <cellStyle name="Normal 5 3 3 3 4 5" xfId="20695"/>
    <cellStyle name="Normal 5 3 3 3 5" xfId="12285"/>
    <cellStyle name="Normal 5 3 3 3 5 2" xfId="42607"/>
    <cellStyle name="Normal 5 3 3 3 5 3" xfId="27383"/>
    <cellStyle name="Normal 5 3 3 3 6" xfId="7264"/>
    <cellStyle name="Normal 5 3 3 3 6 2" xfId="37590"/>
    <cellStyle name="Normal 5 3 3 3 6 3" xfId="22366"/>
    <cellStyle name="Normal 5 3 3 3 7" xfId="32578"/>
    <cellStyle name="Normal 5 3 3 3 8" xfId="17353"/>
    <cellStyle name="Normal 5 3 3 4" xfId="2611"/>
    <cellStyle name="Normal 5 3 3 4 2" xfId="4301"/>
    <cellStyle name="Normal 5 3 3 4 2 2" xfId="14374"/>
    <cellStyle name="Normal 5 3 3 4 2 2 2" xfId="44696"/>
    <cellStyle name="Normal 5 3 3 4 2 2 3" xfId="29472"/>
    <cellStyle name="Normal 5 3 3 4 2 3" xfId="9354"/>
    <cellStyle name="Normal 5 3 3 4 2 3 2" xfId="39679"/>
    <cellStyle name="Normal 5 3 3 4 2 3 3" xfId="24455"/>
    <cellStyle name="Normal 5 3 3 4 2 4" xfId="34666"/>
    <cellStyle name="Normal 5 3 3 4 2 5" xfId="19442"/>
    <cellStyle name="Normal 5 3 3 4 3" xfId="5993"/>
    <cellStyle name="Normal 5 3 3 4 3 2" xfId="16045"/>
    <cellStyle name="Normal 5 3 3 4 3 2 2" xfId="46367"/>
    <cellStyle name="Normal 5 3 3 4 3 2 3" xfId="31143"/>
    <cellStyle name="Normal 5 3 3 4 3 3" xfId="11025"/>
    <cellStyle name="Normal 5 3 3 4 3 3 2" xfId="41350"/>
    <cellStyle name="Normal 5 3 3 4 3 3 3" xfId="26126"/>
    <cellStyle name="Normal 5 3 3 4 3 4" xfId="36337"/>
    <cellStyle name="Normal 5 3 3 4 3 5" xfId="21113"/>
    <cellStyle name="Normal 5 3 3 4 4" xfId="12703"/>
    <cellStyle name="Normal 5 3 3 4 4 2" xfId="43025"/>
    <cellStyle name="Normal 5 3 3 4 4 3" xfId="27801"/>
    <cellStyle name="Normal 5 3 3 4 5" xfId="7682"/>
    <cellStyle name="Normal 5 3 3 4 5 2" xfId="38008"/>
    <cellStyle name="Normal 5 3 3 4 5 3" xfId="22784"/>
    <cellStyle name="Normal 5 3 3 4 6" xfId="32996"/>
    <cellStyle name="Normal 5 3 3 4 7" xfId="17771"/>
    <cellStyle name="Normal 5 3 3 5" xfId="3464"/>
    <cellStyle name="Normal 5 3 3 5 2" xfId="13538"/>
    <cellStyle name="Normal 5 3 3 5 2 2" xfId="43860"/>
    <cellStyle name="Normal 5 3 3 5 2 3" xfId="28636"/>
    <cellStyle name="Normal 5 3 3 5 3" xfId="8518"/>
    <cellStyle name="Normal 5 3 3 5 3 2" xfId="38843"/>
    <cellStyle name="Normal 5 3 3 5 3 3" xfId="23619"/>
    <cellStyle name="Normal 5 3 3 5 4" xfId="33830"/>
    <cellStyle name="Normal 5 3 3 5 5" xfId="18606"/>
    <cellStyle name="Normal 5 3 3 6" xfId="5157"/>
    <cellStyle name="Normal 5 3 3 6 2" xfId="15209"/>
    <cellStyle name="Normal 5 3 3 6 2 2" xfId="45531"/>
    <cellStyle name="Normal 5 3 3 6 2 3" xfId="30307"/>
    <cellStyle name="Normal 5 3 3 6 3" xfId="10189"/>
    <cellStyle name="Normal 5 3 3 6 3 2" xfId="40514"/>
    <cellStyle name="Normal 5 3 3 6 3 3" xfId="25290"/>
    <cellStyle name="Normal 5 3 3 6 4" xfId="35501"/>
    <cellStyle name="Normal 5 3 3 6 5" xfId="20277"/>
    <cellStyle name="Normal 5 3 3 7" xfId="11867"/>
    <cellStyle name="Normal 5 3 3 7 2" xfId="42189"/>
    <cellStyle name="Normal 5 3 3 7 3" xfId="26965"/>
    <cellStyle name="Normal 5 3 3 8" xfId="6846"/>
    <cellStyle name="Normal 5 3 3 8 2" xfId="37172"/>
    <cellStyle name="Normal 5 3 3 8 3" xfId="21948"/>
    <cellStyle name="Normal 5 3 3 9" xfId="32162"/>
    <cellStyle name="Normal 5 3 4" xfId="743"/>
    <cellStyle name="Normal 5 3 4 10" xfId="1871"/>
    <cellStyle name="Normal 5 3 4 2" xfId="2294"/>
    <cellStyle name="Normal 5 3 4 2 2" xfId="3133"/>
    <cellStyle name="Normal 5 3 4 2 2 2" xfId="4823"/>
    <cellStyle name="Normal 5 3 4 2 2 2 2" xfId="14896"/>
    <cellStyle name="Normal 5 3 4 2 2 2 2 2" xfId="45218"/>
    <cellStyle name="Normal 5 3 4 2 2 2 2 3" xfId="29994"/>
    <cellStyle name="Normal 5 3 4 2 2 2 3" xfId="9876"/>
    <cellStyle name="Normal 5 3 4 2 2 2 3 2" xfId="40201"/>
    <cellStyle name="Normal 5 3 4 2 2 2 3 3" xfId="24977"/>
    <cellStyle name="Normal 5 3 4 2 2 2 4" xfId="35188"/>
    <cellStyle name="Normal 5 3 4 2 2 2 5" xfId="19964"/>
    <cellStyle name="Normal 5 3 4 2 2 3" xfId="6515"/>
    <cellStyle name="Normal 5 3 4 2 2 3 2" xfId="16567"/>
    <cellStyle name="Normal 5 3 4 2 2 3 2 2" xfId="46889"/>
    <cellStyle name="Normal 5 3 4 2 2 3 2 3" xfId="31665"/>
    <cellStyle name="Normal 5 3 4 2 2 3 3" xfId="11547"/>
    <cellStyle name="Normal 5 3 4 2 2 3 3 2" xfId="41872"/>
    <cellStyle name="Normal 5 3 4 2 2 3 3 3" xfId="26648"/>
    <cellStyle name="Normal 5 3 4 2 2 3 4" xfId="36859"/>
    <cellStyle name="Normal 5 3 4 2 2 3 5" xfId="21635"/>
    <cellStyle name="Normal 5 3 4 2 2 4" xfId="13225"/>
    <cellStyle name="Normal 5 3 4 2 2 4 2" xfId="43547"/>
    <cellStyle name="Normal 5 3 4 2 2 4 3" xfId="28323"/>
    <cellStyle name="Normal 5 3 4 2 2 5" xfId="8204"/>
    <cellStyle name="Normal 5 3 4 2 2 5 2" xfId="38530"/>
    <cellStyle name="Normal 5 3 4 2 2 5 3" xfId="23306"/>
    <cellStyle name="Normal 5 3 4 2 2 6" xfId="33518"/>
    <cellStyle name="Normal 5 3 4 2 2 7" xfId="18293"/>
    <cellStyle name="Normal 5 3 4 2 3" xfId="3986"/>
    <cellStyle name="Normal 5 3 4 2 3 2" xfId="14060"/>
    <cellStyle name="Normal 5 3 4 2 3 2 2" xfId="44382"/>
    <cellStyle name="Normal 5 3 4 2 3 2 3" xfId="29158"/>
    <cellStyle name="Normal 5 3 4 2 3 3" xfId="9040"/>
    <cellStyle name="Normal 5 3 4 2 3 3 2" xfId="39365"/>
    <cellStyle name="Normal 5 3 4 2 3 3 3" xfId="24141"/>
    <cellStyle name="Normal 5 3 4 2 3 4" xfId="34352"/>
    <cellStyle name="Normal 5 3 4 2 3 5" xfId="19128"/>
    <cellStyle name="Normal 5 3 4 2 4" xfId="5679"/>
    <cellStyle name="Normal 5 3 4 2 4 2" xfId="15731"/>
    <cellStyle name="Normal 5 3 4 2 4 2 2" xfId="46053"/>
    <cellStyle name="Normal 5 3 4 2 4 2 3" xfId="30829"/>
    <cellStyle name="Normal 5 3 4 2 4 3" xfId="10711"/>
    <cellStyle name="Normal 5 3 4 2 4 3 2" xfId="41036"/>
    <cellStyle name="Normal 5 3 4 2 4 3 3" xfId="25812"/>
    <cellStyle name="Normal 5 3 4 2 4 4" xfId="36023"/>
    <cellStyle name="Normal 5 3 4 2 4 5" xfId="20799"/>
    <cellStyle name="Normal 5 3 4 2 5" xfId="12389"/>
    <cellStyle name="Normal 5 3 4 2 5 2" xfId="42711"/>
    <cellStyle name="Normal 5 3 4 2 5 3" xfId="27487"/>
    <cellStyle name="Normal 5 3 4 2 6" xfId="7368"/>
    <cellStyle name="Normal 5 3 4 2 6 2" xfId="37694"/>
    <cellStyle name="Normal 5 3 4 2 6 3" xfId="22470"/>
    <cellStyle name="Normal 5 3 4 2 7" xfId="32682"/>
    <cellStyle name="Normal 5 3 4 2 8" xfId="17457"/>
    <cellStyle name="Normal 5 3 4 3" xfId="2715"/>
    <cellStyle name="Normal 5 3 4 3 2" xfId="4405"/>
    <cellStyle name="Normal 5 3 4 3 2 2" xfId="14478"/>
    <cellStyle name="Normal 5 3 4 3 2 2 2" xfId="44800"/>
    <cellStyle name="Normal 5 3 4 3 2 2 3" xfId="29576"/>
    <cellStyle name="Normal 5 3 4 3 2 3" xfId="9458"/>
    <cellStyle name="Normal 5 3 4 3 2 3 2" xfId="39783"/>
    <cellStyle name="Normal 5 3 4 3 2 3 3" xfId="24559"/>
    <cellStyle name="Normal 5 3 4 3 2 4" xfId="34770"/>
    <cellStyle name="Normal 5 3 4 3 2 5" xfId="19546"/>
    <cellStyle name="Normal 5 3 4 3 3" xfId="6097"/>
    <cellStyle name="Normal 5 3 4 3 3 2" xfId="16149"/>
    <cellStyle name="Normal 5 3 4 3 3 2 2" xfId="46471"/>
    <cellStyle name="Normal 5 3 4 3 3 2 3" xfId="31247"/>
    <cellStyle name="Normal 5 3 4 3 3 3" xfId="11129"/>
    <cellStyle name="Normal 5 3 4 3 3 3 2" xfId="41454"/>
    <cellStyle name="Normal 5 3 4 3 3 3 3" xfId="26230"/>
    <cellStyle name="Normal 5 3 4 3 3 4" xfId="36441"/>
    <cellStyle name="Normal 5 3 4 3 3 5" xfId="21217"/>
    <cellStyle name="Normal 5 3 4 3 4" xfId="12807"/>
    <cellStyle name="Normal 5 3 4 3 4 2" xfId="43129"/>
    <cellStyle name="Normal 5 3 4 3 4 3" xfId="27905"/>
    <cellStyle name="Normal 5 3 4 3 5" xfId="7786"/>
    <cellStyle name="Normal 5 3 4 3 5 2" xfId="38112"/>
    <cellStyle name="Normal 5 3 4 3 5 3" xfId="22888"/>
    <cellStyle name="Normal 5 3 4 3 6" xfId="33100"/>
    <cellStyle name="Normal 5 3 4 3 7" xfId="17875"/>
    <cellStyle name="Normal 5 3 4 4" xfId="3568"/>
    <cellStyle name="Normal 5 3 4 4 2" xfId="13642"/>
    <cellStyle name="Normal 5 3 4 4 2 2" xfId="43964"/>
    <cellStyle name="Normal 5 3 4 4 2 3" xfId="28740"/>
    <cellStyle name="Normal 5 3 4 4 3" xfId="8622"/>
    <cellStyle name="Normal 5 3 4 4 3 2" xfId="38947"/>
    <cellStyle name="Normal 5 3 4 4 3 3" xfId="23723"/>
    <cellStyle name="Normal 5 3 4 4 4" xfId="33934"/>
    <cellStyle name="Normal 5 3 4 4 5" xfId="18710"/>
    <cellStyle name="Normal 5 3 4 5" xfId="5261"/>
    <cellStyle name="Normal 5 3 4 5 2" xfId="15313"/>
    <cellStyle name="Normal 5 3 4 5 2 2" xfId="45635"/>
    <cellStyle name="Normal 5 3 4 5 2 3" xfId="30411"/>
    <cellStyle name="Normal 5 3 4 5 3" xfId="10293"/>
    <cellStyle name="Normal 5 3 4 5 3 2" xfId="40618"/>
    <cellStyle name="Normal 5 3 4 5 3 3" xfId="25394"/>
    <cellStyle name="Normal 5 3 4 5 4" xfId="35605"/>
    <cellStyle name="Normal 5 3 4 5 5" xfId="20381"/>
    <cellStyle name="Normal 5 3 4 6" xfId="11971"/>
    <cellStyle name="Normal 5 3 4 6 2" xfId="42293"/>
    <cellStyle name="Normal 5 3 4 6 3" xfId="27069"/>
    <cellStyle name="Normal 5 3 4 7" xfId="6950"/>
    <cellStyle name="Normal 5 3 4 7 2" xfId="37276"/>
    <cellStyle name="Normal 5 3 4 7 3" xfId="22052"/>
    <cellStyle name="Normal 5 3 4 8" xfId="32264"/>
    <cellStyle name="Normal 5 3 4 9" xfId="17039"/>
    <cellStyle name="Normal 5 3 5" xfId="2084"/>
    <cellStyle name="Normal 5 3 5 2" xfId="2925"/>
    <cellStyle name="Normal 5 3 5 2 2" xfId="4615"/>
    <cellStyle name="Normal 5 3 5 2 2 2" xfId="14688"/>
    <cellStyle name="Normal 5 3 5 2 2 2 2" xfId="45010"/>
    <cellStyle name="Normal 5 3 5 2 2 2 3" xfId="29786"/>
    <cellStyle name="Normal 5 3 5 2 2 3" xfId="9668"/>
    <cellStyle name="Normal 5 3 5 2 2 3 2" xfId="39993"/>
    <cellStyle name="Normal 5 3 5 2 2 3 3" xfId="24769"/>
    <cellStyle name="Normal 5 3 5 2 2 4" xfId="34980"/>
    <cellStyle name="Normal 5 3 5 2 2 5" xfId="19756"/>
    <cellStyle name="Normal 5 3 5 2 3" xfId="6307"/>
    <cellStyle name="Normal 5 3 5 2 3 2" xfId="16359"/>
    <cellStyle name="Normal 5 3 5 2 3 2 2" xfId="46681"/>
    <cellStyle name="Normal 5 3 5 2 3 2 3" xfId="31457"/>
    <cellStyle name="Normal 5 3 5 2 3 3" xfId="11339"/>
    <cellStyle name="Normal 5 3 5 2 3 3 2" xfId="41664"/>
    <cellStyle name="Normal 5 3 5 2 3 3 3" xfId="26440"/>
    <cellStyle name="Normal 5 3 5 2 3 4" xfId="36651"/>
    <cellStyle name="Normal 5 3 5 2 3 5" xfId="21427"/>
    <cellStyle name="Normal 5 3 5 2 4" xfId="13017"/>
    <cellStyle name="Normal 5 3 5 2 4 2" xfId="43339"/>
    <cellStyle name="Normal 5 3 5 2 4 3" xfId="28115"/>
    <cellStyle name="Normal 5 3 5 2 5" xfId="7996"/>
    <cellStyle name="Normal 5 3 5 2 5 2" xfId="38322"/>
    <cellStyle name="Normal 5 3 5 2 5 3" xfId="23098"/>
    <cellStyle name="Normal 5 3 5 2 6" xfId="33310"/>
    <cellStyle name="Normal 5 3 5 2 7" xfId="18085"/>
    <cellStyle name="Normal 5 3 5 3" xfId="3778"/>
    <cellStyle name="Normal 5 3 5 3 2" xfId="13852"/>
    <cellStyle name="Normal 5 3 5 3 2 2" xfId="44174"/>
    <cellStyle name="Normal 5 3 5 3 2 3" xfId="28950"/>
    <cellStyle name="Normal 5 3 5 3 3" xfId="8832"/>
    <cellStyle name="Normal 5 3 5 3 3 2" xfId="39157"/>
    <cellStyle name="Normal 5 3 5 3 3 3" xfId="23933"/>
    <cellStyle name="Normal 5 3 5 3 4" xfId="34144"/>
    <cellStyle name="Normal 5 3 5 3 5" xfId="18920"/>
    <cellStyle name="Normal 5 3 5 4" xfId="5471"/>
    <cellStyle name="Normal 5 3 5 4 2" xfId="15523"/>
    <cellStyle name="Normal 5 3 5 4 2 2" xfId="45845"/>
    <cellStyle name="Normal 5 3 5 4 2 3" xfId="30621"/>
    <cellStyle name="Normal 5 3 5 4 3" xfId="10503"/>
    <cellStyle name="Normal 5 3 5 4 3 2" xfId="40828"/>
    <cellStyle name="Normal 5 3 5 4 3 3" xfId="25604"/>
    <cellStyle name="Normal 5 3 5 4 4" xfId="35815"/>
    <cellStyle name="Normal 5 3 5 4 5" xfId="20591"/>
    <cellStyle name="Normal 5 3 5 5" xfId="12181"/>
    <cellStyle name="Normal 5 3 5 5 2" xfId="42503"/>
    <cellStyle name="Normal 5 3 5 5 3" xfId="27279"/>
    <cellStyle name="Normal 5 3 5 6" xfId="7160"/>
    <cellStyle name="Normal 5 3 5 6 2" xfId="37486"/>
    <cellStyle name="Normal 5 3 5 6 3" xfId="22262"/>
    <cellStyle name="Normal 5 3 5 7" xfId="32474"/>
    <cellStyle name="Normal 5 3 5 8" xfId="17249"/>
    <cellStyle name="Normal 5 3 6" xfId="2505"/>
    <cellStyle name="Normal 5 3 6 2" xfId="4197"/>
    <cellStyle name="Normal 5 3 6 2 2" xfId="14270"/>
    <cellStyle name="Normal 5 3 6 2 2 2" xfId="44592"/>
    <cellStyle name="Normal 5 3 6 2 2 3" xfId="29368"/>
    <cellStyle name="Normal 5 3 6 2 3" xfId="9250"/>
    <cellStyle name="Normal 5 3 6 2 3 2" xfId="39575"/>
    <cellStyle name="Normal 5 3 6 2 3 3" xfId="24351"/>
    <cellStyle name="Normal 5 3 6 2 4" xfId="34562"/>
    <cellStyle name="Normal 5 3 6 2 5" xfId="19338"/>
    <cellStyle name="Normal 5 3 6 3" xfId="5889"/>
    <cellStyle name="Normal 5 3 6 3 2" xfId="15941"/>
    <cellStyle name="Normal 5 3 6 3 2 2" xfId="46263"/>
    <cellStyle name="Normal 5 3 6 3 2 3" xfId="31039"/>
    <cellStyle name="Normal 5 3 6 3 3" xfId="10921"/>
    <cellStyle name="Normal 5 3 6 3 3 2" xfId="41246"/>
    <cellStyle name="Normal 5 3 6 3 3 3" xfId="26022"/>
    <cellStyle name="Normal 5 3 6 3 4" xfId="36233"/>
    <cellStyle name="Normal 5 3 6 3 5" xfId="21009"/>
    <cellStyle name="Normal 5 3 6 4" xfId="12599"/>
    <cellStyle name="Normal 5 3 6 4 2" xfId="42921"/>
    <cellStyle name="Normal 5 3 6 4 3" xfId="27697"/>
    <cellStyle name="Normal 5 3 6 5" xfId="7578"/>
    <cellStyle name="Normal 5 3 6 5 2" xfId="37904"/>
    <cellStyle name="Normal 5 3 6 5 3" xfId="22680"/>
    <cellStyle name="Normal 5 3 6 6" xfId="32892"/>
    <cellStyle name="Normal 5 3 6 7" xfId="17667"/>
    <cellStyle name="Normal 5 3 7" xfId="3351"/>
    <cellStyle name="Normal 5 3 7 2" xfId="13434"/>
    <cellStyle name="Normal 5 3 7 2 2" xfId="43756"/>
    <cellStyle name="Normal 5 3 7 2 3" xfId="28532"/>
    <cellStyle name="Normal 5 3 7 3" xfId="8413"/>
    <cellStyle name="Normal 5 3 7 3 2" xfId="38739"/>
    <cellStyle name="Normal 5 3 7 3 3" xfId="23515"/>
    <cellStyle name="Normal 5 3 7 4" xfId="33726"/>
    <cellStyle name="Normal 5 3 7 5" xfId="18502"/>
    <cellStyle name="Normal 5 3 8" xfId="5049"/>
    <cellStyle name="Normal 5 3 8 2" xfId="15105"/>
    <cellStyle name="Normal 5 3 8 2 2" xfId="45427"/>
    <cellStyle name="Normal 5 3 8 2 3" xfId="30203"/>
    <cellStyle name="Normal 5 3 8 3" xfId="10085"/>
    <cellStyle name="Normal 5 3 8 3 2" xfId="40410"/>
    <cellStyle name="Normal 5 3 8 3 3" xfId="25186"/>
    <cellStyle name="Normal 5 3 8 4" xfId="35397"/>
    <cellStyle name="Normal 5 3 8 5" xfId="20173"/>
    <cellStyle name="Normal 5 3 9" xfId="11761"/>
    <cellStyle name="Normal 5 3 9 2" xfId="42085"/>
    <cellStyle name="Normal 5 3 9 3" xfId="26861"/>
    <cellStyle name="Normal 5 4" xfId="706"/>
    <cellStyle name="Normal 5 4 2" xfId="727"/>
    <cellStyle name="Normal 5 4 3" xfId="748"/>
    <cellStyle name="Normal 5 4 4" xfId="31924"/>
    <cellStyle name="Normal 5 5" xfId="718"/>
    <cellStyle name="Normal 5 5 2" xfId="31956"/>
    <cellStyle name="Normal 5 6" xfId="739"/>
    <cellStyle name="Normal 5 6 2" xfId="31915"/>
    <cellStyle name="Normal 5 7" xfId="779"/>
    <cellStyle name="Normal 5 8" xfId="486"/>
    <cellStyle name="Normal 5 9" xfId="970"/>
    <cellStyle name="Normal 50" xfId="1051"/>
    <cellStyle name="Normal 50 2" xfId="1448"/>
    <cellStyle name="Normal 51" xfId="1449"/>
    <cellStyle name="Normal 51 10" xfId="6770"/>
    <cellStyle name="Normal 51 10 2" xfId="37098"/>
    <cellStyle name="Normal 51 10 3" xfId="21874"/>
    <cellStyle name="Normal 51 11" xfId="32089"/>
    <cellStyle name="Normal 51 12" xfId="16859"/>
    <cellStyle name="Normal 51 13" xfId="47115"/>
    <cellStyle name="Normal 51 14" xfId="47300"/>
    <cellStyle name="Normal 51 2" xfId="1734"/>
    <cellStyle name="Normal 51 2 10" xfId="32141"/>
    <cellStyle name="Normal 51 2 11" xfId="16913"/>
    <cellStyle name="Normal 51 2 2" xfId="1842"/>
    <cellStyle name="Normal 51 2 2 10" xfId="17017"/>
    <cellStyle name="Normal 51 2 2 2" xfId="2059"/>
    <cellStyle name="Normal 51 2 2 2 2" xfId="2480"/>
    <cellStyle name="Normal 51 2 2 2 2 2" xfId="3319"/>
    <cellStyle name="Normal 51 2 2 2 2 2 2" xfId="5009"/>
    <cellStyle name="Normal 51 2 2 2 2 2 2 2" xfId="15082"/>
    <cellStyle name="Normal 51 2 2 2 2 2 2 2 2" xfId="45404"/>
    <cellStyle name="Normal 51 2 2 2 2 2 2 2 3" xfId="30180"/>
    <cellStyle name="Normal 51 2 2 2 2 2 2 3" xfId="10062"/>
    <cellStyle name="Normal 51 2 2 2 2 2 2 3 2" xfId="40387"/>
    <cellStyle name="Normal 51 2 2 2 2 2 2 3 3" xfId="25163"/>
    <cellStyle name="Normal 51 2 2 2 2 2 2 4" xfId="35374"/>
    <cellStyle name="Normal 51 2 2 2 2 2 2 5" xfId="20150"/>
    <cellStyle name="Normal 51 2 2 2 2 2 3" xfId="6701"/>
    <cellStyle name="Normal 51 2 2 2 2 2 3 2" xfId="16753"/>
    <cellStyle name="Normal 51 2 2 2 2 2 3 2 2" xfId="47075"/>
    <cellStyle name="Normal 51 2 2 2 2 2 3 2 3" xfId="31851"/>
    <cellStyle name="Normal 51 2 2 2 2 2 3 3" xfId="11733"/>
    <cellStyle name="Normal 51 2 2 2 2 2 3 3 2" xfId="42058"/>
    <cellStyle name="Normal 51 2 2 2 2 2 3 3 3" xfId="26834"/>
    <cellStyle name="Normal 51 2 2 2 2 2 3 4" xfId="37045"/>
    <cellStyle name="Normal 51 2 2 2 2 2 3 5" xfId="21821"/>
    <cellStyle name="Normal 51 2 2 2 2 2 4" xfId="13411"/>
    <cellStyle name="Normal 51 2 2 2 2 2 4 2" xfId="43733"/>
    <cellStyle name="Normal 51 2 2 2 2 2 4 3" xfId="28509"/>
    <cellStyle name="Normal 51 2 2 2 2 2 5" xfId="8390"/>
    <cellStyle name="Normal 51 2 2 2 2 2 5 2" xfId="38716"/>
    <cellStyle name="Normal 51 2 2 2 2 2 5 3" xfId="23492"/>
    <cellStyle name="Normal 51 2 2 2 2 2 6" xfId="33704"/>
    <cellStyle name="Normal 51 2 2 2 2 2 7" xfId="18479"/>
    <cellStyle name="Normal 51 2 2 2 2 3" xfId="4172"/>
    <cellStyle name="Normal 51 2 2 2 2 3 2" xfId="14246"/>
    <cellStyle name="Normal 51 2 2 2 2 3 2 2" xfId="44568"/>
    <cellStyle name="Normal 51 2 2 2 2 3 2 3" xfId="29344"/>
    <cellStyle name="Normal 51 2 2 2 2 3 3" xfId="9226"/>
    <cellStyle name="Normal 51 2 2 2 2 3 3 2" xfId="39551"/>
    <cellStyle name="Normal 51 2 2 2 2 3 3 3" xfId="24327"/>
    <cellStyle name="Normal 51 2 2 2 2 3 4" xfId="34538"/>
    <cellStyle name="Normal 51 2 2 2 2 3 5" xfId="19314"/>
    <cellStyle name="Normal 51 2 2 2 2 4" xfId="5865"/>
    <cellStyle name="Normal 51 2 2 2 2 4 2" xfId="15917"/>
    <cellStyle name="Normal 51 2 2 2 2 4 2 2" xfId="46239"/>
    <cellStyle name="Normal 51 2 2 2 2 4 2 3" xfId="31015"/>
    <cellStyle name="Normal 51 2 2 2 2 4 3" xfId="10897"/>
    <cellStyle name="Normal 51 2 2 2 2 4 3 2" xfId="41222"/>
    <cellStyle name="Normal 51 2 2 2 2 4 3 3" xfId="25998"/>
    <cellStyle name="Normal 51 2 2 2 2 4 4" xfId="36209"/>
    <cellStyle name="Normal 51 2 2 2 2 4 5" xfId="20985"/>
    <cellStyle name="Normal 51 2 2 2 2 5" xfId="12575"/>
    <cellStyle name="Normal 51 2 2 2 2 5 2" xfId="42897"/>
    <cellStyle name="Normal 51 2 2 2 2 5 3" xfId="27673"/>
    <cellStyle name="Normal 51 2 2 2 2 6" xfId="7554"/>
    <cellStyle name="Normal 51 2 2 2 2 6 2" xfId="37880"/>
    <cellStyle name="Normal 51 2 2 2 2 6 3" xfId="22656"/>
    <cellStyle name="Normal 51 2 2 2 2 7" xfId="32868"/>
    <cellStyle name="Normal 51 2 2 2 2 8" xfId="17643"/>
    <cellStyle name="Normal 51 2 2 2 3" xfId="2901"/>
    <cellStyle name="Normal 51 2 2 2 3 2" xfId="4591"/>
    <cellStyle name="Normal 51 2 2 2 3 2 2" xfId="14664"/>
    <cellStyle name="Normal 51 2 2 2 3 2 2 2" xfId="44986"/>
    <cellStyle name="Normal 51 2 2 2 3 2 2 3" xfId="29762"/>
    <cellStyle name="Normal 51 2 2 2 3 2 3" xfId="9644"/>
    <cellStyle name="Normal 51 2 2 2 3 2 3 2" xfId="39969"/>
    <cellStyle name="Normal 51 2 2 2 3 2 3 3" xfId="24745"/>
    <cellStyle name="Normal 51 2 2 2 3 2 4" xfId="34956"/>
    <cellStyle name="Normal 51 2 2 2 3 2 5" xfId="19732"/>
    <cellStyle name="Normal 51 2 2 2 3 3" xfId="6283"/>
    <cellStyle name="Normal 51 2 2 2 3 3 2" xfId="16335"/>
    <cellStyle name="Normal 51 2 2 2 3 3 2 2" xfId="46657"/>
    <cellStyle name="Normal 51 2 2 2 3 3 2 3" xfId="31433"/>
    <cellStyle name="Normal 51 2 2 2 3 3 3" xfId="11315"/>
    <cellStyle name="Normal 51 2 2 2 3 3 3 2" xfId="41640"/>
    <cellStyle name="Normal 51 2 2 2 3 3 3 3" xfId="26416"/>
    <cellStyle name="Normal 51 2 2 2 3 3 4" xfId="36627"/>
    <cellStyle name="Normal 51 2 2 2 3 3 5" xfId="21403"/>
    <cellStyle name="Normal 51 2 2 2 3 4" xfId="12993"/>
    <cellStyle name="Normal 51 2 2 2 3 4 2" xfId="43315"/>
    <cellStyle name="Normal 51 2 2 2 3 4 3" xfId="28091"/>
    <cellStyle name="Normal 51 2 2 2 3 5" xfId="7972"/>
    <cellStyle name="Normal 51 2 2 2 3 5 2" xfId="38298"/>
    <cellStyle name="Normal 51 2 2 2 3 5 3" xfId="23074"/>
    <cellStyle name="Normal 51 2 2 2 3 6" xfId="33286"/>
    <cellStyle name="Normal 51 2 2 2 3 7" xfId="18061"/>
    <cellStyle name="Normal 51 2 2 2 4" xfId="3754"/>
    <cellStyle name="Normal 51 2 2 2 4 2" xfId="13828"/>
    <cellStyle name="Normal 51 2 2 2 4 2 2" xfId="44150"/>
    <cellStyle name="Normal 51 2 2 2 4 2 3" xfId="28926"/>
    <cellStyle name="Normal 51 2 2 2 4 3" xfId="8808"/>
    <cellStyle name="Normal 51 2 2 2 4 3 2" xfId="39133"/>
    <cellStyle name="Normal 51 2 2 2 4 3 3" xfId="23909"/>
    <cellStyle name="Normal 51 2 2 2 4 4" xfId="34120"/>
    <cellStyle name="Normal 51 2 2 2 4 5" xfId="18896"/>
    <cellStyle name="Normal 51 2 2 2 5" xfId="5447"/>
    <cellStyle name="Normal 51 2 2 2 5 2" xfId="15499"/>
    <cellStyle name="Normal 51 2 2 2 5 2 2" xfId="45821"/>
    <cellStyle name="Normal 51 2 2 2 5 2 3" xfId="30597"/>
    <cellStyle name="Normal 51 2 2 2 5 3" xfId="10479"/>
    <cellStyle name="Normal 51 2 2 2 5 3 2" xfId="40804"/>
    <cellStyle name="Normal 51 2 2 2 5 3 3" xfId="25580"/>
    <cellStyle name="Normal 51 2 2 2 5 4" xfId="35791"/>
    <cellStyle name="Normal 51 2 2 2 5 5" xfId="20567"/>
    <cellStyle name="Normal 51 2 2 2 6" xfId="12157"/>
    <cellStyle name="Normal 51 2 2 2 6 2" xfId="42479"/>
    <cellStyle name="Normal 51 2 2 2 6 3" xfId="27255"/>
    <cellStyle name="Normal 51 2 2 2 7" xfId="7136"/>
    <cellStyle name="Normal 51 2 2 2 7 2" xfId="37462"/>
    <cellStyle name="Normal 51 2 2 2 7 3" xfId="22238"/>
    <cellStyle name="Normal 51 2 2 2 8" xfId="32450"/>
    <cellStyle name="Normal 51 2 2 2 9" xfId="17225"/>
    <cellStyle name="Normal 51 2 2 3" xfId="2272"/>
    <cellStyle name="Normal 51 2 2 3 2" xfId="3111"/>
    <cellStyle name="Normal 51 2 2 3 2 2" xfId="4801"/>
    <cellStyle name="Normal 51 2 2 3 2 2 2" xfId="14874"/>
    <cellStyle name="Normal 51 2 2 3 2 2 2 2" xfId="45196"/>
    <cellStyle name="Normal 51 2 2 3 2 2 2 3" xfId="29972"/>
    <cellStyle name="Normal 51 2 2 3 2 2 3" xfId="9854"/>
    <cellStyle name="Normal 51 2 2 3 2 2 3 2" xfId="40179"/>
    <cellStyle name="Normal 51 2 2 3 2 2 3 3" xfId="24955"/>
    <cellStyle name="Normal 51 2 2 3 2 2 4" xfId="35166"/>
    <cellStyle name="Normal 51 2 2 3 2 2 5" xfId="19942"/>
    <cellStyle name="Normal 51 2 2 3 2 3" xfId="6493"/>
    <cellStyle name="Normal 51 2 2 3 2 3 2" xfId="16545"/>
    <cellStyle name="Normal 51 2 2 3 2 3 2 2" xfId="46867"/>
    <cellStyle name="Normal 51 2 2 3 2 3 2 3" xfId="31643"/>
    <cellStyle name="Normal 51 2 2 3 2 3 3" xfId="11525"/>
    <cellStyle name="Normal 51 2 2 3 2 3 3 2" xfId="41850"/>
    <cellStyle name="Normal 51 2 2 3 2 3 3 3" xfId="26626"/>
    <cellStyle name="Normal 51 2 2 3 2 3 4" xfId="36837"/>
    <cellStyle name="Normal 51 2 2 3 2 3 5" xfId="21613"/>
    <cellStyle name="Normal 51 2 2 3 2 4" xfId="13203"/>
    <cellStyle name="Normal 51 2 2 3 2 4 2" xfId="43525"/>
    <cellStyle name="Normal 51 2 2 3 2 4 3" xfId="28301"/>
    <cellStyle name="Normal 51 2 2 3 2 5" xfId="8182"/>
    <cellStyle name="Normal 51 2 2 3 2 5 2" xfId="38508"/>
    <cellStyle name="Normal 51 2 2 3 2 5 3" xfId="23284"/>
    <cellStyle name="Normal 51 2 2 3 2 6" xfId="33496"/>
    <cellStyle name="Normal 51 2 2 3 2 7" xfId="18271"/>
    <cellStyle name="Normal 51 2 2 3 3" xfId="3964"/>
    <cellStyle name="Normal 51 2 2 3 3 2" xfId="14038"/>
    <cellStyle name="Normal 51 2 2 3 3 2 2" xfId="44360"/>
    <cellStyle name="Normal 51 2 2 3 3 2 3" xfId="29136"/>
    <cellStyle name="Normal 51 2 2 3 3 3" xfId="9018"/>
    <cellStyle name="Normal 51 2 2 3 3 3 2" xfId="39343"/>
    <cellStyle name="Normal 51 2 2 3 3 3 3" xfId="24119"/>
    <cellStyle name="Normal 51 2 2 3 3 4" xfId="34330"/>
    <cellStyle name="Normal 51 2 2 3 3 5" xfId="19106"/>
    <cellStyle name="Normal 51 2 2 3 4" xfId="5657"/>
    <cellStyle name="Normal 51 2 2 3 4 2" xfId="15709"/>
    <cellStyle name="Normal 51 2 2 3 4 2 2" xfId="46031"/>
    <cellStyle name="Normal 51 2 2 3 4 2 3" xfId="30807"/>
    <cellStyle name="Normal 51 2 2 3 4 3" xfId="10689"/>
    <cellStyle name="Normal 51 2 2 3 4 3 2" xfId="41014"/>
    <cellStyle name="Normal 51 2 2 3 4 3 3" xfId="25790"/>
    <cellStyle name="Normal 51 2 2 3 4 4" xfId="36001"/>
    <cellStyle name="Normal 51 2 2 3 4 5" xfId="20777"/>
    <cellStyle name="Normal 51 2 2 3 5" xfId="12367"/>
    <cellStyle name="Normal 51 2 2 3 5 2" xfId="42689"/>
    <cellStyle name="Normal 51 2 2 3 5 3" xfId="27465"/>
    <cellStyle name="Normal 51 2 2 3 6" xfId="7346"/>
    <cellStyle name="Normal 51 2 2 3 6 2" xfId="37672"/>
    <cellStyle name="Normal 51 2 2 3 6 3" xfId="22448"/>
    <cellStyle name="Normal 51 2 2 3 7" xfId="32660"/>
    <cellStyle name="Normal 51 2 2 3 8" xfId="17435"/>
    <cellStyle name="Normal 51 2 2 4" xfId="2693"/>
    <cellStyle name="Normal 51 2 2 4 2" xfId="4383"/>
    <cellStyle name="Normal 51 2 2 4 2 2" xfId="14456"/>
    <cellStyle name="Normal 51 2 2 4 2 2 2" xfId="44778"/>
    <cellStyle name="Normal 51 2 2 4 2 2 3" xfId="29554"/>
    <cellStyle name="Normal 51 2 2 4 2 3" xfId="9436"/>
    <cellStyle name="Normal 51 2 2 4 2 3 2" xfId="39761"/>
    <cellStyle name="Normal 51 2 2 4 2 3 3" xfId="24537"/>
    <cellStyle name="Normal 51 2 2 4 2 4" xfId="34748"/>
    <cellStyle name="Normal 51 2 2 4 2 5" xfId="19524"/>
    <cellStyle name="Normal 51 2 2 4 3" xfId="6075"/>
    <cellStyle name="Normal 51 2 2 4 3 2" xfId="16127"/>
    <cellStyle name="Normal 51 2 2 4 3 2 2" xfId="46449"/>
    <cellStyle name="Normal 51 2 2 4 3 2 3" xfId="31225"/>
    <cellStyle name="Normal 51 2 2 4 3 3" xfId="11107"/>
    <cellStyle name="Normal 51 2 2 4 3 3 2" xfId="41432"/>
    <cellStyle name="Normal 51 2 2 4 3 3 3" xfId="26208"/>
    <cellStyle name="Normal 51 2 2 4 3 4" xfId="36419"/>
    <cellStyle name="Normal 51 2 2 4 3 5" xfId="21195"/>
    <cellStyle name="Normal 51 2 2 4 4" xfId="12785"/>
    <cellStyle name="Normal 51 2 2 4 4 2" xfId="43107"/>
    <cellStyle name="Normal 51 2 2 4 4 3" xfId="27883"/>
    <cellStyle name="Normal 51 2 2 4 5" xfId="7764"/>
    <cellStyle name="Normal 51 2 2 4 5 2" xfId="38090"/>
    <cellStyle name="Normal 51 2 2 4 5 3" xfId="22866"/>
    <cellStyle name="Normal 51 2 2 4 6" xfId="33078"/>
    <cellStyle name="Normal 51 2 2 4 7" xfId="17853"/>
    <cellStyle name="Normal 51 2 2 5" xfId="3546"/>
    <cellStyle name="Normal 51 2 2 5 2" xfId="13620"/>
    <cellStyle name="Normal 51 2 2 5 2 2" xfId="43942"/>
    <cellStyle name="Normal 51 2 2 5 2 3" xfId="28718"/>
    <cellStyle name="Normal 51 2 2 5 3" xfId="8600"/>
    <cellStyle name="Normal 51 2 2 5 3 2" xfId="38925"/>
    <cellStyle name="Normal 51 2 2 5 3 3" xfId="23701"/>
    <cellStyle name="Normal 51 2 2 5 4" xfId="33912"/>
    <cellStyle name="Normal 51 2 2 5 5" xfId="18688"/>
    <cellStyle name="Normal 51 2 2 6" xfId="5239"/>
    <cellStyle name="Normal 51 2 2 6 2" xfId="15291"/>
    <cellStyle name="Normal 51 2 2 6 2 2" xfId="45613"/>
    <cellStyle name="Normal 51 2 2 6 2 3" xfId="30389"/>
    <cellStyle name="Normal 51 2 2 6 3" xfId="10271"/>
    <cellStyle name="Normal 51 2 2 6 3 2" xfId="40596"/>
    <cellStyle name="Normal 51 2 2 6 3 3" xfId="25372"/>
    <cellStyle name="Normal 51 2 2 6 4" xfId="35583"/>
    <cellStyle name="Normal 51 2 2 6 5" xfId="20359"/>
    <cellStyle name="Normal 51 2 2 7" xfId="11949"/>
    <cellStyle name="Normal 51 2 2 7 2" xfId="42271"/>
    <cellStyle name="Normal 51 2 2 7 3" xfId="27047"/>
    <cellStyle name="Normal 51 2 2 8" xfId="6928"/>
    <cellStyle name="Normal 51 2 2 8 2" xfId="37254"/>
    <cellStyle name="Normal 51 2 2 8 3" xfId="22030"/>
    <cellStyle name="Normal 51 2 2 9" xfId="32242"/>
    <cellStyle name="Normal 51 2 3" xfId="1955"/>
    <cellStyle name="Normal 51 2 3 2" xfId="2376"/>
    <cellStyle name="Normal 51 2 3 2 2" xfId="3215"/>
    <cellStyle name="Normal 51 2 3 2 2 2" xfId="4905"/>
    <cellStyle name="Normal 51 2 3 2 2 2 2" xfId="14978"/>
    <cellStyle name="Normal 51 2 3 2 2 2 2 2" xfId="45300"/>
    <cellStyle name="Normal 51 2 3 2 2 2 2 3" xfId="30076"/>
    <cellStyle name="Normal 51 2 3 2 2 2 3" xfId="9958"/>
    <cellStyle name="Normal 51 2 3 2 2 2 3 2" xfId="40283"/>
    <cellStyle name="Normal 51 2 3 2 2 2 3 3" xfId="25059"/>
    <cellStyle name="Normal 51 2 3 2 2 2 4" xfId="35270"/>
    <cellStyle name="Normal 51 2 3 2 2 2 5" xfId="20046"/>
    <cellStyle name="Normal 51 2 3 2 2 3" xfId="6597"/>
    <cellStyle name="Normal 51 2 3 2 2 3 2" xfId="16649"/>
    <cellStyle name="Normal 51 2 3 2 2 3 2 2" xfId="46971"/>
    <cellStyle name="Normal 51 2 3 2 2 3 2 3" xfId="31747"/>
    <cellStyle name="Normal 51 2 3 2 2 3 3" xfId="11629"/>
    <cellStyle name="Normal 51 2 3 2 2 3 3 2" xfId="41954"/>
    <cellStyle name="Normal 51 2 3 2 2 3 3 3" xfId="26730"/>
    <cellStyle name="Normal 51 2 3 2 2 3 4" xfId="36941"/>
    <cellStyle name="Normal 51 2 3 2 2 3 5" xfId="21717"/>
    <cellStyle name="Normal 51 2 3 2 2 4" xfId="13307"/>
    <cellStyle name="Normal 51 2 3 2 2 4 2" xfId="43629"/>
    <cellStyle name="Normal 51 2 3 2 2 4 3" xfId="28405"/>
    <cellStyle name="Normal 51 2 3 2 2 5" xfId="8286"/>
    <cellStyle name="Normal 51 2 3 2 2 5 2" xfId="38612"/>
    <cellStyle name="Normal 51 2 3 2 2 5 3" xfId="23388"/>
    <cellStyle name="Normal 51 2 3 2 2 6" xfId="33600"/>
    <cellStyle name="Normal 51 2 3 2 2 7" xfId="18375"/>
    <cellStyle name="Normal 51 2 3 2 3" xfId="4068"/>
    <cellStyle name="Normal 51 2 3 2 3 2" xfId="14142"/>
    <cellStyle name="Normal 51 2 3 2 3 2 2" xfId="44464"/>
    <cellStyle name="Normal 51 2 3 2 3 2 3" xfId="29240"/>
    <cellStyle name="Normal 51 2 3 2 3 3" xfId="9122"/>
    <cellStyle name="Normal 51 2 3 2 3 3 2" xfId="39447"/>
    <cellStyle name="Normal 51 2 3 2 3 3 3" xfId="24223"/>
    <cellStyle name="Normal 51 2 3 2 3 4" xfId="34434"/>
    <cellStyle name="Normal 51 2 3 2 3 5" xfId="19210"/>
    <cellStyle name="Normal 51 2 3 2 4" xfId="5761"/>
    <cellStyle name="Normal 51 2 3 2 4 2" xfId="15813"/>
    <cellStyle name="Normal 51 2 3 2 4 2 2" xfId="46135"/>
    <cellStyle name="Normal 51 2 3 2 4 2 3" xfId="30911"/>
    <cellStyle name="Normal 51 2 3 2 4 3" xfId="10793"/>
    <cellStyle name="Normal 51 2 3 2 4 3 2" xfId="41118"/>
    <cellStyle name="Normal 51 2 3 2 4 3 3" xfId="25894"/>
    <cellStyle name="Normal 51 2 3 2 4 4" xfId="36105"/>
    <cellStyle name="Normal 51 2 3 2 4 5" xfId="20881"/>
    <cellStyle name="Normal 51 2 3 2 5" xfId="12471"/>
    <cellStyle name="Normal 51 2 3 2 5 2" xfId="42793"/>
    <cellStyle name="Normal 51 2 3 2 5 3" xfId="27569"/>
    <cellStyle name="Normal 51 2 3 2 6" xfId="7450"/>
    <cellStyle name="Normal 51 2 3 2 6 2" xfId="37776"/>
    <cellStyle name="Normal 51 2 3 2 6 3" xfId="22552"/>
    <cellStyle name="Normal 51 2 3 2 7" xfId="32764"/>
    <cellStyle name="Normal 51 2 3 2 8" xfId="17539"/>
    <cellStyle name="Normal 51 2 3 3" xfId="2797"/>
    <cellStyle name="Normal 51 2 3 3 2" xfId="4487"/>
    <cellStyle name="Normal 51 2 3 3 2 2" xfId="14560"/>
    <cellStyle name="Normal 51 2 3 3 2 2 2" xfId="44882"/>
    <cellStyle name="Normal 51 2 3 3 2 2 3" xfId="29658"/>
    <cellStyle name="Normal 51 2 3 3 2 3" xfId="9540"/>
    <cellStyle name="Normal 51 2 3 3 2 3 2" xfId="39865"/>
    <cellStyle name="Normal 51 2 3 3 2 3 3" xfId="24641"/>
    <cellStyle name="Normal 51 2 3 3 2 4" xfId="34852"/>
    <cellStyle name="Normal 51 2 3 3 2 5" xfId="19628"/>
    <cellStyle name="Normal 51 2 3 3 3" xfId="6179"/>
    <cellStyle name="Normal 51 2 3 3 3 2" xfId="16231"/>
    <cellStyle name="Normal 51 2 3 3 3 2 2" xfId="46553"/>
    <cellStyle name="Normal 51 2 3 3 3 2 3" xfId="31329"/>
    <cellStyle name="Normal 51 2 3 3 3 3" xfId="11211"/>
    <cellStyle name="Normal 51 2 3 3 3 3 2" xfId="41536"/>
    <cellStyle name="Normal 51 2 3 3 3 3 3" xfId="26312"/>
    <cellStyle name="Normal 51 2 3 3 3 4" xfId="36523"/>
    <cellStyle name="Normal 51 2 3 3 3 5" xfId="21299"/>
    <cellStyle name="Normal 51 2 3 3 4" xfId="12889"/>
    <cellStyle name="Normal 51 2 3 3 4 2" xfId="43211"/>
    <cellStyle name="Normal 51 2 3 3 4 3" xfId="27987"/>
    <cellStyle name="Normal 51 2 3 3 5" xfId="7868"/>
    <cellStyle name="Normal 51 2 3 3 5 2" xfId="38194"/>
    <cellStyle name="Normal 51 2 3 3 5 3" xfId="22970"/>
    <cellStyle name="Normal 51 2 3 3 6" xfId="33182"/>
    <cellStyle name="Normal 51 2 3 3 7" xfId="17957"/>
    <cellStyle name="Normal 51 2 3 4" xfId="3650"/>
    <cellStyle name="Normal 51 2 3 4 2" xfId="13724"/>
    <cellStyle name="Normal 51 2 3 4 2 2" xfId="44046"/>
    <cellStyle name="Normal 51 2 3 4 2 3" xfId="28822"/>
    <cellStyle name="Normal 51 2 3 4 3" xfId="8704"/>
    <cellStyle name="Normal 51 2 3 4 3 2" xfId="39029"/>
    <cellStyle name="Normal 51 2 3 4 3 3" xfId="23805"/>
    <cellStyle name="Normal 51 2 3 4 4" xfId="34016"/>
    <cellStyle name="Normal 51 2 3 4 5" xfId="18792"/>
    <cellStyle name="Normal 51 2 3 5" xfId="5343"/>
    <cellStyle name="Normal 51 2 3 5 2" xfId="15395"/>
    <cellStyle name="Normal 51 2 3 5 2 2" xfId="45717"/>
    <cellStyle name="Normal 51 2 3 5 2 3" xfId="30493"/>
    <cellStyle name="Normal 51 2 3 5 3" xfId="10375"/>
    <cellStyle name="Normal 51 2 3 5 3 2" xfId="40700"/>
    <cellStyle name="Normal 51 2 3 5 3 3" xfId="25476"/>
    <cellStyle name="Normal 51 2 3 5 4" xfId="35687"/>
    <cellStyle name="Normal 51 2 3 5 5" xfId="20463"/>
    <cellStyle name="Normal 51 2 3 6" xfId="12053"/>
    <cellStyle name="Normal 51 2 3 6 2" xfId="42375"/>
    <cellStyle name="Normal 51 2 3 6 3" xfId="27151"/>
    <cellStyle name="Normal 51 2 3 7" xfId="7032"/>
    <cellStyle name="Normal 51 2 3 7 2" xfId="37358"/>
    <cellStyle name="Normal 51 2 3 7 3" xfId="22134"/>
    <cellStyle name="Normal 51 2 3 8" xfId="32346"/>
    <cellStyle name="Normal 51 2 3 9" xfId="17121"/>
    <cellStyle name="Normal 51 2 4" xfId="2168"/>
    <cellStyle name="Normal 51 2 4 2" xfId="3007"/>
    <cellStyle name="Normal 51 2 4 2 2" xfId="4697"/>
    <cellStyle name="Normal 51 2 4 2 2 2" xfId="14770"/>
    <cellStyle name="Normal 51 2 4 2 2 2 2" xfId="45092"/>
    <cellStyle name="Normal 51 2 4 2 2 2 3" xfId="29868"/>
    <cellStyle name="Normal 51 2 4 2 2 3" xfId="9750"/>
    <cellStyle name="Normal 51 2 4 2 2 3 2" xfId="40075"/>
    <cellStyle name="Normal 51 2 4 2 2 3 3" xfId="24851"/>
    <cellStyle name="Normal 51 2 4 2 2 4" xfId="35062"/>
    <cellStyle name="Normal 51 2 4 2 2 5" xfId="19838"/>
    <cellStyle name="Normal 51 2 4 2 3" xfId="6389"/>
    <cellStyle name="Normal 51 2 4 2 3 2" xfId="16441"/>
    <cellStyle name="Normal 51 2 4 2 3 2 2" xfId="46763"/>
    <cellStyle name="Normal 51 2 4 2 3 2 3" xfId="31539"/>
    <cellStyle name="Normal 51 2 4 2 3 3" xfId="11421"/>
    <cellStyle name="Normal 51 2 4 2 3 3 2" xfId="41746"/>
    <cellStyle name="Normal 51 2 4 2 3 3 3" xfId="26522"/>
    <cellStyle name="Normal 51 2 4 2 3 4" xfId="36733"/>
    <cellStyle name="Normal 51 2 4 2 3 5" xfId="21509"/>
    <cellStyle name="Normal 51 2 4 2 4" xfId="13099"/>
    <cellStyle name="Normal 51 2 4 2 4 2" xfId="43421"/>
    <cellStyle name="Normal 51 2 4 2 4 3" xfId="28197"/>
    <cellStyle name="Normal 51 2 4 2 5" xfId="8078"/>
    <cellStyle name="Normal 51 2 4 2 5 2" xfId="38404"/>
    <cellStyle name="Normal 51 2 4 2 5 3" xfId="23180"/>
    <cellStyle name="Normal 51 2 4 2 6" xfId="33392"/>
    <cellStyle name="Normal 51 2 4 2 7" xfId="18167"/>
    <cellStyle name="Normal 51 2 4 3" xfId="3860"/>
    <cellStyle name="Normal 51 2 4 3 2" xfId="13934"/>
    <cellStyle name="Normal 51 2 4 3 2 2" xfId="44256"/>
    <cellStyle name="Normal 51 2 4 3 2 3" xfId="29032"/>
    <cellStyle name="Normal 51 2 4 3 3" xfId="8914"/>
    <cellStyle name="Normal 51 2 4 3 3 2" xfId="39239"/>
    <cellStyle name="Normal 51 2 4 3 3 3" xfId="24015"/>
    <cellStyle name="Normal 51 2 4 3 4" xfId="34226"/>
    <cellStyle name="Normal 51 2 4 3 5" xfId="19002"/>
    <cellStyle name="Normal 51 2 4 4" xfId="5553"/>
    <cellStyle name="Normal 51 2 4 4 2" xfId="15605"/>
    <cellStyle name="Normal 51 2 4 4 2 2" xfId="45927"/>
    <cellStyle name="Normal 51 2 4 4 2 3" xfId="30703"/>
    <cellStyle name="Normal 51 2 4 4 3" xfId="10585"/>
    <cellStyle name="Normal 51 2 4 4 3 2" xfId="40910"/>
    <cellStyle name="Normal 51 2 4 4 3 3" xfId="25686"/>
    <cellStyle name="Normal 51 2 4 4 4" xfId="35897"/>
    <cellStyle name="Normal 51 2 4 4 5" xfId="20673"/>
    <cellStyle name="Normal 51 2 4 5" xfId="12263"/>
    <cellStyle name="Normal 51 2 4 5 2" xfId="42585"/>
    <cellStyle name="Normal 51 2 4 5 3" xfId="27361"/>
    <cellStyle name="Normal 51 2 4 6" xfId="7242"/>
    <cellStyle name="Normal 51 2 4 6 2" xfId="37568"/>
    <cellStyle name="Normal 51 2 4 6 3" xfId="22344"/>
    <cellStyle name="Normal 51 2 4 7" xfId="32556"/>
    <cellStyle name="Normal 51 2 4 8" xfId="17331"/>
    <cellStyle name="Normal 51 2 5" xfId="2589"/>
    <cellStyle name="Normal 51 2 5 2" xfId="4279"/>
    <cellStyle name="Normal 51 2 5 2 2" xfId="14352"/>
    <cellStyle name="Normal 51 2 5 2 2 2" xfId="44674"/>
    <cellStyle name="Normal 51 2 5 2 2 3" xfId="29450"/>
    <cellStyle name="Normal 51 2 5 2 3" xfId="9332"/>
    <cellStyle name="Normal 51 2 5 2 3 2" xfId="39657"/>
    <cellStyle name="Normal 51 2 5 2 3 3" xfId="24433"/>
    <cellStyle name="Normal 51 2 5 2 4" xfId="34644"/>
    <cellStyle name="Normal 51 2 5 2 5" xfId="19420"/>
    <cellStyle name="Normal 51 2 5 3" xfId="5971"/>
    <cellStyle name="Normal 51 2 5 3 2" xfId="16023"/>
    <cellStyle name="Normal 51 2 5 3 2 2" xfId="46345"/>
    <cellStyle name="Normal 51 2 5 3 2 3" xfId="31121"/>
    <cellStyle name="Normal 51 2 5 3 3" xfId="11003"/>
    <cellStyle name="Normal 51 2 5 3 3 2" xfId="41328"/>
    <cellStyle name="Normal 51 2 5 3 3 3" xfId="26104"/>
    <cellStyle name="Normal 51 2 5 3 4" xfId="36315"/>
    <cellStyle name="Normal 51 2 5 3 5" xfId="21091"/>
    <cellStyle name="Normal 51 2 5 4" xfId="12681"/>
    <cellStyle name="Normal 51 2 5 4 2" xfId="43003"/>
    <cellStyle name="Normal 51 2 5 4 3" xfId="27779"/>
    <cellStyle name="Normal 51 2 5 5" xfId="7660"/>
    <cellStyle name="Normal 51 2 5 5 2" xfId="37986"/>
    <cellStyle name="Normal 51 2 5 5 3" xfId="22762"/>
    <cellStyle name="Normal 51 2 5 6" xfId="32974"/>
    <cellStyle name="Normal 51 2 5 7" xfId="17749"/>
    <cellStyle name="Normal 51 2 6" xfId="3442"/>
    <cellStyle name="Normal 51 2 6 2" xfId="13516"/>
    <cellStyle name="Normal 51 2 6 2 2" xfId="43838"/>
    <cellStyle name="Normal 51 2 6 2 3" xfId="28614"/>
    <cellStyle name="Normal 51 2 6 3" xfId="8496"/>
    <cellStyle name="Normal 51 2 6 3 2" xfId="38821"/>
    <cellStyle name="Normal 51 2 6 3 3" xfId="23597"/>
    <cellStyle name="Normal 51 2 6 4" xfId="33808"/>
    <cellStyle name="Normal 51 2 6 5" xfId="18584"/>
    <cellStyle name="Normal 51 2 7" xfId="5135"/>
    <cellStyle name="Normal 51 2 7 2" xfId="15187"/>
    <cellStyle name="Normal 51 2 7 2 2" xfId="45509"/>
    <cellStyle name="Normal 51 2 7 2 3" xfId="30285"/>
    <cellStyle name="Normal 51 2 7 3" xfId="10167"/>
    <cellStyle name="Normal 51 2 7 3 2" xfId="40492"/>
    <cellStyle name="Normal 51 2 7 3 3" xfId="25268"/>
    <cellStyle name="Normal 51 2 7 4" xfId="35479"/>
    <cellStyle name="Normal 51 2 7 5" xfId="20255"/>
    <cellStyle name="Normal 51 2 8" xfId="11845"/>
    <cellStyle name="Normal 51 2 8 2" xfId="42167"/>
    <cellStyle name="Normal 51 2 8 3" xfId="26943"/>
    <cellStyle name="Normal 51 2 9" xfId="6824"/>
    <cellStyle name="Normal 51 2 9 2" xfId="37150"/>
    <cellStyle name="Normal 51 2 9 3" xfId="21926"/>
    <cellStyle name="Normal 51 3" xfId="1788"/>
    <cellStyle name="Normal 51 3 10" xfId="16965"/>
    <cellStyle name="Normal 51 3 2" xfId="2007"/>
    <cellStyle name="Normal 51 3 2 2" xfId="2428"/>
    <cellStyle name="Normal 51 3 2 2 2" xfId="3267"/>
    <cellStyle name="Normal 51 3 2 2 2 2" xfId="4957"/>
    <cellStyle name="Normal 51 3 2 2 2 2 2" xfId="15030"/>
    <cellStyle name="Normal 51 3 2 2 2 2 2 2" xfId="45352"/>
    <cellStyle name="Normal 51 3 2 2 2 2 2 3" xfId="30128"/>
    <cellStyle name="Normal 51 3 2 2 2 2 3" xfId="10010"/>
    <cellStyle name="Normal 51 3 2 2 2 2 3 2" xfId="40335"/>
    <cellStyle name="Normal 51 3 2 2 2 2 3 3" xfId="25111"/>
    <cellStyle name="Normal 51 3 2 2 2 2 4" xfId="35322"/>
    <cellStyle name="Normal 51 3 2 2 2 2 5" xfId="20098"/>
    <cellStyle name="Normal 51 3 2 2 2 3" xfId="6649"/>
    <cellStyle name="Normal 51 3 2 2 2 3 2" xfId="16701"/>
    <cellStyle name="Normal 51 3 2 2 2 3 2 2" xfId="47023"/>
    <cellStyle name="Normal 51 3 2 2 2 3 2 3" xfId="31799"/>
    <cellStyle name="Normal 51 3 2 2 2 3 3" xfId="11681"/>
    <cellStyle name="Normal 51 3 2 2 2 3 3 2" xfId="42006"/>
    <cellStyle name="Normal 51 3 2 2 2 3 3 3" xfId="26782"/>
    <cellStyle name="Normal 51 3 2 2 2 3 4" xfId="36993"/>
    <cellStyle name="Normal 51 3 2 2 2 3 5" xfId="21769"/>
    <cellStyle name="Normal 51 3 2 2 2 4" xfId="13359"/>
    <cellStyle name="Normal 51 3 2 2 2 4 2" xfId="43681"/>
    <cellStyle name="Normal 51 3 2 2 2 4 3" xfId="28457"/>
    <cellStyle name="Normal 51 3 2 2 2 5" xfId="8338"/>
    <cellStyle name="Normal 51 3 2 2 2 5 2" xfId="38664"/>
    <cellStyle name="Normal 51 3 2 2 2 5 3" xfId="23440"/>
    <cellStyle name="Normal 51 3 2 2 2 6" xfId="33652"/>
    <cellStyle name="Normal 51 3 2 2 2 7" xfId="18427"/>
    <cellStyle name="Normal 51 3 2 2 3" xfId="4120"/>
    <cellStyle name="Normal 51 3 2 2 3 2" xfId="14194"/>
    <cellStyle name="Normal 51 3 2 2 3 2 2" xfId="44516"/>
    <cellStyle name="Normal 51 3 2 2 3 2 3" xfId="29292"/>
    <cellStyle name="Normal 51 3 2 2 3 3" xfId="9174"/>
    <cellStyle name="Normal 51 3 2 2 3 3 2" xfId="39499"/>
    <cellStyle name="Normal 51 3 2 2 3 3 3" xfId="24275"/>
    <cellStyle name="Normal 51 3 2 2 3 4" xfId="34486"/>
    <cellStyle name="Normal 51 3 2 2 3 5" xfId="19262"/>
    <cellStyle name="Normal 51 3 2 2 4" xfId="5813"/>
    <cellStyle name="Normal 51 3 2 2 4 2" xfId="15865"/>
    <cellStyle name="Normal 51 3 2 2 4 2 2" xfId="46187"/>
    <cellStyle name="Normal 51 3 2 2 4 2 3" xfId="30963"/>
    <cellStyle name="Normal 51 3 2 2 4 3" xfId="10845"/>
    <cellStyle name="Normal 51 3 2 2 4 3 2" xfId="41170"/>
    <cellStyle name="Normal 51 3 2 2 4 3 3" xfId="25946"/>
    <cellStyle name="Normal 51 3 2 2 4 4" xfId="36157"/>
    <cellStyle name="Normal 51 3 2 2 4 5" xfId="20933"/>
    <cellStyle name="Normal 51 3 2 2 5" xfId="12523"/>
    <cellStyle name="Normal 51 3 2 2 5 2" xfId="42845"/>
    <cellStyle name="Normal 51 3 2 2 5 3" xfId="27621"/>
    <cellStyle name="Normal 51 3 2 2 6" xfId="7502"/>
    <cellStyle name="Normal 51 3 2 2 6 2" xfId="37828"/>
    <cellStyle name="Normal 51 3 2 2 6 3" xfId="22604"/>
    <cellStyle name="Normal 51 3 2 2 7" xfId="32816"/>
    <cellStyle name="Normal 51 3 2 2 8" xfId="17591"/>
    <cellStyle name="Normal 51 3 2 3" xfId="2849"/>
    <cellStyle name="Normal 51 3 2 3 2" xfId="4539"/>
    <cellStyle name="Normal 51 3 2 3 2 2" xfId="14612"/>
    <cellStyle name="Normal 51 3 2 3 2 2 2" xfId="44934"/>
    <cellStyle name="Normal 51 3 2 3 2 2 3" xfId="29710"/>
    <cellStyle name="Normal 51 3 2 3 2 3" xfId="9592"/>
    <cellStyle name="Normal 51 3 2 3 2 3 2" xfId="39917"/>
    <cellStyle name="Normal 51 3 2 3 2 3 3" xfId="24693"/>
    <cellStyle name="Normal 51 3 2 3 2 4" xfId="34904"/>
    <cellStyle name="Normal 51 3 2 3 2 5" xfId="19680"/>
    <cellStyle name="Normal 51 3 2 3 3" xfId="6231"/>
    <cellStyle name="Normal 51 3 2 3 3 2" xfId="16283"/>
    <cellStyle name="Normal 51 3 2 3 3 2 2" xfId="46605"/>
    <cellStyle name="Normal 51 3 2 3 3 2 3" xfId="31381"/>
    <cellStyle name="Normal 51 3 2 3 3 3" xfId="11263"/>
    <cellStyle name="Normal 51 3 2 3 3 3 2" xfId="41588"/>
    <cellStyle name="Normal 51 3 2 3 3 3 3" xfId="26364"/>
    <cellStyle name="Normal 51 3 2 3 3 4" xfId="36575"/>
    <cellStyle name="Normal 51 3 2 3 3 5" xfId="21351"/>
    <cellStyle name="Normal 51 3 2 3 4" xfId="12941"/>
    <cellStyle name="Normal 51 3 2 3 4 2" xfId="43263"/>
    <cellStyle name="Normal 51 3 2 3 4 3" xfId="28039"/>
    <cellStyle name="Normal 51 3 2 3 5" xfId="7920"/>
    <cellStyle name="Normal 51 3 2 3 5 2" xfId="38246"/>
    <cellStyle name="Normal 51 3 2 3 5 3" xfId="23022"/>
    <cellStyle name="Normal 51 3 2 3 6" xfId="33234"/>
    <cellStyle name="Normal 51 3 2 3 7" xfId="18009"/>
    <cellStyle name="Normal 51 3 2 4" xfId="3702"/>
    <cellStyle name="Normal 51 3 2 4 2" xfId="13776"/>
    <cellStyle name="Normal 51 3 2 4 2 2" xfId="44098"/>
    <cellStyle name="Normal 51 3 2 4 2 3" xfId="28874"/>
    <cellStyle name="Normal 51 3 2 4 3" xfId="8756"/>
    <cellStyle name="Normal 51 3 2 4 3 2" xfId="39081"/>
    <cellStyle name="Normal 51 3 2 4 3 3" xfId="23857"/>
    <cellStyle name="Normal 51 3 2 4 4" xfId="34068"/>
    <cellStyle name="Normal 51 3 2 4 5" xfId="18844"/>
    <cellStyle name="Normal 51 3 2 5" xfId="5395"/>
    <cellStyle name="Normal 51 3 2 5 2" xfId="15447"/>
    <cellStyle name="Normal 51 3 2 5 2 2" xfId="45769"/>
    <cellStyle name="Normal 51 3 2 5 2 3" xfId="30545"/>
    <cellStyle name="Normal 51 3 2 5 3" xfId="10427"/>
    <cellStyle name="Normal 51 3 2 5 3 2" xfId="40752"/>
    <cellStyle name="Normal 51 3 2 5 3 3" xfId="25528"/>
    <cellStyle name="Normal 51 3 2 5 4" xfId="35739"/>
    <cellStyle name="Normal 51 3 2 5 5" xfId="20515"/>
    <cellStyle name="Normal 51 3 2 6" xfId="12105"/>
    <cellStyle name="Normal 51 3 2 6 2" xfId="42427"/>
    <cellStyle name="Normal 51 3 2 6 3" xfId="27203"/>
    <cellStyle name="Normal 51 3 2 7" xfId="7084"/>
    <cellStyle name="Normal 51 3 2 7 2" xfId="37410"/>
    <cellStyle name="Normal 51 3 2 7 3" xfId="22186"/>
    <cellStyle name="Normal 51 3 2 8" xfId="32398"/>
    <cellStyle name="Normal 51 3 2 9" xfId="17173"/>
    <cellStyle name="Normal 51 3 3" xfId="2220"/>
    <cellStyle name="Normal 51 3 3 2" xfId="3059"/>
    <cellStyle name="Normal 51 3 3 2 2" xfId="4749"/>
    <cellStyle name="Normal 51 3 3 2 2 2" xfId="14822"/>
    <cellStyle name="Normal 51 3 3 2 2 2 2" xfId="45144"/>
    <cellStyle name="Normal 51 3 3 2 2 2 3" xfId="29920"/>
    <cellStyle name="Normal 51 3 3 2 2 3" xfId="9802"/>
    <cellStyle name="Normal 51 3 3 2 2 3 2" xfId="40127"/>
    <cellStyle name="Normal 51 3 3 2 2 3 3" xfId="24903"/>
    <cellStyle name="Normal 51 3 3 2 2 4" xfId="35114"/>
    <cellStyle name="Normal 51 3 3 2 2 5" xfId="19890"/>
    <cellStyle name="Normal 51 3 3 2 3" xfId="6441"/>
    <cellStyle name="Normal 51 3 3 2 3 2" xfId="16493"/>
    <cellStyle name="Normal 51 3 3 2 3 2 2" xfId="46815"/>
    <cellStyle name="Normal 51 3 3 2 3 2 3" xfId="31591"/>
    <cellStyle name="Normal 51 3 3 2 3 3" xfId="11473"/>
    <cellStyle name="Normal 51 3 3 2 3 3 2" xfId="41798"/>
    <cellStyle name="Normal 51 3 3 2 3 3 3" xfId="26574"/>
    <cellStyle name="Normal 51 3 3 2 3 4" xfId="36785"/>
    <cellStyle name="Normal 51 3 3 2 3 5" xfId="21561"/>
    <cellStyle name="Normal 51 3 3 2 4" xfId="13151"/>
    <cellStyle name="Normal 51 3 3 2 4 2" xfId="43473"/>
    <cellStyle name="Normal 51 3 3 2 4 3" xfId="28249"/>
    <cellStyle name="Normal 51 3 3 2 5" xfId="8130"/>
    <cellStyle name="Normal 51 3 3 2 5 2" xfId="38456"/>
    <cellStyle name="Normal 51 3 3 2 5 3" xfId="23232"/>
    <cellStyle name="Normal 51 3 3 2 6" xfId="33444"/>
    <cellStyle name="Normal 51 3 3 2 7" xfId="18219"/>
    <cellStyle name="Normal 51 3 3 3" xfId="3912"/>
    <cellStyle name="Normal 51 3 3 3 2" xfId="13986"/>
    <cellStyle name="Normal 51 3 3 3 2 2" xfId="44308"/>
    <cellStyle name="Normal 51 3 3 3 2 3" xfId="29084"/>
    <cellStyle name="Normal 51 3 3 3 3" xfId="8966"/>
    <cellStyle name="Normal 51 3 3 3 3 2" xfId="39291"/>
    <cellStyle name="Normal 51 3 3 3 3 3" xfId="24067"/>
    <cellStyle name="Normal 51 3 3 3 4" xfId="34278"/>
    <cellStyle name="Normal 51 3 3 3 5" xfId="19054"/>
    <cellStyle name="Normal 51 3 3 4" xfId="5605"/>
    <cellStyle name="Normal 51 3 3 4 2" xfId="15657"/>
    <cellStyle name="Normal 51 3 3 4 2 2" xfId="45979"/>
    <cellStyle name="Normal 51 3 3 4 2 3" xfId="30755"/>
    <cellStyle name="Normal 51 3 3 4 3" xfId="10637"/>
    <cellStyle name="Normal 51 3 3 4 3 2" xfId="40962"/>
    <cellStyle name="Normal 51 3 3 4 3 3" xfId="25738"/>
    <cellStyle name="Normal 51 3 3 4 4" xfId="35949"/>
    <cellStyle name="Normal 51 3 3 4 5" xfId="20725"/>
    <cellStyle name="Normal 51 3 3 5" xfId="12315"/>
    <cellStyle name="Normal 51 3 3 5 2" xfId="42637"/>
    <cellStyle name="Normal 51 3 3 5 3" xfId="27413"/>
    <cellStyle name="Normal 51 3 3 6" xfId="7294"/>
    <cellStyle name="Normal 51 3 3 6 2" xfId="37620"/>
    <cellStyle name="Normal 51 3 3 6 3" xfId="22396"/>
    <cellStyle name="Normal 51 3 3 7" xfId="32608"/>
    <cellStyle name="Normal 51 3 3 8" xfId="17383"/>
    <cellStyle name="Normal 51 3 4" xfId="2641"/>
    <cellStyle name="Normal 51 3 4 2" xfId="4331"/>
    <cellStyle name="Normal 51 3 4 2 2" xfId="14404"/>
    <cellStyle name="Normal 51 3 4 2 2 2" xfId="44726"/>
    <cellStyle name="Normal 51 3 4 2 2 3" xfId="29502"/>
    <cellStyle name="Normal 51 3 4 2 3" xfId="9384"/>
    <cellStyle name="Normal 51 3 4 2 3 2" xfId="39709"/>
    <cellStyle name="Normal 51 3 4 2 3 3" xfId="24485"/>
    <cellStyle name="Normal 51 3 4 2 4" xfId="34696"/>
    <cellStyle name="Normal 51 3 4 2 5" xfId="19472"/>
    <cellStyle name="Normal 51 3 4 3" xfId="6023"/>
    <cellStyle name="Normal 51 3 4 3 2" xfId="16075"/>
    <cellStyle name="Normal 51 3 4 3 2 2" xfId="46397"/>
    <cellStyle name="Normal 51 3 4 3 2 3" xfId="31173"/>
    <cellStyle name="Normal 51 3 4 3 3" xfId="11055"/>
    <cellStyle name="Normal 51 3 4 3 3 2" xfId="41380"/>
    <cellStyle name="Normal 51 3 4 3 3 3" xfId="26156"/>
    <cellStyle name="Normal 51 3 4 3 4" xfId="36367"/>
    <cellStyle name="Normal 51 3 4 3 5" xfId="21143"/>
    <cellStyle name="Normal 51 3 4 4" xfId="12733"/>
    <cellStyle name="Normal 51 3 4 4 2" xfId="43055"/>
    <cellStyle name="Normal 51 3 4 4 3" xfId="27831"/>
    <cellStyle name="Normal 51 3 4 5" xfId="7712"/>
    <cellStyle name="Normal 51 3 4 5 2" xfId="38038"/>
    <cellStyle name="Normal 51 3 4 5 3" xfId="22814"/>
    <cellStyle name="Normal 51 3 4 6" xfId="33026"/>
    <cellStyle name="Normal 51 3 4 7" xfId="17801"/>
    <cellStyle name="Normal 51 3 5" xfId="3494"/>
    <cellStyle name="Normal 51 3 5 2" xfId="13568"/>
    <cellStyle name="Normal 51 3 5 2 2" xfId="43890"/>
    <cellStyle name="Normal 51 3 5 2 3" xfId="28666"/>
    <cellStyle name="Normal 51 3 5 3" xfId="8548"/>
    <cellStyle name="Normal 51 3 5 3 2" xfId="38873"/>
    <cellStyle name="Normal 51 3 5 3 3" xfId="23649"/>
    <cellStyle name="Normal 51 3 5 4" xfId="33860"/>
    <cellStyle name="Normal 51 3 5 5" xfId="18636"/>
    <cellStyle name="Normal 51 3 6" xfId="5187"/>
    <cellStyle name="Normal 51 3 6 2" xfId="15239"/>
    <cellStyle name="Normal 51 3 6 2 2" xfId="45561"/>
    <cellStyle name="Normal 51 3 6 2 3" xfId="30337"/>
    <cellStyle name="Normal 51 3 6 3" xfId="10219"/>
    <cellStyle name="Normal 51 3 6 3 2" xfId="40544"/>
    <cellStyle name="Normal 51 3 6 3 3" xfId="25320"/>
    <cellStyle name="Normal 51 3 6 4" xfId="35531"/>
    <cellStyle name="Normal 51 3 6 5" xfId="20307"/>
    <cellStyle name="Normal 51 3 7" xfId="11897"/>
    <cellStyle name="Normal 51 3 7 2" xfId="42219"/>
    <cellStyle name="Normal 51 3 7 3" xfId="26995"/>
    <cellStyle name="Normal 51 3 8" xfId="6876"/>
    <cellStyle name="Normal 51 3 8 2" xfId="37202"/>
    <cellStyle name="Normal 51 3 8 3" xfId="21978"/>
    <cellStyle name="Normal 51 3 9" xfId="32191"/>
    <cellStyle name="Normal 51 4" xfId="1901"/>
    <cellStyle name="Normal 51 4 2" xfId="2324"/>
    <cellStyle name="Normal 51 4 2 2" xfId="3163"/>
    <cellStyle name="Normal 51 4 2 2 2" xfId="4853"/>
    <cellStyle name="Normal 51 4 2 2 2 2" xfId="14926"/>
    <cellStyle name="Normal 51 4 2 2 2 2 2" xfId="45248"/>
    <cellStyle name="Normal 51 4 2 2 2 2 3" xfId="30024"/>
    <cellStyle name="Normal 51 4 2 2 2 3" xfId="9906"/>
    <cellStyle name="Normal 51 4 2 2 2 3 2" xfId="40231"/>
    <cellStyle name="Normal 51 4 2 2 2 3 3" xfId="25007"/>
    <cellStyle name="Normal 51 4 2 2 2 4" xfId="35218"/>
    <cellStyle name="Normal 51 4 2 2 2 5" xfId="19994"/>
    <cellStyle name="Normal 51 4 2 2 3" xfId="6545"/>
    <cellStyle name="Normal 51 4 2 2 3 2" xfId="16597"/>
    <cellStyle name="Normal 51 4 2 2 3 2 2" xfId="46919"/>
    <cellStyle name="Normal 51 4 2 2 3 2 3" xfId="31695"/>
    <cellStyle name="Normal 51 4 2 2 3 3" xfId="11577"/>
    <cellStyle name="Normal 51 4 2 2 3 3 2" xfId="41902"/>
    <cellStyle name="Normal 51 4 2 2 3 3 3" xfId="26678"/>
    <cellStyle name="Normal 51 4 2 2 3 4" xfId="36889"/>
    <cellStyle name="Normal 51 4 2 2 3 5" xfId="21665"/>
    <cellStyle name="Normal 51 4 2 2 4" xfId="13255"/>
    <cellStyle name="Normal 51 4 2 2 4 2" xfId="43577"/>
    <cellStyle name="Normal 51 4 2 2 4 3" xfId="28353"/>
    <cellStyle name="Normal 51 4 2 2 5" xfId="8234"/>
    <cellStyle name="Normal 51 4 2 2 5 2" xfId="38560"/>
    <cellStyle name="Normal 51 4 2 2 5 3" xfId="23336"/>
    <cellStyle name="Normal 51 4 2 2 6" xfId="33548"/>
    <cellStyle name="Normal 51 4 2 2 7" xfId="18323"/>
    <cellStyle name="Normal 51 4 2 3" xfId="4016"/>
    <cellStyle name="Normal 51 4 2 3 2" xfId="14090"/>
    <cellStyle name="Normal 51 4 2 3 2 2" xfId="44412"/>
    <cellStyle name="Normal 51 4 2 3 2 3" xfId="29188"/>
    <cellStyle name="Normal 51 4 2 3 3" xfId="9070"/>
    <cellStyle name="Normal 51 4 2 3 3 2" xfId="39395"/>
    <cellStyle name="Normal 51 4 2 3 3 3" xfId="24171"/>
    <cellStyle name="Normal 51 4 2 3 4" xfId="34382"/>
    <cellStyle name="Normal 51 4 2 3 5" xfId="19158"/>
    <cellStyle name="Normal 51 4 2 4" xfId="5709"/>
    <cellStyle name="Normal 51 4 2 4 2" xfId="15761"/>
    <cellStyle name="Normal 51 4 2 4 2 2" xfId="46083"/>
    <cellStyle name="Normal 51 4 2 4 2 3" xfId="30859"/>
    <cellStyle name="Normal 51 4 2 4 3" xfId="10741"/>
    <cellStyle name="Normal 51 4 2 4 3 2" xfId="41066"/>
    <cellStyle name="Normal 51 4 2 4 3 3" xfId="25842"/>
    <cellStyle name="Normal 51 4 2 4 4" xfId="36053"/>
    <cellStyle name="Normal 51 4 2 4 5" xfId="20829"/>
    <cellStyle name="Normal 51 4 2 5" xfId="12419"/>
    <cellStyle name="Normal 51 4 2 5 2" xfId="42741"/>
    <cellStyle name="Normal 51 4 2 5 3" xfId="27517"/>
    <cellStyle name="Normal 51 4 2 6" xfId="7398"/>
    <cellStyle name="Normal 51 4 2 6 2" xfId="37724"/>
    <cellStyle name="Normal 51 4 2 6 3" xfId="22500"/>
    <cellStyle name="Normal 51 4 2 7" xfId="32712"/>
    <cellStyle name="Normal 51 4 2 8" xfId="17487"/>
    <cellStyle name="Normal 51 4 3" xfId="2745"/>
    <cellStyle name="Normal 51 4 3 2" xfId="4435"/>
    <cellStyle name="Normal 51 4 3 2 2" xfId="14508"/>
    <cellStyle name="Normal 51 4 3 2 2 2" xfId="44830"/>
    <cellStyle name="Normal 51 4 3 2 2 3" xfId="29606"/>
    <cellStyle name="Normal 51 4 3 2 3" xfId="9488"/>
    <cellStyle name="Normal 51 4 3 2 3 2" xfId="39813"/>
    <cellStyle name="Normal 51 4 3 2 3 3" xfId="24589"/>
    <cellStyle name="Normal 51 4 3 2 4" xfId="34800"/>
    <cellStyle name="Normal 51 4 3 2 5" xfId="19576"/>
    <cellStyle name="Normal 51 4 3 3" xfId="6127"/>
    <cellStyle name="Normal 51 4 3 3 2" xfId="16179"/>
    <cellStyle name="Normal 51 4 3 3 2 2" xfId="46501"/>
    <cellStyle name="Normal 51 4 3 3 2 3" xfId="31277"/>
    <cellStyle name="Normal 51 4 3 3 3" xfId="11159"/>
    <cellStyle name="Normal 51 4 3 3 3 2" xfId="41484"/>
    <cellStyle name="Normal 51 4 3 3 3 3" xfId="26260"/>
    <cellStyle name="Normal 51 4 3 3 4" xfId="36471"/>
    <cellStyle name="Normal 51 4 3 3 5" xfId="21247"/>
    <cellStyle name="Normal 51 4 3 4" xfId="12837"/>
    <cellStyle name="Normal 51 4 3 4 2" xfId="43159"/>
    <cellStyle name="Normal 51 4 3 4 3" xfId="27935"/>
    <cellStyle name="Normal 51 4 3 5" xfId="7816"/>
    <cellStyle name="Normal 51 4 3 5 2" xfId="38142"/>
    <cellStyle name="Normal 51 4 3 5 3" xfId="22918"/>
    <cellStyle name="Normal 51 4 3 6" xfId="33130"/>
    <cellStyle name="Normal 51 4 3 7" xfId="17905"/>
    <cellStyle name="Normal 51 4 4" xfId="3598"/>
    <cellStyle name="Normal 51 4 4 2" xfId="13672"/>
    <cellStyle name="Normal 51 4 4 2 2" xfId="43994"/>
    <cellStyle name="Normal 51 4 4 2 3" xfId="28770"/>
    <cellStyle name="Normal 51 4 4 3" xfId="8652"/>
    <cellStyle name="Normal 51 4 4 3 2" xfId="38977"/>
    <cellStyle name="Normal 51 4 4 3 3" xfId="23753"/>
    <cellStyle name="Normal 51 4 4 4" xfId="33964"/>
    <cellStyle name="Normal 51 4 4 5" xfId="18740"/>
    <cellStyle name="Normal 51 4 5" xfId="5291"/>
    <cellStyle name="Normal 51 4 5 2" xfId="15343"/>
    <cellStyle name="Normal 51 4 5 2 2" xfId="45665"/>
    <cellStyle name="Normal 51 4 5 2 3" xfId="30441"/>
    <cellStyle name="Normal 51 4 5 3" xfId="10323"/>
    <cellStyle name="Normal 51 4 5 3 2" xfId="40648"/>
    <cellStyle name="Normal 51 4 5 3 3" xfId="25424"/>
    <cellStyle name="Normal 51 4 5 4" xfId="35635"/>
    <cellStyle name="Normal 51 4 5 5" xfId="20411"/>
    <cellStyle name="Normal 51 4 6" xfId="12001"/>
    <cellStyle name="Normal 51 4 6 2" xfId="42323"/>
    <cellStyle name="Normal 51 4 6 3" xfId="27099"/>
    <cellStyle name="Normal 51 4 7" xfId="6980"/>
    <cellStyle name="Normal 51 4 7 2" xfId="37306"/>
    <cellStyle name="Normal 51 4 7 3" xfId="22082"/>
    <cellStyle name="Normal 51 4 8" xfId="32294"/>
    <cellStyle name="Normal 51 4 9" xfId="17069"/>
    <cellStyle name="Normal 51 5" xfId="2114"/>
    <cellStyle name="Normal 51 5 2" xfId="2955"/>
    <cellStyle name="Normal 51 5 2 2" xfId="4645"/>
    <cellStyle name="Normal 51 5 2 2 2" xfId="14718"/>
    <cellStyle name="Normal 51 5 2 2 2 2" xfId="45040"/>
    <cellStyle name="Normal 51 5 2 2 2 3" xfId="29816"/>
    <cellStyle name="Normal 51 5 2 2 3" xfId="9698"/>
    <cellStyle name="Normal 51 5 2 2 3 2" xfId="40023"/>
    <cellStyle name="Normal 51 5 2 2 3 3" xfId="24799"/>
    <cellStyle name="Normal 51 5 2 2 4" xfId="35010"/>
    <cellStyle name="Normal 51 5 2 2 5" xfId="19786"/>
    <cellStyle name="Normal 51 5 2 3" xfId="6337"/>
    <cellStyle name="Normal 51 5 2 3 2" xfId="16389"/>
    <cellStyle name="Normal 51 5 2 3 2 2" xfId="46711"/>
    <cellStyle name="Normal 51 5 2 3 2 3" xfId="31487"/>
    <cellStyle name="Normal 51 5 2 3 3" xfId="11369"/>
    <cellStyle name="Normal 51 5 2 3 3 2" xfId="41694"/>
    <cellStyle name="Normal 51 5 2 3 3 3" xfId="26470"/>
    <cellStyle name="Normal 51 5 2 3 4" xfId="36681"/>
    <cellStyle name="Normal 51 5 2 3 5" xfId="21457"/>
    <cellStyle name="Normal 51 5 2 4" xfId="13047"/>
    <cellStyle name="Normal 51 5 2 4 2" xfId="43369"/>
    <cellStyle name="Normal 51 5 2 4 3" xfId="28145"/>
    <cellStyle name="Normal 51 5 2 5" xfId="8026"/>
    <cellStyle name="Normal 51 5 2 5 2" xfId="38352"/>
    <cellStyle name="Normal 51 5 2 5 3" xfId="23128"/>
    <cellStyle name="Normal 51 5 2 6" xfId="33340"/>
    <cellStyle name="Normal 51 5 2 7" xfId="18115"/>
    <cellStyle name="Normal 51 5 3" xfId="3808"/>
    <cellStyle name="Normal 51 5 3 2" xfId="13882"/>
    <cellStyle name="Normal 51 5 3 2 2" xfId="44204"/>
    <cellStyle name="Normal 51 5 3 2 3" xfId="28980"/>
    <cellStyle name="Normal 51 5 3 3" xfId="8862"/>
    <cellStyle name="Normal 51 5 3 3 2" xfId="39187"/>
    <cellStyle name="Normal 51 5 3 3 3" xfId="23963"/>
    <cellStyle name="Normal 51 5 3 4" xfId="34174"/>
    <cellStyle name="Normal 51 5 3 5" xfId="18950"/>
    <cellStyle name="Normal 51 5 4" xfId="5501"/>
    <cellStyle name="Normal 51 5 4 2" xfId="15553"/>
    <cellStyle name="Normal 51 5 4 2 2" xfId="45875"/>
    <cellStyle name="Normal 51 5 4 2 3" xfId="30651"/>
    <cellStyle name="Normal 51 5 4 3" xfId="10533"/>
    <cellStyle name="Normal 51 5 4 3 2" xfId="40858"/>
    <cellStyle name="Normal 51 5 4 3 3" xfId="25634"/>
    <cellStyle name="Normal 51 5 4 4" xfId="35845"/>
    <cellStyle name="Normal 51 5 4 5" xfId="20621"/>
    <cellStyle name="Normal 51 5 5" xfId="12211"/>
    <cellStyle name="Normal 51 5 5 2" xfId="42533"/>
    <cellStyle name="Normal 51 5 5 3" xfId="27309"/>
    <cellStyle name="Normal 51 5 6" xfId="7190"/>
    <cellStyle name="Normal 51 5 6 2" xfId="37516"/>
    <cellStyle name="Normal 51 5 6 3" xfId="22292"/>
    <cellStyle name="Normal 51 5 7" xfId="32504"/>
    <cellStyle name="Normal 51 5 8" xfId="17279"/>
    <cellStyle name="Normal 51 6" xfId="2535"/>
    <cellStyle name="Normal 51 6 2" xfId="4227"/>
    <cellStyle name="Normal 51 6 2 2" xfId="14300"/>
    <cellStyle name="Normal 51 6 2 2 2" xfId="44622"/>
    <cellStyle name="Normal 51 6 2 2 3" xfId="29398"/>
    <cellStyle name="Normal 51 6 2 3" xfId="9280"/>
    <cellStyle name="Normal 51 6 2 3 2" xfId="39605"/>
    <cellStyle name="Normal 51 6 2 3 3" xfId="24381"/>
    <cellStyle name="Normal 51 6 2 4" xfId="34592"/>
    <cellStyle name="Normal 51 6 2 5" xfId="19368"/>
    <cellStyle name="Normal 51 6 3" xfId="5919"/>
    <cellStyle name="Normal 51 6 3 2" xfId="15971"/>
    <cellStyle name="Normal 51 6 3 2 2" xfId="46293"/>
    <cellStyle name="Normal 51 6 3 2 3" xfId="31069"/>
    <cellStyle name="Normal 51 6 3 3" xfId="10951"/>
    <cellStyle name="Normal 51 6 3 3 2" xfId="41276"/>
    <cellStyle name="Normal 51 6 3 3 3" xfId="26052"/>
    <cellStyle name="Normal 51 6 3 4" xfId="36263"/>
    <cellStyle name="Normal 51 6 3 5" xfId="21039"/>
    <cellStyle name="Normal 51 6 4" xfId="12629"/>
    <cellStyle name="Normal 51 6 4 2" xfId="42951"/>
    <cellStyle name="Normal 51 6 4 3" xfId="27727"/>
    <cellStyle name="Normal 51 6 5" xfId="7608"/>
    <cellStyle name="Normal 51 6 5 2" xfId="37934"/>
    <cellStyle name="Normal 51 6 5 3" xfId="22710"/>
    <cellStyle name="Normal 51 6 6" xfId="32922"/>
    <cellStyle name="Normal 51 6 7" xfId="17697"/>
    <cellStyle name="Normal 51 7" xfId="3386"/>
    <cellStyle name="Normal 51 7 2" xfId="13464"/>
    <cellStyle name="Normal 51 7 2 2" xfId="43786"/>
    <cellStyle name="Normal 51 7 2 3" xfId="28562"/>
    <cellStyle name="Normal 51 7 3" xfId="8444"/>
    <cellStyle name="Normal 51 7 3 2" xfId="38769"/>
    <cellStyle name="Normal 51 7 3 3" xfId="23545"/>
    <cellStyle name="Normal 51 7 4" xfId="33756"/>
    <cellStyle name="Normal 51 7 5" xfId="18532"/>
    <cellStyle name="Normal 51 8" xfId="5080"/>
    <cellStyle name="Normal 51 8 2" xfId="15135"/>
    <cellStyle name="Normal 51 8 2 2" xfId="45457"/>
    <cellStyle name="Normal 51 8 2 3" xfId="30233"/>
    <cellStyle name="Normal 51 8 3" xfId="10115"/>
    <cellStyle name="Normal 51 8 3 2" xfId="40440"/>
    <cellStyle name="Normal 51 8 3 3" xfId="25216"/>
    <cellStyle name="Normal 51 8 4" xfId="35427"/>
    <cellStyle name="Normal 51 8 5" xfId="20203"/>
    <cellStyle name="Normal 51 9" xfId="11791"/>
    <cellStyle name="Normal 51 9 2" xfId="42115"/>
    <cellStyle name="Normal 51 9 3" xfId="26891"/>
    <cellStyle name="Normal 52" xfId="1450"/>
    <cellStyle name="Normal 52 10" xfId="6771"/>
    <cellStyle name="Normal 52 10 2" xfId="37099"/>
    <cellStyle name="Normal 52 10 3" xfId="21875"/>
    <cellStyle name="Normal 52 11" xfId="32090"/>
    <cellStyle name="Normal 52 12" xfId="16860"/>
    <cellStyle name="Normal 52 13" xfId="47116"/>
    <cellStyle name="Normal 52 14" xfId="47301"/>
    <cellStyle name="Normal 52 2" xfId="1735"/>
    <cellStyle name="Normal 52 2 10" xfId="32142"/>
    <cellStyle name="Normal 52 2 11" xfId="16914"/>
    <cellStyle name="Normal 52 2 2" xfId="1843"/>
    <cellStyle name="Normal 52 2 2 10" xfId="17018"/>
    <cellStyle name="Normal 52 2 2 2" xfId="2060"/>
    <cellStyle name="Normal 52 2 2 2 2" xfId="2481"/>
    <cellStyle name="Normal 52 2 2 2 2 2" xfId="3320"/>
    <cellStyle name="Normal 52 2 2 2 2 2 2" xfId="5010"/>
    <cellStyle name="Normal 52 2 2 2 2 2 2 2" xfId="15083"/>
    <cellStyle name="Normal 52 2 2 2 2 2 2 2 2" xfId="45405"/>
    <cellStyle name="Normal 52 2 2 2 2 2 2 2 3" xfId="30181"/>
    <cellStyle name="Normal 52 2 2 2 2 2 2 3" xfId="10063"/>
    <cellStyle name="Normal 52 2 2 2 2 2 2 3 2" xfId="40388"/>
    <cellStyle name="Normal 52 2 2 2 2 2 2 3 3" xfId="25164"/>
    <cellStyle name="Normal 52 2 2 2 2 2 2 4" xfId="35375"/>
    <cellStyle name="Normal 52 2 2 2 2 2 2 5" xfId="20151"/>
    <cellStyle name="Normal 52 2 2 2 2 2 3" xfId="6702"/>
    <cellStyle name="Normal 52 2 2 2 2 2 3 2" xfId="16754"/>
    <cellStyle name="Normal 52 2 2 2 2 2 3 2 2" xfId="47076"/>
    <cellStyle name="Normal 52 2 2 2 2 2 3 2 3" xfId="31852"/>
    <cellStyle name="Normal 52 2 2 2 2 2 3 3" xfId="11734"/>
    <cellStyle name="Normal 52 2 2 2 2 2 3 3 2" xfId="42059"/>
    <cellStyle name="Normal 52 2 2 2 2 2 3 3 3" xfId="26835"/>
    <cellStyle name="Normal 52 2 2 2 2 2 3 4" xfId="37046"/>
    <cellStyle name="Normal 52 2 2 2 2 2 3 5" xfId="21822"/>
    <cellStyle name="Normal 52 2 2 2 2 2 4" xfId="13412"/>
    <cellStyle name="Normal 52 2 2 2 2 2 4 2" xfId="43734"/>
    <cellStyle name="Normal 52 2 2 2 2 2 4 3" xfId="28510"/>
    <cellStyle name="Normal 52 2 2 2 2 2 5" xfId="8391"/>
    <cellStyle name="Normal 52 2 2 2 2 2 5 2" xfId="38717"/>
    <cellStyle name="Normal 52 2 2 2 2 2 5 3" xfId="23493"/>
    <cellStyle name="Normal 52 2 2 2 2 2 6" xfId="33705"/>
    <cellStyle name="Normal 52 2 2 2 2 2 7" xfId="18480"/>
    <cellStyle name="Normal 52 2 2 2 2 3" xfId="4173"/>
    <cellStyle name="Normal 52 2 2 2 2 3 2" xfId="14247"/>
    <cellStyle name="Normal 52 2 2 2 2 3 2 2" xfId="44569"/>
    <cellStyle name="Normal 52 2 2 2 2 3 2 3" xfId="29345"/>
    <cellStyle name="Normal 52 2 2 2 2 3 3" xfId="9227"/>
    <cellStyle name="Normal 52 2 2 2 2 3 3 2" xfId="39552"/>
    <cellStyle name="Normal 52 2 2 2 2 3 3 3" xfId="24328"/>
    <cellStyle name="Normal 52 2 2 2 2 3 4" xfId="34539"/>
    <cellStyle name="Normal 52 2 2 2 2 3 5" xfId="19315"/>
    <cellStyle name="Normal 52 2 2 2 2 4" xfId="5866"/>
    <cellStyle name="Normal 52 2 2 2 2 4 2" xfId="15918"/>
    <cellStyle name="Normal 52 2 2 2 2 4 2 2" xfId="46240"/>
    <cellStyle name="Normal 52 2 2 2 2 4 2 3" xfId="31016"/>
    <cellStyle name="Normal 52 2 2 2 2 4 3" xfId="10898"/>
    <cellStyle name="Normal 52 2 2 2 2 4 3 2" xfId="41223"/>
    <cellStyle name="Normal 52 2 2 2 2 4 3 3" xfId="25999"/>
    <cellStyle name="Normal 52 2 2 2 2 4 4" xfId="36210"/>
    <cellStyle name="Normal 52 2 2 2 2 4 5" xfId="20986"/>
    <cellStyle name="Normal 52 2 2 2 2 5" xfId="12576"/>
    <cellStyle name="Normal 52 2 2 2 2 5 2" xfId="42898"/>
    <cellStyle name="Normal 52 2 2 2 2 5 3" xfId="27674"/>
    <cellStyle name="Normal 52 2 2 2 2 6" xfId="7555"/>
    <cellStyle name="Normal 52 2 2 2 2 6 2" xfId="37881"/>
    <cellStyle name="Normal 52 2 2 2 2 6 3" xfId="22657"/>
    <cellStyle name="Normal 52 2 2 2 2 7" xfId="32869"/>
    <cellStyle name="Normal 52 2 2 2 2 8" xfId="17644"/>
    <cellStyle name="Normal 52 2 2 2 3" xfId="2902"/>
    <cellStyle name="Normal 52 2 2 2 3 2" xfId="4592"/>
    <cellStyle name="Normal 52 2 2 2 3 2 2" xfId="14665"/>
    <cellStyle name="Normal 52 2 2 2 3 2 2 2" xfId="44987"/>
    <cellStyle name="Normal 52 2 2 2 3 2 2 3" xfId="29763"/>
    <cellStyle name="Normal 52 2 2 2 3 2 3" xfId="9645"/>
    <cellStyle name="Normal 52 2 2 2 3 2 3 2" xfId="39970"/>
    <cellStyle name="Normal 52 2 2 2 3 2 3 3" xfId="24746"/>
    <cellStyle name="Normal 52 2 2 2 3 2 4" xfId="34957"/>
    <cellStyle name="Normal 52 2 2 2 3 2 5" xfId="19733"/>
    <cellStyle name="Normal 52 2 2 2 3 3" xfId="6284"/>
    <cellStyle name="Normal 52 2 2 2 3 3 2" xfId="16336"/>
    <cellStyle name="Normal 52 2 2 2 3 3 2 2" xfId="46658"/>
    <cellStyle name="Normal 52 2 2 2 3 3 2 3" xfId="31434"/>
    <cellStyle name="Normal 52 2 2 2 3 3 3" xfId="11316"/>
    <cellStyle name="Normal 52 2 2 2 3 3 3 2" xfId="41641"/>
    <cellStyle name="Normal 52 2 2 2 3 3 3 3" xfId="26417"/>
    <cellStyle name="Normal 52 2 2 2 3 3 4" xfId="36628"/>
    <cellStyle name="Normal 52 2 2 2 3 3 5" xfId="21404"/>
    <cellStyle name="Normal 52 2 2 2 3 4" xfId="12994"/>
    <cellStyle name="Normal 52 2 2 2 3 4 2" xfId="43316"/>
    <cellStyle name="Normal 52 2 2 2 3 4 3" xfId="28092"/>
    <cellStyle name="Normal 52 2 2 2 3 5" xfId="7973"/>
    <cellStyle name="Normal 52 2 2 2 3 5 2" xfId="38299"/>
    <cellStyle name="Normal 52 2 2 2 3 5 3" xfId="23075"/>
    <cellStyle name="Normal 52 2 2 2 3 6" xfId="33287"/>
    <cellStyle name="Normal 52 2 2 2 3 7" xfId="18062"/>
    <cellStyle name="Normal 52 2 2 2 4" xfId="3755"/>
    <cellStyle name="Normal 52 2 2 2 4 2" xfId="13829"/>
    <cellStyle name="Normal 52 2 2 2 4 2 2" xfId="44151"/>
    <cellStyle name="Normal 52 2 2 2 4 2 3" xfId="28927"/>
    <cellStyle name="Normal 52 2 2 2 4 3" xfId="8809"/>
    <cellStyle name="Normal 52 2 2 2 4 3 2" xfId="39134"/>
    <cellStyle name="Normal 52 2 2 2 4 3 3" xfId="23910"/>
    <cellStyle name="Normal 52 2 2 2 4 4" xfId="34121"/>
    <cellStyle name="Normal 52 2 2 2 4 5" xfId="18897"/>
    <cellStyle name="Normal 52 2 2 2 5" xfId="5448"/>
    <cellStyle name="Normal 52 2 2 2 5 2" xfId="15500"/>
    <cellStyle name="Normal 52 2 2 2 5 2 2" xfId="45822"/>
    <cellStyle name="Normal 52 2 2 2 5 2 3" xfId="30598"/>
    <cellStyle name="Normal 52 2 2 2 5 3" xfId="10480"/>
    <cellStyle name="Normal 52 2 2 2 5 3 2" xfId="40805"/>
    <cellStyle name="Normal 52 2 2 2 5 3 3" xfId="25581"/>
    <cellStyle name="Normal 52 2 2 2 5 4" xfId="35792"/>
    <cellStyle name="Normal 52 2 2 2 5 5" xfId="20568"/>
    <cellStyle name="Normal 52 2 2 2 6" xfId="12158"/>
    <cellStyle name="Normal 52 2 2 2 6 2" xfId="42480"/>
    <cellStyle name="Normal 52 2 2 2 6 3" xfId="27256"/>
    <cellStyle name="Normal 52 2 2 2 7" xfId="7137"/>
    <cellStyle name="Normal 52 2 2 2 7 2" xfId="37463"/>
    <cellStyle name="Normal 52 2 2 2 7 3" xfId="22239"/>
    <cellStyle name="Normal 52 2 2 2 8" xfId="32451"/>
    <cellStyle name="Normal 52 2 2 2 9" xfId="17226"/>
    <cellStyle name="Normal 52 2 2 3" xfId="2273"/>
    <cellStyle name="Normal 52 2 2 3 2" xfId="3112"/>
    <cellStyle name="Normal 52 2 2 3 2 2" xfId="4802"/>
    <cellStyle name="Normal 52 2 2 3 2 2 2" xfId="14875"/>
    <cellStyle name="Normal 52 2 2 3 2 2 2 2" xfId="45197"/>
    <cellStyle name="Normal 52 2 2 3 2 2 2 3" xfId="29973"/>
    <cellStyle name="Normal 52 2 2 3 2 2 3" xfId="9855"/>
    <cellStyle name="Normal 52 2 2 3 2 2 3 2" xfId="40180"/>
    <cellStyle name="Normal 52 2 2 3 2 2 3 3" xfId="24956"/>
    <cellStyle name="Normal 52 2 2 3 2 2 4" xfId="35167"/>
    <cellStyle name="Normal 52 2 2 3 2 2 5" xfId="19943"/>
    <cellStyle name="Normal 52 2 2 3 2 3" xfId="6494"/>
    <cellStyle name="Normal 52 2 2 3 2 3 2" xfId="16546"/>
    <cellStyle name="Normal 52 2 2 3 2 3 2 2" xfId="46868"/>
    <cellStyle name="Normal 52 2 2 3 2 3 2 3" xfId="31644"/>
    <cellStyle name="Normal 52 2 2 3 2 3 3" xfId="11526"/>
    <cellStyle name="Normal 52 2 2 3 2 3 3 2" xfId="41851"/>
    <cellStyle name="Normal 52 2 2 3 2 3 3 3" xfId="26627"/>
    <cellStyle name="Normal 52 2 2 3 2 3 4" xfId="36838"/>
    <cellStyle name="Normal 52 2 2 3 2 3 5" xfId="21614"/>
    <cellStyle name="Normal 52 2 2 3 2 4" xfId="13204"/>
    <cellStyle name="Normal 52 2 2 3 2 4 2" xfId="43526"/>
    <cellStyle name="Normal 52 2 2 3 2 4 3" xfId="28302"/>
    <cellStyle name="Normal 52 2 2 3 2 5" xfId="8183"/>
    <cellStyle name="Normal 52 2 2 3 2 5 2" xfId="38509"/>
    <cellStyle name="Normal 52 2 2 3 2 5 3" xfId="23285"/>
    <cellStyle name="Normal 52 2 2 3 2 6" xfId="33497"/>
    <cellStyle name="Normal 52 2 2 3 2 7" xfId="18272"/>
    <cellStyle name="Normal 52 2 2 3 3" xfId="3965"/>
    <cellStyle name="Normal 52 2 2 3 3 2" xfId="14039"/>
    <cellStyle name="Normal 52 2 2 3 3 2 2" xfId="44361"/>
    <cellStyle name="Normal 52 2 2 3 3 2 3" xfId="29137"/>
    <cellStyle name="Normal 52 2 2 3 3 3" xfId="9019"/>
    <cellStyle name="Normal 52 2 2 3 3 3 2" xfId="39344"/>
    <cellStyle name="Normal 52 2 2 3 3 3 3" xfId="24120"/>
    <cellStyle name="Normal 52 2 2 3 3 4" xfId="34331"/>
    <cellStyle name="Normal 52 2 2 3 3 5" xfId="19107"/>
    <cellStyle name="Normal 52 2 2 3 4" xfId="5658"/>
    <cellStyle name="Normal 52 2 2 3 4 2" xfId="15710"/>
    <cellStyle name="Normal 52 2 2 3 4 2 2" xfId="46032"/>
    <cellStyle name="Normal 52 2 2 3 4 2 3" xfId="30808"/>
    <cellStyle name="Normal 52 2 2 3 4 3" xfId="10690"/>
    <cellStyle name="Normal 52 2 2 3 4 3 2" xfId="41015"/>
    <cellStyle name="Normal 52 2 2 3 4 3 3" xfId="25791"/>
    <cellStyle name="Normal 52 2 2 3 4 4" xfId="36002"/>
    <cellStyle name="Normal 52 2 2 3 4 5" xfId="20778"/>
    <cellStyle name="Normal 52 2 2 3 5" xfId="12368"/>
    <cellStyle name="Normal 52 2 2 3 5 2" xfId="42690"/>
    <cellStyle name="Normal 52 2 2 3 5 3" xfId="27466"/>
    <cellStyle name="Normal 52 2 2 3 6" xfId="7347"/>
    <cellStyle name="Normal 52 2 2 3 6 2" xfId="37673"/>
    <cellStyle name="Normal 52 2 2 3 6 3" xfId="22449"/>
    <cellStyle name="Normal 52 2 2 3 7" xfId="32661"/>
    <cellStyle name="Normal 52 2 2 3 8" xfId="17436"/>
    <cellStyle name="Normal 52 2 2 4" xfId="2694"/>
    <cellStyle name="Normal 52 2 2 4 2" xfId="4384"/>
    <cellStyle name="Normal 52 2 2 4 2 2" xfId="14457"/>
    <cellStyle name="Normal 52 2 2 4 2 2 2" xfId="44779"/>
    <cellStyle name="Normal 52 2 2 4 2 2 3" xfId="29555"/>
    <cellStyle name="Normal 52 2 2 4 2 3" xfId="9437"/>
    <cellStyle name="Normal 52 2 2 4 2 3 2" xfId="39762"/>
    <cellStyle name="Normal 52 2 2 4 2 3 3" xfId="24538"/>
    <cellStyle name="Normal 52 2 2 4 2 4" xfId="34749"/>
    <cellStyle name="Normal 52 2 2 4 2 5" xfId="19525"/>
    <cellStyle name="Normal 52 2 2 4 3" xfId="6076"/>
    <cellStyle name="Normal 52 2 2 4 3 2" xfId="16128"/>
    <cellStyle name="Normal 52 2 2 4 3 2 2" xfId="46450"/>
    <cellStyle name="Normal 52 2 2 4 3 2 3" xfId="31226"/>
    <cellStyle name="Normal 52 2 2 4 3 3" xfId="11108"/>
    <cellStyle name="Normal 52 2 2 4 3 3 2" xfId="41433"/>
    <cellStyle name="Normal 52 2 2 4 3 3 3" xfId="26209"/>
    <cellStyle name="Normal 52 2 2 4 3 4" xfId="36420"/>
    <cellStyle name="Normal 52 2 2 4 3 5" xfId="21196"/>
    <cellStyle name="Normal 52 2 2 4 4" xfId="12786"/>
    <cellStyle name="Normal 52 2 2 4 4 2" xfId="43108"/>
    <cellStyle name="Normal 52 2 2 4 4 3" xfId="27884"/>
    <cellStyle name="Normal 52 2 2 4 5" xfId="7765"/>
    <cellStyle name="Normal 52 2 2 4 5 2" xfId="38091"/>
    <cellStyle name="Normal 52 2 2 4 5 3" xfId="22867"/>
    <cellStyle name="Normal 52 2 2 4 6" xfId="33079"/>
    <cellStyle name="Normal 52 2 2 4 7" xfId="17854"/>
    <cellStyle name="Normal 52 2 2 5" xfId="3547"/>
    <cellStyle name="Normal 52 2 2 5 2" xfId="13621"/>
    <cellStyle name="Normal 52 2 2 5 2 2" xfId="43943"/>
    <cellStyle name="Normal 52 2 2 5 2 3" xfId="28719"/>
    <cellStyle name="Normal 52 2 2 5 3" xfId="8601"/>
    <cellStyle name="Normal 52 2 2 5 3 2" xfId="38926"/>
    <cellStyle name="Normal 52 2 2 5 3 3" xfId="23702"/>
    <cellStyle name="Normal 52 2 2 5 4" xfId="33913"/>
    <cellStyle name="Normal 52 2 2 5 5" xfId="18689"/>
    <cellStyle name="Normal 52 2 2 6" xfId="5240"/>
    <cellStyle name="Normal 52 2 2 6 2" xfId="15292"/>
    <cellStyle name="Normal 52 2 2 6 2 2" xfId="45614"/>
    <cellStyle name="Normal 52 2 2 6 2 3" xfId="30390"/>
    <cellStyle name="Normal 52 2 2 6 3" xfId="10272"/>
    <cellStyle name="Normal 52 2 2 6 3 2" xfId="40597"/>
    <cellStyle name="Normal 52 2 2 6 3 3" xfId="25373"/>
    <cellStyle name="Normal 52 2 2 6 4" xfId="35584"/>
    <cellStyle name="Normal 52 2 2 6 5" xfId="20360"/>
    <cellStyle name="Normal 52 2 2 7" xfId="11950"/>
    <cellStyle name="Normal 52 2 2 7 2" xfId="42272"/>
    <cellStyle name="Normal 52 2 2 7 3" xfId="27048"/>
    <cellStyle name="Normal 52 2 2 8" xfId="6929"/>
    <cellStyle name="Normal 52 2 2 8 2" xfId="37255"/>
    <cellStyle name="Normal 52 2 2 8 3" xfId="22031"/>
    <cellStyle name="Normal 52 2 2 9" xfId="32243"/>
    <cellStyle name="Normal 52 2 3" xfId="1956"/>
    <cellStyle name="Normal 52 2 3 2" xfId="2377"/>
    <cellStyle name="Normal 52 2 3 2 2" xfId="3216"/>
    <cellStyle name="Normal 52 2 3 2 2 2" xfId="4906"/>
    <cellStyle name="Normal 52 2 3 2 2 2 2" xfId="14979"/>
    <cellStyle name="Normal 52 2 3 2 2 2 2 2" xfId="45301"/>
    <cellStyle name="Normal 52 2 3 2 2 2 2 3" xfId="30077"/>
    <cellStyle name="Normal 52 2 3 2 2 2 3" xfId="9959"/>
    <cellStyle name="Normal 52 2 3 2 2 2 3 2" xfId="40284"/>
    <cellStyle name="Normal 52 2 3 2 2 2 3 3" xfId="25060"/>
    <cellStyle name="Normal 52 2 3 2 2 2 4" xfId="35271"/>
    <cellStyle name="Normal 52 2 3 2 2 2 5" xfId="20047"/>
    <cellStyle name="Normal 52 2 3 2 2 3" xfId="6598"/>
    <cellStyle name="Normal 52 2 3 2 2 3 2" xfId="16650"/>
    <cellStyle name="Normal 52 2 3 2 2 3 2 2" xfId="46972"/>
    <cellStyle name="Normal 52 2 3 2 2 3 2 3" xfId="31748"/>
    <cellStyle name="Normal 52 2 3 2 2 3 3" xfId="11630"/>
    <cellStyle name="Normal 52 2 3 2 2 3 3 2" xfId="41955"/>
    <cellStyle name="Normal 52 2 3 2 2 3 3 3" xfId="26731"/>
    <cellStyle name="Normal 52 2 3 2 2 3 4" xfId="36942"/>
    <cellStyle name="Normal 52 2 3 2 2 3 5" xfId="21718"/>
    <cellStyle name="Normal 52 2 3 2 2 4" xfId="13308"/>
    <cellStyle name="Normal 52 2 3 2 2 4 2" xfId="43630"/>
    <cellStyle name="Normal 52 2 3 2 2 4 3" xfId="28406"/>
    <cellStyle name="Normal 52 2 3 2 2 5" xfId="8287"/>
    <cellStyle name="Normal 52 2 3 2 2 5 2" xfId="38613"/>
    <cellStyle name="Normal 52 2 3 2 2 5 3" xfId="23389"/>
    <cellStyle name="Normal 52 2 3 2 2 6" xfId="33601"/>
    <cellStyle name="Normal 52 2 3 2 2 7" xfId="18376"/>
    <cellStyle name="Normal 52 2 3 2 3" xfId="4069"/>
    <cellStyle name="Normal 52 2 3 2 3 2" xfId="14143"/>
    <cellStyle name="Normal 52 2 3 2 3 2 2" xfId="44465"/>
    <cellStyle name="Normal 52 2 3 2 3 2 3" xfId="29241"/>
    <cellStyle name="Normal 52 2 3 2 3 3" xfId="9123"/>
    <cellStyle name="Normal 52 2 3 2 3 3 2" xfId="39448"/>
    <cellStyle name="Normal 52 2 3 2 3 3 3" xfId="24224"/>
    <cellStyle name="Normal 52 2 3 2 3 4" xfId="34435"/>
    <cellStyle name="Normal 52 2 3 2 3 5" xfId="19211"/>
    <cellStyle name="Normal 52 2 3 2 4" xfId="5762"/>
    <cellStyle name="Normal 52 2 3 2 4 2" xfId="15814"/>
    <cellStyle name="Normal 52 2 3 2 4 2 2" xfId="46136"/>
    <cellStyle name="Normal 52 2 3 2 4 2 3" xfId="30912"/>
    <cellStyle name="Normal 52 2 3 2 4 3" xfId="10794"/>
    <cellStyle name="Normal 52 2 3 2 4 3 2" xfId="41119"/>
    <cellStyle name="Normal 52 2 3 2 4 3 3" xfId="25895"/>
    <cellStyle name="Normal 52 2 3 2 4 4" xfId="36106"/>
    <cellStyle name="Normal 52 2 3 2 4 5" xfId="20882"/>
    <cellStyle name="Normal 52 2 3 2 5" xfId="12472"/>
    <cellStyle name="Normal 52 2 3 2 5 2" xfId="42794"/>
    <cellStyle name="Normal 52 2 3 2 5 3" xfId="27570"/>
    <cellStyle name="Normal 52 2 3 2 6" xfId="7451"/>
    <cellStyle name="Normal 52 2 3 2 6 2" xfId="37777"/>
    <cellStyle name="Normal 52 2 3 2 6 3" xfId="22553"/>
    <cellStyle name="Normal 52 2 3 2 7" xfId="32765"/>
    <cellStyle name="Normal 52 2 3 2 8" xfId="17540"/>
    <cellStyle name="Normal 52 2 3 3" xfId="2798"/>
    <cellStyle name="Normal 52 2 3 3 2" xfId="4488"/>
    <cellStyle name="Normal 52 2 3 3 2 2" xfId="14561"/>
    <cellStyle name="Normal 52 2 3 3 2 2 2" xfId="44883"/>
    <cellStyle name="Normal 52 2 3 3 2 2 3" xfId="29659"/>
    <cellStyle name="Normal 52 2 3 3 2 3" xfId="9541"/>
    <cellStyle name="Normal 52 2 3 3 2 3 2" xfId="39866"/>
    <cellStyle name="Normal 52 2 3 3 2 3 3" xfId="24642"/>
    <cellStyle name="Normal 52 2 3 3 2 4" xfId="34853"/>
    <cellStyle name="Normal 52 2 3 3 2 5" xfId="19629"/>
    <cellStyle name="Normal 52 2 3 3 3" xfId="6180"/>
    <cellStyle name="Normal 52 2 3 3 3 2" xfId="16232"/>
    <cellStyle name="Normal 52 2 3 3 3 2 2" xfId="46554"/>
    <cellStyle name="Normal 52 2 3 3 3 2 3" xfId="31330"/>
    <cellStyle name="Normal 52 2 3 3 3 3" xfId="11212"/>
    <cellStyle name="Normal 52 2 3 3 3 3 2" xfId="41537"/>
    <cellStyle name="Normal 52 2 3 3 3 3 3" xfId="26313"/>
    <cellStyle name="Normal 52 2 3 3 3 4" xfId="36524"/>
    <cellStyle name="Normal 52 2 3 3 3 5" xfId="21300"/>
    <cellStyle name="Normal 52 2 3 3 4" xfId="12890"/>
    <cellStyle name="Normal 52 2 3 3 4 2" xfId="43212"/>
    <cellStyle name="Normal 52 2 3 3 4 3" xfId="27988"/>
    <cellStyle name="Normal 52 2 3 3 5" xfId="7869"/>
    <cellStyle name="Normal 52 2 3 3 5 2" xfId="38195"/>
    <cellStyle name="Normal 52 2 3 3 5 3" xfId="22971"/>
    <cellStyle name="Normal 52 2 3 3 6" xfId="33183"/>
    <cellStyle name="Normal 52 2 3 3 7" xfId="17958"/>
    <cellStyle name="Normal 52 2 3 4" xfId="3651"/>
    <cellStyle name="Normal 52 2 3 4 2" xfId="13725"/>
    <cellStyle name="Normal 52 2 3 4 2 2" xfId="44047"/>
    <cellStyle name="Normal 52 2 3 4 2 3" xfId="28823"/>
    <cellStyle name="Normal 52 2 3 4 3" xfId="8705"/>
    <cellStyle name="Normal 52 2 3 4 3 2" xfId="39030"/>
    <cellStyle name="Normal 52 2 3 4 3 3" xfId="23806"/>
    <cellStyle name="Normal 52 2 3 4 4" xfId="34017"/>
    <cellStyle name="Normal 52 2 3 4 5" xfId="18793"/>
    <cellStyle name="Normal 52 2 3 5" xfId="5344"/>
    <cellStyle name="Normal 52 2 3 5 2" xfId="15396"/>
    <cellStyle name="Normal 52 2 3 5 2 2" xfId="45718"/>
    <cellStyle name="Normal 52 2 3 5 2 3" xfId="30494"/>
    <cellStyle name="Normal 52 2 3 5 3" xfId="10376"/>
    <cellStyle name="Normal 52 2 3 5 3 2" xfId="40701"/>
    <cellStyle name="Normal 52 2 3 5 3 3" xfId="25477"/>
    <cellStyle name="Normal 52 2 3 5 4" xfId="35688"/>
    <cellStyle name="Normal 52 2 3 5 5" xfId="20464"/>
    <cellStyle name="Normal 52 2 3 6" xfId="12054"/>
    <cellStyle name="Normal 52 2 3 6 2" xfId="42376"/>
    <cellStyle name="Normal 52 2 3 6 3" xfId="27152"/>
    <cellStyle name="Normal 52 2 3 7" xfId="7033"/>
    <cellStyle name="Normal 52 2 3 7 2" xfId="37359"/>
    <cellStyle name="Normal 52 2 3 7 3" xfId="22135"/>
    <cellStyle name="Normal 52 2 3 8" xfId="32347"/>
    <cellStyle name="Normal 52 2 3 9" xfId="17122"/>
    <cellStyle name="Normal 52 2 4" xfId="2169"/>
    <cellStyle name="Normal 52 2 4 2" xfId="3008"/>
    <cellStyle name="Normal 52 2 4 2 2" xfId="4698"/>
    <cellStyle name="Normal 52 2 4 2 2 2" xfId="14771"/>
    <cellStyle name="Normal 52 2 4 2 2 2 2" xfId="45093"/>
    <cellStyle name="Normal 52 2 4 2 2 2 3" xfId="29869"/>
    <cellStyle name="Normal 52 2 4 2 2 3" xfId="9751"/>
    <cellStyle name="Normal 52 2 4 2 2 3 2" xfId="40076"/>
    <cellStyle name="Normal 52 2 4 2 2 3 3" xfId="24852"/>
    <cellStyle name="Normal 52 2 4 2 2 4" xfId="35063"/>
    <cellStyle name="Normal 52 2 4 2 2 5" xfId="19839"/>
    <cellStyle name="Normal 52 2 4 2 3" xfId="6390"/>
    <cellStyle name="Normal 52 2 4 2 3 2" xfId="16442"/>
    <cellStyle name="Normal 52 2 4 2 3 2 2" xfId="46764"/>
    <cellStyle name="Normal 52 2 4 2 3 2 3" xfId="31540"/>
    <cellStyle name="Normal 52 2 4 2 3 3" xfId="11422"/>
    <cellStyle name="Normal 52 2 4 2 3 3 2" xfId="41747"/>
    <cellStyle name="Normal 52 2 4 2 3 3 3" xfId="26523"/>
    <cellStyle name="Normal 52 2 4 2 3 4" xfId="36734"/>
    <cellStyle name="Normal 52 2 4 2 3 5" xfId="21510"/>
    <cellStyle name="Normal 52 2 4 2 4" xfId="13100"/>
    <cellStyle name="Normal 52 2 4 2 4 2" xfId="43422"/>
    <cellStyle name="Normal 52 2 4 2 4 3" xfId="28198"/>
    <cellStyle name="Normal 52 2 4 2 5" xfId="8079"/>
    <cellStyle name="Normal 52 2 4 2 5 2" xfId="38405"/>
    <cellStyle name="Normal 52 2 4 2 5 3" xfId="23181"/>
    <cellStyle name="Normal 52 2 4 2 6" xfId="33393"/>
    <cellStyle name="Normal 52 2 4 2 7" xfId="18168"/>
    <cellStyle name="Normal 52 2 4 3" xfId="3861"/>
    <cellStyle name="Normal 52 2 4 3 2" xfId="13935"/>
    <cellStyle name="Normal 52 2 4 3 2 2" xfId="44257"/>
    <cellStyle name="Normal 52 2 4 3 2 3" xfId="29033"/>
    <cellStyle name="Normal 52 2 4 3 3" xfId="8915"/>
    <cellStyle name="Normal 52 2 4 3 3 2" xfId="39240"/>
    <cellStyle name="Normal 52 2 4 3 3 3" xfId="24016"/>
    <cellStyle name="Normal 52 2 4 3 4" xfId="34227"/>
    <cellStyle name="Normal 52 2 4 3 5" xfId="19003"/>
    <cellStyle name="Normal 52 2 4 4" xfId="5554"/>
    <cellStyle name="Normal 52 2 4 4 2" xfId="15606"/>
    <cellStyle name="Normal 52 2 4 4 2 2" xfId="45928"/>
    <cellStyle name="Normal 52 2 4 4 2 3" xfId="30704"/>
    <cellStyle name="Normal 52 2 4 4 3" xfId="10586"/>
    <cellStyle name="Normal 52 2 4 4 3 2" xfId="40911"/>
    <cellStyle name="Normal 52 2 4 4 3 3" xfId="25687"/>
    <cellStyle name="Normal 52 2 4 4 4" xfId="35898"/>
    <cellStyle name="Normal 52 2 4 4 5" xfId="20674"/>
    <cellStyle name="Normal 52 2 4 5" xfId="12264"/>
    <cellStyle name="Normal 52 2 4 5 2" xfId="42586"/>
    <cellStyle name="Normal 52 2 4 5 3" xfId="27362"/>
    <cellStyle name="Normal 52 2 4 6" xfId="7243"/>
    <cellStyle name="Normal 52 2 4 6 2" xfId="37569"/>
    <cellStyle name="Normal 52 2 4 6 3" xfId="22345"/>
    <cellStyle name="Normal 52 2 4 7" xfId="32557"/>
    <cellStyle name="Normal 52 2 4 8" xfId="17332"/>
    <cellStyle name="Normal 52 2 5" xfId="2590"/>
    <cellStyle name="Normal 52 2 5 2" xfId="4280"/>
    <cellStyle name="Normal 52 2 5 2 2" xfId="14353"/>
    <cellStyle name="Normal 52 2 5 2 2 2" xfId="44675"/>
    <cellStyle name="Normal 52 2 5 2 2 3" xfId="29451"/>
    <cellStyle name="Normal 52 2 5 2 3" xfId="9333"/>
    <cellStyle name="Normal 52 2 5 2 3 2" xfId="39658"/>
    <cellStyle name="Normal 52 2 5 2 3 3" xfId="24434"/>
    <cellStyle name="Normal 52 2 5 2 4" xfId="34645"/>
    <cellStyle name="Normal 52 2 5 2 5" xfId="19421"/>
    <cellStyle name="Normal 52 2 5 3" xfId="5972"/>
    <cellStyle name="Normal 52 2 5 3 2" xfId="16024"/>
    <cellStyle name="Normal 52 2 5 3 2 2" xfId="46346"/>
    <cellStyle name="Normal 52 2 5 3 2 3" xfId="31122"/>
    <cellStyle name="Normal 52 2 5 3 3" xfId="11004"/>
    <cellStyle name="Normal 52 2 5 3 3 2" xfId="41329"/>
    <cellStyle name="Normal 52 2 5 3 3 3" xfId="26105"/>
    <cellStyle name="Normal 52 2 5 3 4" xfId="36316"/>
    <cellStyle name="Normal 52 2 5 3 5" xfId="21092"/>
    <cellStyle name="Normal 52 2 5 4" xfId="12682"/>
    <cellStyle name="Normal 52 2 5 4 2" xfId="43004"/>
    <cellStyle name="Normal 52 2 5 4 3" xfId="27780"/>
    <cellStyle name="Normal 52 2 5 5" xfId="7661"/>
    <cellStyle name="Normal 52 2 5 5 2" xfId="37987"/>
    <cellStyle name="Normal 52 2 5 5 3" xfId="22763"/>
    <cellStyle name="Normal 52 2 5 6" xfId="32975"/>
    <cellStyle name="Normal 52 2 5 7" xfId="17750"/>
    <cellStyle name="Normal 52 2 6" xfId="3443"/>
    <cellStyle name="Normal 52 2 6 2" xfId="13517"/>
    <cellStyle name="Normal 52 2 6 2 2" xfId="43839"/>
    <cellStyle name="Normal 52 2 6 2 3" xfId="28615"/>
    <cellStyle name="Normal 52 2 6 3" xfId="8497"/>
    <cellStyle name="Normal 52 2 6 3 2" xfId="38822"/>
    <cellStyle name="Normal 52 2 6 3 3" xfId="23598"/>
    <cellStyle name="Normal 52 2 6 4" xfId="33809"/>
    <cellStyle name="Normal 52 2 6 5" xfId="18585"/>
    <cellStyle name="Normal 52 2 7" xfId="5136"/>
    <cellStyle name="Normal 52 2 7 2" xfId="15188"/>
    <cellStyle name="Normal 52 2 7 2 2" xfId="45510"/>
    <cellStyle name="Normal 52 2 7 2 3" xfId="30286"/>
    <cellStyle name="Normal 52 2 7 3" xfId="10168"/>
    <cellStyle name="Normal 52 2 7 3 2" xfId="40493"/>
    <cellStyle name="Normal 52 2 7 3 3" xfId="25269"/>
    <cellStyle name="Normal 52 2 7 4" xfId="35480"/>
    <cellStyle name="Normal 52 2 7 5" xfId="20256"/>
    <cellStyle name="Normal 52 2 8" xfId="11846"/>
    <cellStyle name="Normal 52 2 8 2" xfId="42168"/>
    <cellStyle name="Normal 52 2 8 3" xfId="26944"/>
    <cellStyle name="Normal 52 2 9" xfId="6825"/>
    <cellStyle name="Normal 52 2 9 2" xfId="37151"/>
    <cellStyle name="Normal 52 2 9 3" xfId="21927"/>
    <cellStyle name="Normal 52 3" xfId="1789"/>
    <cellStyle name="Normal 52 3 10" xfId="16966"/>
    <cellStyle name="Normal 52 3 2" xfId="2008"/>
    <cellStyle name="Normal 52 3 2 2" xfId="2429"/>
    <cellStyle name="Normal 52 3 2 2 2" xfId="3268"/>
    <cellStyle name="Normal 52 3 2 2 2 2" xfId="4958"/>
    <cellStyle name="Normal 52 3 2 2 2 2 2" xfId="15031"/>
    <cellStyle name="Normal 52 3 2 2 2 2 2 2" xfId="45353"/>
    <cellStyle name="Normal 52 3 2 2 2 2 2 3" xfId="30129"/>
    <cellStyle name="Normal 52 3 2 2 2 2 3" xfId="10011"/>
    <cellStyle name="Normal 52 3 2 2 2 2 3 2" xfId="40336"/>
    <cellStyle name="Normal 52 3 2 2 2 2 3 3" xfId="25112"/>
    <cellStyle name="Normal 52 3 2 2 2 2 4" xfId="35323"/>
    <cellStyle name="Normal 52 3 2 2 2 2 5" xfId="20099"/>
    <cellStyle name="Normal 52 3 2 2 2 3" xfId="6650"/>
    <cellStyle name="Normal 52 3 2 2 2 3 2" xfId="16702"/>
    <cellStyle name="Normal 52 3 2 2 2 3 2 2" xfId="47024"/>
    <cellStyle name="Normal 52 3 2 2 2 3 2 3" xfId="31800"/>
    <cellStyle name="Normal 52 3 2 2 2 3 3" xfId="11682"/>
    <cellStyle name="Normal 52 3 2 2 2 3 3 2" xfId="42007"/>
    <cellStyle name="Normal 52 3 2 2 2 3 3 3" xfId="26783"/>
    <cellStyle name="Normal 52 3 2 2 2 3 4" xfId="36994"/>
    <cellStyle name="Normal 52 3 2 2 2 3 5" xfId="21770"/>
    <cellStyle name="Normal 52 3 2 2 2 4" xfId="13360"/>
    <cellStyle name="Normal 52 3 2 2 2 4 2" xfId="43682"/>
    <cellStyle name="Normal 52 3 2 2 2 4 3" xfId="28458"/>
    <cellStyle name="Normal 52 3 2 2 2 5" xfId="8339"/>
    <cellStyle name="Normal 52 3 2 2 2 5 2" xfId="38665"/>
    <cellStyle name="Normal 52 3 2 2 2 5 3" xfId="23441"/>
    <cellStyle name="Normal 52 3 2 2 2 6" xfId="33653"/>
    <cellStyle name="Normal 52 3 2 2 2 7" xfId="18428"/>
    <cellStyle name="Normal 52 3 2 2 3" xfId="4121"/>
    <cellStyle name="Normal 52 3 2 2 3 2" xfId="14195"/>
    <cellStyle name="Normal 52 3 2 2 3 2 2" xfId="44517"/>
    <cellStyle name="Normal 52 3 2 2 3 2 3" xfId="29293"/>
    <cellStyle name="Normal 52 3 2 2 3 3" xfId="9175"/>
    <cellStyle name="Normal 52 3 2 2 3 3 2" xfId="39500"/>
    <cellStyle name="Normal 52 3 2 2 3 3 3" xfId="24276"/>
    <cellStyle name="Normal 52 3 2 2 3 4" xfId="34487"/>
    <cellStyle name="Normal 52 3 2 2 3 5" xfId="19263"/>
    <cellStyle name="Normal 52 3 2 2 4" xfId="5814"/>
    <cellStyle name="Normal 52 3 2 2 4 2" xfId="15866"/>
    <cellStyle name="Normal 52 3 2 2 4 2 2" xfId="46188"/>
    <cellStyle name="Normal 52 3 2 2 4 2 3" xfId="30964"/>
    <cellStyle name="Normal 52 3 2 2 4 3" xfId="10846"/>
    <cellStyle name="Normal 52 3 2 2 4 3 2" xfId="41171"/>
    <cellStyle name="Normal 52 3 2 2 4 3 3" xfId="25947"/>
    <cellStyle name="Normal 52 3 2 2 4 4" xfId="36158"/>
    <cellStyle name="Normal 52 3 2 2 4 5" xfId="20934"/>
    <cellStyle name="Normal 52 3 2 2 5" xfId="12524"/>
    <cellStyle name="Normal 52 3 2 2 5 2" xfId="42846"/>
    <cellStyle name="Normal 52 3 2 2 5 3" xfId="27622"/>
    <cellStyle name="Normal 52 3 2 2 6" xfId="7503"/>
    <cellStyle name="Normal 52 3 2 2 6 2" xfId="37829"/>
    <cellStyle name="Normal 52 3 2 2 6 3" xfId="22605"/>
    <cellStyle name="Normal 52 3 2 2 7" xfId="32817"/>
    <cellStyle name="Normal 52 3 2 2 8" xfId="17592"/>
    <cellStyle name="Normal 52 3 2 3" xfId="2850"/>
    <cellStyle name="Normal 52 3 2 3 2" xfId="4540"/>
    <cellStyle name="Normal 52 3 2 3 2 2" xfId="14613"/>
    <cellStyle name="Normal 52 3 2 3 2 2 2" xfId="44935"/>
    <cellStyle name="Normal 52 3 2 3 2 2 3" xfId="29711"/>
    <cellStyle name="Normal 52 3 2 3 2 3" xfId="9593"/>
    <cellStyle name="Normal 52 3 2 3 2 3 2" xfId="39918"/>
    <cellStyle name="Normal 52 3 2 3 2 3 3" xfId="24694"/>
    <cellStyle name="Normal 52 3 2 3 2 4" xfId="34905"/>
    <cellStyle name="Normal 52 3 2 3 2 5" xfId="19681"/>
    <cellStyle name="Normal 52 3 2 3 3" xfId="6232"/>
    <cellStyle name="Normal 52 3 2 3 3 2" xfId="16284"/>
    <cellStyle name="Normal 52 3 2 3 3 2 2" xfId="46606"/>
    <cellStyle name="Normal 52 3 2 3 3 2 3" xfId="31382"/>
    <cellStyle name="Normal 52 3 2 3 3 3" xfId="11264"/>
    <cellStyle name="Normal 52 3 2 3 3 3 2" xfId="41589"/>
    <cellStyle name="Normal 52 3 2 3 3 3 3" xfId="26365"/>
    <cellStyle name="Normal 52 3 2 3 3 4" xfId="36576"/>
    <cellStyle name="Normal 52 3 2 3 3 5" xfId="21352"/>
    <cellStyle name="Normal 52 3 2 3 4" xfId="12942"/>
    <cellStyle name="Normal 52 3 2 3 4 2" xfId="43264"/>
    <cellStyle name="Normal 52 3 2 3 4 3" xfId="28040"/>
    <cellStyle name="Normal 52 3 2 3 5" xfId="7921"/>
    <cellStyle name="Normal 52 3 2 3 5 2" xfId="38247"/>
    <cellStyle name="Normal 52 3 2 3 5 3" xfId="23023"/>
    <cellStyle name="Normal 52 3 2 3 6" xfId="33235"/>
    <cellStyle name="Normal 52 3 2 3 7" xfId="18010"/>
    <cellStyle name="Normal 52 3 2 4" xfId="3703"/>
    <cellStyle name="Normal 52 3 2 4 2" xfId="13777"/>
    <cellStyle name="Normal 52 3 2 4 2 2" xfId="44099"/>
    <cellStyle name="Normal 52 3 2 4 2 3" xfId="28875"/>
    <cellStyle name="Normal 52 3 2 4 3" xfId="8757"/>
    <cellStyle name="Normal 52 3 2 4 3 2" xfId="39082"/>
    <cellStyle name="Normal 52 3 2 4 3 3" xfId="23858"/>
    <cellStyle name="Normal 52 3 2 4 4" xfId="34069"/>
    <cellStyle name="Normal 52 3 2 4 5" xfId="18845"/>
    <cellStyle name="Normal 52 3 2 5" xfId="5396"/>
    <cellStyle name="Normal 52 3 2 5 2" xfId="15448"/>
    <cellStyle name="Normal 52 3 2 5 2 2" xfId="45770"/>
    <cellStyle name="Normal 52 3 2 5 2 3" xfId="30546"/>
    <cellStyle name="Normal 52 3 2 5 3" xfId="10428"/>
    <cellStyle name="Normal 52 3 2 5 3 2" xfId="40753"/>
    <cellStyle name="Normal 52 3 2 5 3 3" xfId="25529"/>
    <cellStyle name="Normal 52 3 2 5 4" xfId="35740"/>
    <cellStyle name="Normal 52 3 2 5 5" xfId="20516"/>
    <cellStyle name="Normal 52 3 2 6" xfId="12106"/>
    <cellStyle name="Normal 52 3 2 6 2" xfId="42428"/>
    <cellStyle name="Normal 52 3 2 6 3" xfId="27204"/>
    <cellStyle name="Normal 52 3 2 7" xfId="7085"/>
    <cellStyle name="Normal 52 3 2 7 2" xfId="37411"/>
    <cellStyle name="Normal 52 3 2 7 3" xfId="22187"/>
    <cellStyle name="Normal 52 3 2 8" xfId="32399"/>
    <cellStyle name="Normal 52 3 2 9" xfId="17174"/>
    <cellStyle name="Normal 52 3 3" xfId="2221"/>
    <cellStyle name="Normal 52 3 3 2" xfId="3060"/>
    <cellStyle name="Normal 52 3 3 2 2" xfId="4750"/>
    <cellStyle name="Normal 52 3 3 2 2 2" xfId="14823"/>
    <cellStyle name="Normal 52 3 3 2 2 2 2" xfId="45145"/>
    <cellStyle name="Normal 52 3 3 2 2 2 3" xfId="29921"/>
    <cellStyle name="Normal 52 3 3 2 2 3" xfId="9803"/>
    <cellStyle name="Normal 52 3 3 2 2 3 2" xfId="40128"/>
    <cellStyle name="Normal 52 3 3 2 2 3 3" xfId="24904"/>
    <cellStyle name="Normal 52 3 3 2 2 4" xfId="35115"/>
    <cellStyle name="Normal 52 3 3 2 2 5" xfId="19891"/>
    <cellStyle name="Normal 52 3 3 2 3" xfId="6442"/>
    <cellStyle name="Normal 52 3 3 2 3 2" xfId="16494"/>
    <cellStyle name="Normal 52 3 3 2 3 2 2" xfId="46816"/>
    <cellStyle name="Normal 52 3 3 2 3 2 3" xfId="31592"/>
    <cellStyle name="Normal 52 3 3 2 3 3" xfId="11474"/>
    <cellStyle name="Normal 52 3 3 2 3 3 2" xfId="41799"/>
    <cellStyle name="Normal 52 3 3 2 3 3 3" xfId="26575"/>
    <cellStyle name="Normal 52 3 3 2 3 4" xfId="36786"/>
    <cellStyle name="Normal 52 3 3 2 3 5" xfId="21562"/>
    <cellStyle name="Normal 52 3 3 2 4" xfId="13152"/>
    <cellStyle name="Normal 52 3 3 2 4 2" xfId="43474"/>
    <cellStyle name="Normal 52 3 3 2 4 3" xfId="28250"/>
    <cellStyle name="Normal 52 3 3 2 5" xfId="8131"/>
    <cellStyle name="Normal 52 3 3 2 5 2" xfId="38457"/>
    <cellStyle name="Normal 52 3 3 2 5 3" xfId="23233"/>
    <cellStyle name="Normal 52 3 3 2 6" xfId="33445"/>
    <cellStyle name="Normal 52 3 3 2 7" xfId="18220"/>
    <cellStyle name="Normal 52 3 3 3" xfId="3913"/>
    <cellStyle name="Normal 52 3 3 3 2" xfId="13987"/>
    <cellStyle name="Normal 52 3 3 3 2 2" xfId="44309"/>
    <cellStyle name="Normal 52 3 3 3 2 3" xfId="29085"/>
    <cellStyle name="Normal 52 3 3 3 3" xfId="8967"/>
    <cellStyle name="Normal 52 3 3 3 3 2" xfId="39292"/>
    <cellStyle name="Normal 52 3 3 3 3 3" xfId="24068"/>
    <cellStyle name="Normal 52 3 3 3 4" xfId="34279"/>
    <cellStyle name="Normal 52 3 3 3 5" xfId="19055"/>
    <cellStyle name="Normal 52 3 3 4" xfId="5606"/>
    <cellStyle name="Normal 52 3 3 4 2" xfId="15658"/>
    <cellStyle name="Normal 52 3 3 4 2 2" xfId="45980"/>
    <cellStyle name="Normal 52 3 3 4 2 3" xfId="30756"/>
    <cellStyle name="Normal 52 3 3 4 3" xfId="10638"/>
    <cellStyle name="Normal 52 3 3 4 3 2" xfId="40963"/>
    <cellStyle name="Normal 52 3 3 4 3 3" xfId="25739"/>
    <cellStyle name="Normal 52 3 3 4 4" xfId="35950"/>
    <cellStyle name="Normal 52 3 3 4 5" xfId="20726"/>
    <cellStyle name="Normal 52 3 3 5" xfId="12316"/>
    <cellStyle name="Normal 52 3 3 5 2" xfId="42638"/>
    <cellStyle name="Normal 52 3 3 5 3" xfId="27414"/>
    <cellStyle name="Normal 52 3 3 6" xfId="7295"/>
    <cellStyle name="Normal 52 3 3 6 2" xfId="37621"/>
    <cellStyle name="Normal 52 3 3 6 3" xfId="22397"/>
    <cellStyle name="Normal 52 3 3 7" xfId="32609"/>
    <cellStyle name="Normal 52 3 3 8" xfId="17384"/>
    <cellStyle name="Normal 52 3 4" xfId="2642"/>
    <cellStyle name="Normal 52 3 4 2" xfId="4332"/>
    <cellStyle name="Normal 52 3 4 2 2" xfId="14405"/>
    <cellStyle name="Normal 52 3 4 2 2 2" xfId="44727"/>
    <cellStyle name="Normal 52 3 4 2 2 3" xfId="29503"/>
    <cellStyle name="Normal 52 3 4 2 3" xfId="9385"/>
    <cellStyle name="Normal 52 3 4 2 3 2" xfId="39710"/>
    <cellStyle name="Normal 52 3 4 2 3 3" xfId="24486"/>
    <cellStyle name="Normal 52 3 4 2 4" xfId="34697"/>
    <cellStyle name="Normal 52 3 4 2 5" xfId="19473"/>
    <cellStyle name="Normal 52 3 4 3" xfId="6024"/>
    <cellStyle name="Normal 52 3 4 3 2" xfId="16076"/>
    <cellStyle name="Normal 52 3 4 3 2 2" xfId="46398"/>
    <cellStyle name="Normal 52 3 4 3 2 3" xfId="31174"/>
    <cellStyle name="Normal 52 3 4 3 3" xfId="11056"/>
    <cellStyle name="Normal 52 3 4 3 3 2" xfId="41381"/>
    <cellStyle name="Normal 52 3 4 3 3 3" xfId="26157"/>
    <cellStyle name="Normal 52 3 4 3 4" xfId="36368"/>
    <cellStyle name="Normal 52 3 4 3 5" xfId="21144"/>
    <cellStyle name="Normal 52 3 4 4" xfId="12734"/>
    <cellStyle name="Normal 52 3 4 4 2" xfId="43056"/>
    <cellStyle name="Normal 52 3 4 4 3" xfId="27832"/>
    <cellStyle name="Normal 52 3 4 5" xfId="7713"/>
    <cellStyle name="Normal 52 3 4 5 2" xfId="38039"/>
    <cellStyle name="Normal 52 3 4 5 3" xfId="22815"/>
    <cellStyle name="Normal 52 3 4 6" xfId="33027"/>
    <cellStyle name="Normal 52 3 4 7" xfId="17802"/>
    <cellStyle name="Normal 52 3 5" xfId="3495"/>
    <cellStyle name="Normal 52 3 5 2" xfId="13569"/>
    <cellStyle name="Normal 52 3 5 2 2" xfId="43891"/>
    <cellStyle name="Normal 52 3 5 2 3" xfId="28667"/>
    <cellStyle name="Normal 52 3 5 3" xfId="8549"/>
    <cellStyle name="Normal 52 3 5 3 2" xfId="38874"/>
    <cellStyle name="Normal 52 3 5 3 3" xfId="23650"/>
    <cellStyle name="Normal 52 3 5 4" xfId="33861"/>
    <cellStyle name="Normal 52 3 5 5" xfId="18637"/>
    <cellStyle name="Normal 52 3 6" xfId="5188"/>
    <cellStyle name="Normal 52 3 6 2" xfId="15240"/>
    <cellStyle name="Normal 52 3 6 2 2" xfId="45562"/>
    <cellStyle name="Normal 52 3 6 2 3" xfId="30338"/>
    <cellStyle name="Normal 52 3 6 3" xfId="10220"/>
    <cellStyle name="Normal 52 3 6 3 2" xfId="40545"/>
    <cellStyle name="Normal 52 3 6 3 3" xfId="25321"/>
    <cellStyle name="Normal 52 3 6 4" xfId="35532"/>
    <cellStyle name="Normal 52 3 6 5" xfId="20308"/>
    <cellStyle name="Normal 52 3 7" xfId="11898"/>
    <cellStyle name="Normal 52 3 7 2" xfId="42220"/>
    <cellStyle name="Normal 52 3 7 3" xfId="26996"/>
    <cellStyle name="Normal 52 3 8" xfId="6877"/>
    <cellStyle name="Normal 52 3 8 2" xfId="37203"/>
    <cellStyle name="Normal 52 3 8 3" xfId="21979"/>
    <cellStyle name="Normal 52 3 9" xfId="32192"/>
    <cellStyle name="Normal 52 4" xfId="1902"/>
    <cellStyle name="Normal 52 4 2" xfId="2325"/>
    <cellStyle name="Normal 52 4 2 2" xfId="3164"/>
    <cellStyle name="Normal 52 4 2 2 2" xfId="4854"/>
    <cellStyle name="Normal 52 4 2 2 2 2" xfId="14927"/>
    <cellStyle name="Normal 52 4 2 2 2 2 2" xfId="45249"/>
    <cellStyle name="Normal 52 4 2 2 2 2 3" xfId="30025"/>
    <cellStyle name="Normal 52 4 2 2 2 3" xfId="9907"/>
    <cellStyle name="Normal 52 4 2 2 2 3 2" xfId="40232"/>
    <cellStyle name="Normal 52 4 2 2 2 3 3" xfId="25008"/>
    <cellStyle name="Normal 52 4 2 2 2 4" xfId="35219"/>
    <cellStyle name="Normal 52 4 2 2 2 5" xfId="19995"/>
    <cellStyle name="Normal 52 4 2 2 3" xfId="6546"/>
    <cellStyle name="Normal 52 4 2 2 3 2" xfId="16598"/>
    <cellStyle name="Normal 52 4 2 2 3 2 2" xfId="46920"/>
    <cellStyle name="Normal 52 4 2 2 3 2 3" xfId="31696"/>
    <cellStyle name="Normal 52 4 2 2 3 3" xfId="11578"/>
    <cellStyle name="Normal 52 4 2 2 3 3 2" xfId="41903"/>
    <cellStyle name="Normal 52 4 2 2 3 3 3" xfId="26679"/>
    <cellStyle name="Normal 52 4 2 2 3 4" xfId="36890"/>
    <cellStyle name="Normal 52 4 2 2 3 5" xfId="21666"/>
    <cellStyle name="Normal 52 4 2 2 4" xfId="13256"/>
    <cellStyle name="Normal 52 4 2 2 4 2" xfId="43578"/>
    <cellStyle name="Normal 52 4 2 2 4 3" xfId="28354"/>
    <cellStyle name="Normal 52 4 2 2 5" xfId="8235"/>
    <cellStyle name="Normal 52 4 2 2 5 2" xfId="38561"/>
    <cellStyle name="Normal 52 4 2 2 5 3" xfId="23337"/>
    <cellStyle name="Normal 52 4 2 2 6" xfId="33549"/>
    <cellStyle name="Normal 52 4 2 2 7" xfId="18324"/>
    <cellStyle name="Normal 52 4 2 3" xfId="4017"/>
    <cellStyle name="Normal 52 4 2 3 2" xfId="14091"/>
    <cellStyle name="Normal 52 4 2 3 2 2" xfId="44413"/>
    <cellStyle name="Normal 52 4 2 3 2 3" xfId="29189"/>
    <cellStyle name="Normal 52 4 2 3 3" xfId="9071"/>
    <cellStyle name="Normal 52 4 2 3 3 2" xfId="39396"/>
    <cellStyle name="Normal 52 4 2 3 3 3" xfId="24172"/>
    <cellStyle name="Normal 52 4 2 3 4" xfId="34383"/>
    <cellStyle name="Normal 52 4 2 3 5" xfId="19159"/>
    <cellStyle name="Normal 52 4 2 4" xfId="5710"/>
    <cellStyle name="Normal 52 4 2 4 2" xfId="15762"/>
    <cellStyle name="Normal 52 4 2 4 2 2" xfId="46084"/>
    <cellStyle name="Normal 52 4 2 4 2 3" xfId="30860"/>
    <cellStyle name="Normal 52 4 2 4 3" xfId="10742"/>
    <cellStyle name="Normal 52 4 2 4 3 2" xfId="41067"/>
    <cellStyle name="Normal 52 4 2 4 3 3" xfId="25843"/>
    <cellStyle name="Normal 52 4 2 4 4" xfId="36054"/>
    <cellStyle name="Normal 52 4 2 4 5" xfId="20830"/>
    <cellStyle name="Normal 52 4 2 5" xfId="12420"/>
    <cellStyle name="Normal 52 4 2 5 2" xfId="42742"/>
    <cellStyle name="Normal 52 4 2 5 3" xfId="27518"/>
    <cellStyle name="Normal 52 4 2 6" xfId="7399"/>
    <cellStyle name="Normal 52 4 2 6 2" xfId="37725"/>
    <cellStyle name="Normal 52 4 2 6 3" xfId="22501"/>
    <cellStyle name="Normal 52 4 2 7" xfId="32713"/>
    <cellStyle name="Normal 52 4 2 8" xfId="17488"/>
    <cellStyle name="Normal 52 4 3" xfId="2746"/>
    <cellStyle name="Normal 52 4 3 2" xfId="4436"/>
    <cellStyle name="Normal 52 4 3 2 2" xfId="14509"/>
    <cellStyle name="Normal 52 4 3 2 2 2" xfId="44831"/>
    <cellStyle name="Normal 52 4 3 2 2 3" xfId="29607"/>
    <cellStyle name="Normal 52 4 3 2 3" xfId="9489"/>
    <cellStyle name="Normal 52 4 3 2 3 2" xfId="39814"/>
    <cellStyle name="Normal 52 4 3 2 3 3" xfId="24590"/>
    <cellStyle name="Normal 52 4 3 2 4" xfId="34801"/>
    <cellStyle name="Normal 52 4 3 2 5" xfId="19577"/>
    <cellStyle name="Normal 52 4 3 3" xfId="6128"/>
    <cellStyle name="Normal 52 4 3 3 2" xfId="16180"/>
    <cellStyle name="Normal 52 4 3 3 2 2" xfId="46502"/>
    <cellStyle name="Normal 52 4 3 3 2 3" xfId="31278"/>
    <cellStyle name="Normal 52 4 3 3 3" xfId="11160"/>
    <cellStyle name="Normal 52 4 3 3 3 2" xfId="41485"/>
    <cellStyle name="Normal 52 4 3 3 3 3" xfId="26261"/>
    <cellStyle name="Normal 52 4 3 3 4" xfId="36472"/>
    <cellStyle name="Normal 52 4 3 3 5" xfId="21248"/>
    <cellStyle name="Normal 52 4 3 4" xfId="12838"/>
    <cellStyle name="Normal 52 4 3 4 2" xfId="43160"/>
    <cellStyle name="Normal 52 4 3 4 3" xfId="27936"/>
    <cellStyle name="Normal 52 4 3 5" xfId="7817"/>
    <cellStyle name="Normal 52 4 3 5 2" xfId="38143"/>
    <cellStyle name="Normal 52 4 3 5 3" xfId="22919"/>
    <cellStyle name="Normal 52 4 3 6" xfId="33131"/>
    <cellStyle name="Normal 52 4 3 7" xfId="17906"/>
    <cellStyle name="Normal 52 4 4" xfId="3599"/>
    <cellStyle name="Normal 52 4 4 2" xfId="13673"/>
    <cellStyle name="Normal 52 4 4 2 2" xfId="43995"/>
    <cellStyle name="Normal 52 4 4 2 3" xfId="28771"/>
    <cellStyle name="Normal 52 4 4 3" xfId="8653"/>
    <cellStyle name="Normal 52 4 4 3 2" xfId="38978"/>
    <cellStyle name="Normal 52 4 4 3 3" xfId="23754"/>
    <cellStyle name="Normal 52 4 4 4" xfId="33965"/>
    <cellStyle name="Normal 52 4 4 5" xfId="18741"/>
    <cellStyle name="Normal 52 4 5" xfId="5292"/>
    <cellStyle name="Normal 52 4 5 2" xfId="15344"/>
    <cellStyle name="Normal 52 4 5 2 2" xfId="45666"/>
    <cellStyle name="Normal 52 4 5 2 3" xfId="30442"/>
    <cellStyle name="Normal 52 4 5 3" xfId="10324"/>
    <cellStyle name="Normal 52 4 5 3 2" xfId="40649"/>
    <cellStyle name="Normal 52 4 5 3 3" xfId="25425"/>
    <cellStyle name="Normal 52 4 5 4" xfId="35636"/>
    <cellStyle name="Normal 52 4 5 5" xfId="20412"/>
    <cellStyle name="Normal 52 4 6" xfId="12002"/>
    <cellStyle name="Normal 52 4 6 2" xfId="42324"/>
    <cellStyle name="Normal 52 4 6 3" xfId="27100"/>
    <cellStyle name="Normal 52 4 7" xfId="6981"/>
    <cellStyle name="Normal 52 4 7 2" xfId="37307"/>
    <cellStyle name="Normal 52 4 7 3" xfId="22083"/>
    <cellStyle name="Normal 52 4 8" xfId="32295"/>
    <cellStyle name="Normal 52 4 9" xfId="17070"/>
    <cellStyle name="Normal 52 5" xfId="2115"/>
    <cellStyle name="Normal 52 5 2" xfId="2956"/>
    <cellStyle name="Normal 52 5 2 2" xfId="4646"/>
    <cellStyle name="Normal 52 5 2 2 2" xfId="14719"/>
    <cellStyle name="Normal 52 5 2 2 2 2" xfId="45041"/>
    <cellStyle name="Normal 52 5 2 2 2 3" xfId="29817"/>
    <cellStyle name="Normal 52 5 2 2 3" xfId="9699"/>
    <cellStyle name="Normal 52 5 2 2 3 2" xfId="40024"/>
    <cellStyle name="Normal 52 5 2 2 3 3" xfId="24800"/>
    <cellStyle name="Normal 52 5 2 2 4" xfId="35011"/>
    <cellStyle name="Normal 52 5 2 2 5" xfId="19787"/>
    <cellStyle name="Normal 52 5 2 3" xfId="6338"/>
    <cellStyle name="Normal 52 5 2 3 2" xfId="16390"/>
    <cellStyle name="Normal 52 5 2 3 2 2" xfId="46712"/>
    <cellStyle name="Normal 52 5 2 3 2 3" xfId="31488"/>
    <cellStyle name="Normal 52 5 2 3 3" xfId="11370"/>
    <cellStyle name="Normal 52 5 2 3 3 2" xfId="41695"/>
    <cellStyle name="Normal 52 5 2 3 3 3" xfId="26471"/>
    <cellStyle name="Normal 52 5 2 3 4" xfId="36682"/>
    <cellStyle name="Normal 52 5 2 3 5" xfId="21458"/>
    <cellStyle name="Normal 52 5 2 4" xfId="13048"/>
    <cellStyle name="Normal 52 5 2 4 2" xfId="43370"/>
    <cellStyle name="Normal 52 5 2 4 3" xfId="28146"/>
    <cellStyle name="Normal 52 5 2 5" xfId="8027"/>
    <cellStyle name="Normal 52 5 2 5 2" xfId="38353"/>
    <cellStyle name="Normal 52 5 2 5 3" xfId="23129"/>
    <cellStyle name="Normal 52 5 2 6" xfId="33341"/>
    <cellStyle name="Normal 52 5 2 7" xfId="18116"/>
    <cellStyle name="Normal 52 5 3" xfId="3809"/>
    <cellStyle name="Normal 52 5 3 2" xfId="13883"/>
    <cellStyle name="Normal 52 5 3 2 2" xfId="44205"/>
    <cellStyle name="Normal 52 5 3 2 3" xfId="28981"/>
    <cellStyle name="Normal 52 5 3 3" xfId="8863"/>
    <cellStyle name="Normal 52 5 3 3 2" xfId="39188"/>
    <cellStyle name="Normal 52 5 3 3 3" xfId="23964"/>
    <cellStyle name="Normal 52 5 3 4" xfId="34175"/>
    <cellStyle name="Normal 52 5 3 5" xfId="18951"/>
    <cellStyle name="Normal 52 5 4" xfId="5502"/>
    <cellStyle name="Normal 52 5 4 2" xfId="15554"/>
    <cellStyle name="Normal 52 5 4 2 2" xfId="45876"/>
    <cellStyle name="Normal 52 5 4 2 3" xfId="30652"/>
    <cellStyle name="Normal 52 5 4 3" xfId="10534"/>
    <cellStyle name="Normal 52 5 4 3 2" xfId="40859"/>
    <cellStyle name="Normal 52 5 4 3 3" xfId="25635"/>
    <cellStyle name="Normal 52 5 4 4" xfId="35846"/>
    <cellStyle name="Normal 52 5 4 5" xfId="20622"/>
    <cellStyle name="Normal 52 5 5" xfId="12212"/>
    <cellStyle name="Normal 52 5 5 2" xfId="42534"/>
    <cellStyle name="Normal 52 5 5 3" xfId="27310"/>
    <cellStyle name="Normal 52 5 6" xfId="7191"/>
    <cellStyle name="Normal 52 5 6 2" xfId="37517"/>
    <cellStyle name="Normal 52 5 6 3" xfId="22293"/>
    <cellStyle name="Normal 52 5 7" xfId="32505"/>
    <cellStyle name="Normal 52 5 8" xfId="17280"/>
    <cellStyle name="Normal 52 6" xfId="2536"/>
    <cellStyle name="Normal 52 6 2" xfId="4228"/>
    <cellStyle name="Normal 52 6 2 2" xfId="14301"/>
    <cellStyle name="Normal 52 6 2 2 2" xfId="44623"/>
    <cellStyle name="Normal 52 6 2 2 3" xfId="29399"/>
    <cellStyle name="Normal 52 6 2 3" xfId="9281"/>
    <cellStyle name="Normal 52 6 2 3 2" xfId="39606"/>
    <cellStyle name="Normal 52 6 2 3 3" xfId="24382"/>
    <cellStyle name="Normal 52 6 2 4" xfId="34593"/>
    <cellStyle name="Normal 52 6 2 5" xfId="19369"/>
    <cellStyle name="Normal 52 6 3" xfId="5920"/>
    <cellStyle name="Normal 52 6 3 2" xfId="15972"/>
    <cellStyle name="Normal 52 6 3 2 2" xfId="46294"/>
    <cellStyle name="Normal 52 6 3 2 3" xfId="31070"/>
    <cellStyle name="Normal 52 6 3 3" xfId="10952"/>
    <cellStyle name="Normal 52 6 3 3 2" xfId="41277"/>
    <cellStyle name="Normal 52 6 3 3 3" xfId="26053"/>
    <cellStyle name="Normal 52 6 3 4" xfId="36264"/>
    <cellStyle name="Normal 52 6 3 5" xfId="21040"/>
    <cellStyle name="Normal 52 6 4" xfId="12630"/>
    <cellStyle name="Normal 52 6 4 2" xfId="42952"/>
    <cellStyle name="Normal 52 6 4 3" xfId="27728"/>
    <cellStyle name="Normal 52 6 5" xfId="7609"/>
    <cellStyle name="Normal 52 6 5 2" xfId="37935"/>
    <cellStyle name="Normal 52 6 5 3" xfId="22711"/>
    <cellStyle name="Normal 52 6 6" xfId="32923"/>
    <cellStyle name="Normal 52 6 7" xfId="17698"/>
    <cellStyle name="Normal 52 7" xfId="3387"/>
    <cellStyle name="Normal 52 7 2" xfId="13465"/>
    <cellStyle name="Normal 52 7 2 2" xfId="43787"/>
    <cellStyle name="Normal 52 7 2 3" xfId="28563"/>
    <cellStyle name="Normal 52 7 3" xfId="8445"/>
    <cellStyle name="Normal 52 7 3 2" xfId="38770"/>
    <cellStyle name="Normal 52 7 3 3" xfId="23546"/>
    <cellStyle name="Normal 52 7 4" xfId="33757"/>
    <cellStyle name="Normal 52 7 5" xfId="18533"/>
    <cellStyle name="Normal 52 8" xfId="5081"/>
    <cellStyle name="Normal 52 8 2" xfId="15136"/>
    <cellStyle name="Normal 52 8 2 2" xfId="45458"/>
    <cellStyle name="Normal 52 8 2 3" xfId="30234"/>
    <cellStyle name="Normal 52 8 3" xfId="10116"/>
    <cellStyle name="Normal 52 8 3 2" xfId="40441"/>
    <cellStyle name="Normal 52 8 3 3" xfId="25217"/>
    <cellStyle name="Normal 52 8 4" xfId="35428"/>
    <cellStyle name="Normal 52 8 5" xfId="20204"/>
    <cellStyle name="Normal 52 9" xfId="11792"/>
    <cellStyle name="Normal 52 9 2" xfId="42116"/>
    <cellStyle name="Normal 52 9 3" xfId="26892"/>
    <cellStyle name="Normal 53" xfId="1451"/>
    <cellStyle name="Normal 53 10" xfId="6772"/>
    <cellStyle name="Normal 53 10 2" xfId="37100"/>
    <cellStyle name="Normal 53 10 3" xfId="21876"/>
    <cellStyle name="Normal 53 11" xfId="32091"/>
    <cellStyle name="Normal 53 12" xfId="16861"/>
    <cellStyle name="Normal 53 13" xfId="47302"/>
    <cellStyle name="Normal 53 2" xfId="1736"/>
    <cellStyle name="Normal 53 2 10" xfId="32143"/>
    <cellStyle name="Normal 53 2 11" xfId="16915"/>
    <cellStyle name="Normal 53 2 2" xfId="1844"/>
    <cellStyle name="Normal 53 2 2 10" xfId="17019"/>
    <cellStyle name="Normal 53 2 2 2" xfId="2061"/>
    <cellStyle name="Normal 53 2 2 2 2" xfId="2482"/>
    <cellStyle name="Normal 53 2 2 2 2 2" xfId="3321"/>
    <cellStyle name="Normal 53 2 2 2 2 2 2" xfId="5011"/>
    <cellStyle name="Normal 53 2 2 2 2 2 2 2" xfId="15084"/>
    <cellStyle name="Normal 53 2 2 2 2 2 2 2 2" xfId="45406"/>
    <cellStyle name="Normal 53 2 2 2 2 2 2 2 3" xfId="30182"/>
    <cellStyle name="Normal 53 2 2 2 2 2 2 3" xfId="10064"/>
    <cellStyle name="Normal 53 2 2 2 2 2 2 3 2" xfId="40389"/>
    <cellStyle name="Normal 53 2 2 2 2 2 2 3 3" xfId="25165"/>
    <cellStyle name="Normal 53 2 2 2 2 2 2 4" xfId="35376"/>
    <cellStyle name="Normal 53 2 2 2 2 2 2 5" xfId="20152"/>
    <cellStyle name="Normal 53 2 2 2 2 2 3" xfId="6703"/>
    <cellStyle name="Normal 53 2 2 2 2 2 3 2" xfId="16755"/>
    <cellStyle name="Normal 53 2 2 2 2 2 3 2 2" xfId="47077"/>
    <cellStyle name="Normal 53 2 2 2 2 2 3 2 3" xfId="31853"/>
    <cellStyle name="Normal 53 2 2 2 2 2 3 3" xfId="11735"/>
    <cellStyle name="Normal 53 2 2 2 2 2 3 3 2" xfId="42060"/>
    <cellStyle name="Normal 53 2 2 2 2 2 3 3 3" xfId="26836"/>
    <cellStyle name="Normal 53 2 2 2 2 2 3 4" xfId="37047"/>
    <cellStyle name="Normal 53 2 2 2 2 2 3 5" xfId="21823"/>
    <cellStyle name="Normal 53 2 2 2 2 2 4" xfId="13413"/>
    <cellStyle name="Normal 53 2 2 2 2 2 4 2" xfId="43735"/>
    <cellStyle name="Normal 53 2 2 2 2 2 4 3" xfId="28511"/>
    <cellStyle name="Normal 53 2 2 2 2 2 5" xfId="8392"/>
    <cellStyle name="Normal 53 2 2 2 2 2 5 2" xfId="38718"/>
    <cellStyle name="Normal 53 2 2 2 2 2 5 3" xfId="23494"/>
    <cellStyle name="Normal 53 2 2 2 2 2 6" xfId="33706"/>
    <cellStyle name="Normal 53 2 2 2 2 2 7" xfId="18481"/>
    <cellStyle name="Normal 53 2 2 2 2 3" xfId="4174"/>
    <cellStyle name="Normal 53 2 2 2 2 3 2" xfId="14248"/>
    <cellStyle name="Normal 53 2 2 2 2 3 2 2" xfId="44570"/>
    <cellStyle name="Normal 53 2 2 2 2 3 2 3" xfId="29346"/>
    <cellStyle name="Normal 53 2 2 2 2 3 3" xfId="9228"/>
    <cellStyle name="Normal 53 2 2 2 2 3 3 2" xfId="39553"/>
    <cellStyle name="Normal 53 2 2 2 2 3 3 3" xfId="24329"/>
    <cellStyle name="Normal 53 2 2 2 2 3 4" xfId="34540"/>
    <cellStyle name="Normal 53 2 2 2 2 3 5" xfId="19316"/>
    <cellStyle name="Normal 53 2 2 2 2 4" xfId="5867"/>
    <cellStyle name="Normal 53 2 2 2 2 4 2" xfId="15919"/>
    <cellStyle name="Normal 53 2 2 2 2 4 2 2" xfId="46241"/>
    <cellStyle name="Normal 53 2 2 2 2 4 2 3" xfId="31017"/>
    <cellStyle name="Normal 53 2 2 2 2 4 3" xfId="10899"/>
    <cellStyle name="Normal 53 2 2 2 2 4 3 2" xfId="41224"/>
    <cellStyle name="Normal 53 2 2 2 2 4 3 3" xfId="26000"/>
    <cellStyle name="Normal 53 2 2 2 2 4 4" xfId="36211"/>
    <cellStyle name="Normal 53 2 2 2 2 4 5" xfId="20987"/>
    <cellStyle name="Normal 53 2 2 2 2 5" xfId="12577"/>
    <cellStyle name="Normal 53 2 2 2 2 5 2" xfId="42899"/>
    <cellStyle name="Normal 53 2 2 2 2 5 3" xfId="27675"/>
    <cellStyle name="Normal 53 2 2 2 2 6" xfId="7556"/>
    <cellStyle name="Normal 53 2 2 2 2 6 2" xfId="37882"/>
    <cellStyle name="Normal 53 2 2 2 2 6 3" xfId="22658"/>
    <cellStyle name="Normal 53 2 2 2 2 7" xfId="32870"/>
    <cellStyle name="Normal 53 2 2 2 2 8" xfId="17645"/>
    <cellStyle name="Normal 53 2 2 2 3" xfId="2903"/>
    <cellStyle name="Normal 53 2 2 2 3 2" xfId="4593"/>
    <cellStyle name="Normal 53 2 2 2 3 2 2" xfId="14666"/>
    <cellStyle name="Normal 53 2 2 2 3 2 2 2" xfId="44988"/>
    <cellStyle name="Normal 53 2 2 2 3 2 2 3" xfId="29764"/>
    <cellStyle name="Normal 53 2 2 2 3 2 3" xfId="9646"/>
    <cellStyle name="Normal 53 2 2 2 3 2 3 2" xfId="39971"/>
    <cellStyle name="Normal 53 2 2 2 3 2 3 3" xfId="24747"/>
    <cellStyle name="Normal 53 2 2 2 3 2 4" xfId="34958"/>
    <cellStyle name="Normal 53 2 2 2 3 2 5" xfId="19734"/>
    <cellStyle name="Normal 53 2 2 2 3 3" xfId="6285"/>
    <cellStyle name="Normal 53 2 2 2 3 3 2" xfId="16337"/>
    <cellStyle name="Normal 53 2 2 2 3 3 2 2" xfId="46659"/>
    <cellStyle name="Normal 53 2 2 2 3 3 2 3" xfId="31435"/>
    <cellStyle name="Normal 53 2 2 2 3 3 3" xfId="11317"/>
    <cellStyle name="Normal 53 2 2 2 3 3 3 2" xfId="41642"/>
    <cellStyle name="Normal 53 2 2 2 3 3 3 3" xfId="26418"/>
    <cellStyle name="Normal 53 2 2 2 3 3 4" xfId="36629"/>
    <cellStyle name="Normal 53 2 2 2 3 3 5" xfId="21405"/>
    <cellStyle name="Normal 53 2 2 2 3 4" xfId="12995"/>
    <cellStyle name="Normal 53 2 2 2 3 4 2" xfId="43317"/>
    <cellStyle name="Normal 53 2 2 2 3 4 3" xfId="28093"/>
    <cellStyle name="Normal 53 2 2 2 3 5" xfId="7974"/>
    <cellStyle name="Normal 53 2 2 2 3 5 2" xfId="38300"/>
    <cellStyle name="Normal 53 2 2 2 3 5 3" xfId="23076"/>
    <cellStyle name="Normal 53 2 2 2 3 6" xfId="33288"/>
    <cellStyle name="Normal 53 2 2 2 3 7" xfId="18063"/>
    <cellStyle name="Normal 53 2 2 2 4" xfId="3756"/>
    <cellStyle name="Normal 53 2 2 2 4 2" xfId="13830"/>
    <cellStyle name="Normal 53 2 2 2 4 2 2" xfId="44152"/>
    <cellStyle name="Normal 53 2 2 2 4 2 3" xfId="28928"/>
    <cellStyle name="Normal 53 2 2 2 4 3" xfId="8810"/>
    <cellStyle name="Normal 53 2 2 2 4 3 2" xfId="39135"/>
    <cellStyle name="Normal 53 2 2 2 4 3 3" xfId="23911"/>
    <cellStyle name="Normal 53 2 2 2 4 4" xfId="34122"/>
    <cellStyle name="Normal 53 2 2 2 4 5" xfId="18898"/>
    <cellStyle name="Normal 53 2 2 2 5" xfId="5449"/>
    <cellStyle name="Normal 53 2 2 2 5 2" xfId="15501"/>
    <cellStyle name="Normal 53 2 2 2 5 2 2" xfId="45823"/>
    <cellStyle name="Normal 53 2 2 2 5 2 3" xfId="30599"/>
    <cellStyle name="Normal 53 2 2 2 5 3" xfId="10481"/>
    <cellStyle name="Normal 53 2 2 2 5 3 2" xfId="40806"/>
    <cellStyle name="Normal 53 2 2 2 5 3 3" xfId="25582"/>
    <cellStyle name="Normal 53 2 2 2 5 4" xfId="35793"/>
    <cellStyle name="Normal 53 2 2 2 5 5" xfId="20569"/>
    <cellStyle name="Normal 53 2 2 2 6" xfId="12159"/>
    <cellStyle name="Normal 53 2 2 2 6 2" xfId="42481"/>
    <cellStyle name="Normal 53 2 2 2 6 3" xfId="27257"/>
    <cellStyle name="Normal 53 2 2 2 7" xfId="7138"/>
    <cellStyle name="Normal 53 2 2 2 7 2" xfId="37464"/>
    <cellStyle name="Normal 53 2 2 2 7 3" xfId="22240"/>
    <cellStyle name="Normal 53 2 2 2 8" xfId="32452"/>
    <cellStyle name="Normal 53 2 2 2 9" xfId="17227"/>
    <cellStyle name="Normal 53 2 2 3" xfId="2274"/>
    <cellStyle name="Normal 53 2 2 3 2" xfId="3113"/>
    <cellStyle name="Normal 53 2 2 3 2 2" xfId="4803"/>
    <cellStyle name="Normal 53 2 2 3 2 2 2" xfId="14876"/>
    <cellStyle name="Normal 53 2 2 3 2 2 2 2" xfId="45198"/>
    <cellStyle name="Normal 53 2 2 3 2 2 2 3" xfId="29974"/>
    <cellStyle name="Normal 53 2 2 3 2 2 3" xfId="9856"/>
    <cellStyle name="Normal 53 2 2 3 2 2 3 2" xfId="40181"/>
    <cellStyle name="Normal 53 2 2 3 2 2 3 3" xfId="24957"/>
    <cellStyle name="Normal 53 2 2 3 2 2 4" xfId="35168"/>
    <cellStyle name="Normal 53 2 2 3 2 2 5" xfId="19944"/>
    <cellStyle name="Normal 53 2 2 3 2 3" xfId="6495"/>
    <cellStyle name="Normal 53 2 2 3 2 3 2" xfId="16547"/>
    <cellStyle name="Normal 53 2 2 3 2 3 2 2" xfId="46869"/>
    <cellStyle name="Normal 53 2 2 3 2 3 2 3" xfId="31645"/>
    <cellStyle name="Normal 53 2 2 3 2 3 3" xfId="11527"/>
    <cellStyle name="Normal 53 2 2 3 2 3 3 2" xfId="41852"/>
    <cellStyle name="Normal 53 2 2 3 2 3 3 3" xfId="26628"/>
    <cellStyle name="Normal 53 2 2 3 2 3 4" xfId="36839"/>
    <cellStyle name="Normal 53 2 2 3 2 3 5" xfId="21615"/>
    <cellStyle name="Normal 53 2 2 3 2 4" xfId="13205"/>
    <cellStyle name="Normal 53 2 2 3 2 4 2" xfId="43527"/>
    <cellStyle name="Normal 53 2 2 3 2 4 3" xfId="28303"/>
    <cellStyle name="Normal 53 2 2 3 2 5" xfId="8184"/>
    <cellStyle name="Normal 53 2 2 3 2 5 2" xfId="38510"/>
    <cellStyle name="Normal 53 2 2 3 2 5 3" xfId="23286"/>
    <cellStyle name="Normal 53 2 2 3 2 6" xfId="33498"/>
    <cellStyle name="Normal 53 2 2 3 2 7" xfId="18273"/>
    <cellStyle name="Normal 53 2 2 3 3" xfId="3966"/>
    <cellStyle name="Normal 53 2 2 3 3 2" xfId="14040"/>
    <cellStyle name="Normal 53 2 2 3 3 2 2" xfId="44362"/>
    <cellStyle name="Normal 53 2 2 3 3 2 3" xfId="29138"/>
    <cellStyle name="Normal 53 2 2 3 3 3" xfId="9020"/>
    <cellStyle name="Normal 53 2 2 3 3 3 2" xfId="39345"/>
    <cellStyle name="Normal 53 2 2 3 3 3 3" xfId="24121"/>
    <cellStyle name="Normal 53 2 2 3 3 4" xfId="34332"/>
    <cellStyle name="Normal 53 2 2 3 3 5" xfId="19108"/>
    <cellStyle name="Normal 53 2 2 3 4" xfId="5659"/>
    <cellStyle name="Normal 53 2 2 3 4 2" xfId="15711"/>
    <cellStyle name="Normal 53 2 2 3 4 2 2" xfId="46033"/>
    <cellStyle name="Normal 53 2 2 3 4 2 3" xfId="30809"/>
    <cellStyle name="Normal 53 2 2 3 4 3" xfId="10691"/>
    <cellStyle name="Normal 53 2 2 3 4 3 2" xfId="41016"/>
    <cellStyle name="Normal 53 2 2 3 4 3 3" xfId="25792"/>
    <cellStyle name="Normal 53 2 2 3 4 4" xfId="36003"/>
    <cellStyle name="Normal 53 2 2 3 4 5" xfId="20779"/>
    <cellStyle name="Normal 53 2 2 3 5" xfId="12369"/>
    <cellStyle name="Normal 53 2 2 3 5 2" xfId="42691"/>
    <cellStyle name="Normal 53 2 2 3 5 3" xfId="27467"/>
    <cellStyle name="Normal 53 2 2 3 6" xfId="7348"/>
    <cellStyle name="Normal 53 2 2 3 6 2" xfId="37674"/>
    <cellStyle name="Normal 53 2 2 3 6 3" xfId="22450"/>
    <cellStyle name="Normal 53 2 2 3 7" xfId="32662"/>
    <cellStyle name="Normal 53 2 2 3 8" xfId="17437"/>
    <cellStyle name="Normal 53 2 2 4" xfId="2695"/>
    <cellStyle name="Normal 53 2 2 4 2" xfId="4385"/>
    <cellStyle name="Normal 53 2 2 4 2 2" xfId="14458"/>
    <cellStyle name="Normal 53 2 2 4 2 2 2" xfId="44780"/>
    <cellStyle name="Normal 53 2 2 4 2 2 3" xfId="29556"/>
    <cellStyle name="Normal 53 2 2 4 2 3" xfId="9438"/>
    <cellStyle name="Normal 53 2 2 4 2 3 2" xfId="39763"/>
    <cellStyle name="Normal 53 2 2 4 2 3 3" xfId="24539"/>
    <cellStyle name="Normal 53 2 2 4 2 4" xfId="34750"/>
    <cellStyle name="Normal 53 2 2 4 2 5" xfId="19526"/>
    <cellStyle name="Normal 53 2 2 4 3" xfId="6077"/>
    <cellStyle name="Normal 53 2 2 4 3 2" xfId="16129"/>
    <cellStyle name="Normal 53 2 2 4 3 2 2" xfId="46451"/>
    <cellStyle name="Normal 53 2 2 4 3 2 3" xfId="31227"/>
    <cellStyle name="Normal 53 2 2 4 3 3" xfId="11109"/>
    <cellStyle name="Normal 53 2 2 4 3 3 2" xfId="41434"/>
    <cellStyle name="Normal 53 2 2 4 3 3 3" xfId="26210"/>
    <cellStyle name="Normal 53 2 2 4 3 4" xfId="36421"/>
    <cellStyle name="Normal 53 2 2 4 3 5" xfId="21197"/>
    <cellStyle name="Normal 53 2 2 4 4" xfId="12787"/>
    <cellStyle name="Normal 53 2 2 4 4 2" xfId="43109"/>
    <cellStyle name="Normal 53 2 2 4 4 3" xfId="27885"/>
    <cellStyle name="Normal 53 2 2 4 5" xfId="7766"/>
    <cellStyle name="Normal 53 2 2 4 5 2" xfId="38092"/>
    <cellStyle name="Normal 53 2 2 4 5 3" xfId="22868"/>
    <cellStyle name="Normal 53 2 2 4 6" xfId="33080"/>
    <cellStyle name="Normal 53 2 2 4 7" xfId="17855"/>
    <cellStyle name="Normal 53 2 2 5" xfId="3548"/>
    <cellStyle name="Normal 53 2 2 5 2" xfId="13622"/>
    <cellStyle name="Normal 53 2 2 5 2 2" xfId="43944"/>
    <cellStyle name="Normal 53 2 2 5 2 3" xfId="28720"/>
    <cellStyle name="Normal 53 2 2 5 3" xfId="8602"/>
    <cellStyle name="Normal 53 2 2 5 3 2" xfId="38927"/>
    <cellStyle name="Normal 53 2 2 5 3 3" xfId="23703"/>
    <cellStyle name="Normal 53 2 2 5 4" xfId="33914"/>
    <cellStyle name="Normal 53 2 2 5 5" xfId="18690"/>
    <cellStyle name="Normal 53 2 2 6" xfId="5241"/>
    <cellStyle name="Normal 53 2 2 6 2" xfId="15293"/>
    <cellStyle name="Normal 53 2 2 6 2 2" xfId="45615"/>
    <cellStyle name="Normal 53 2 2 6 2 3" xfId="30391"/>
    <cellStyle name="Normal 53 2 2 6 3" xfId="10273"/>
    <cellStyle name="Normal 53 2 2 6 3 2" xfId="40598"/>
    <cellStyle name="Normal 53 2 2 6 3 3" xfId="25374"/>
    <cellStyle name="Normal 53 2 2 6 4" xfId="35585"/>
    <cellStyle name="Normal 53 2 2 6 5" xfId="20361"/>
    <cellStyle name="Normal 53 2 2 7" xfId="11951"/>
    <cellStyle name="Normal 53 2 2 7 2" xfId="42273"/>
    <cellStyle name="Normal 53 2 2 7 3" xfId="27049"/>
    <cellStyle name="Normal 53 2 2 8" xfId="6930"/>
    <cellStyle name="Normal 53 2 2 8 2" xfId="37256"/>
    <cellStyle name="Normal 53 2 2 8 3" xfId="22032"/>
    <cellStyle name="Normal 53 2 2 9" xfId="32244"/>
    <cellStyle name="Normal 53 2 3" xfId="1957"/>
    <cellStyle name="Normal 53 2 3 2" xfId="2378"/>
    <cellStyle name="Normal 53 2 3 2 2" xfId="3217"/>
    <cellStyle name="Normal 53 2 3 2 2 2" xfId="4907"/>
    <cellStyle name="Normal 53 2 3 2 2 2 2" xfId="14980"/>
    <cellStyle name="Normal 53 2 3 2 2 2 2 2" xfId="45302"/>
    <cellStyle name="Normal 53 2 3 2 2 2 2 3" xfId="30078"/>
    <cellStyle name="Normal 53 2 3 2 2 2 3" xfId="9960"/>
    <cellStyle name="Normal 53 2 3 2 2 2 3 2" xfId="40285"/>
    <cellStyle name="Normal 53 2 3 2 2 2 3 3" xfId="25061"/>
    <cellStyle name="Normal 53 2 3 2 2 2 4" xfId="35272"/>
    <cellStyle name="Normal 53 2 3 2 2 2 5" xfId="20048"/>
    <cellStyle name="Normal 53 2 3 2 2 3" xfId="6599"/>
    <cellStyle name="Normal 53 2 3 2 2 3 2" xfId="16651"/>
    <cellStyle name="Normal 53 2 3 2 2 3 2 2" xfId="46973"/>
    <cellStyle name="Normal 53 2 3 2 2 3 2 3" xfId="31749"/>
    <cellStyle name="Normal 53 2 3 2 2 3 3" xfId="11631"/>
    <cellStyle name="Normal 53 2 3 2 2 3 3 2" xfId="41956"/>
    <cellStyle name="Normal 53 2 3 2 2 3 3 3" xfId="26732"/>
    <cellStyle name="Normal 53 2 3 2 2 3 4" xfId="36943"/>
    <cellStyle name="Normal 53 2 3 2 2 3 5" xfId="21719"/>
    <cellStyle name="Normal 53 2 3 2 2 4" xfId="13309"/>
    <cellStyle name="Normal 53 2 3 2 2 4 2" xfId="43631"/>
    <cellStyle name="Normal 53 2 3 2 2 4 3" xfId="28407"/>
    <cellStyle name="Normal 53 2 3 2 2 5" xfId="8288"/>
    <cellStyle name="Normal 53 2 3 2 2 5 2" xfId="38614"/>
    <cellStyle name="Normal 53 2 3 2 2 5 3" xfId="23390"/>
    <cellStyle name="Normal 53 2 3 2 2 6" xfId="33602"/>
    <cellStyle name="Normal 53 2 3 2 2 7" xfId="18377"/>
    <cellStyle name="Normal 53 2 3 2 3" xfId="4070"/>
    <cellStyle name="Normal 53 2 3 2 3 2" xfId="14144"/>
    <cellStyle name="Normal 53 2 3 2 3 2 2" xfId="44466"/>
    <cellStyle name="Normal 53 2 3 2 3 2 3" xfId="29242"/>
    <cellStyle name="Normal 53 2 3 2 3 3" xfId="9124"/>
    <cellStyle name="Normal 53 2 3 2 3 3 2" xfId="39449"/>
    <cellStyle name="Normal 53 2 3 2 3 3 3" xfId="24225"/>
    <cellStyle name="Normal 53 2 3 2 3 4" xfId="34436"/>
    <cellStyle name="Normal 53 2 3 2 3 5" xfId="19212"/>
    <cellStyle name="Normal 53 2 3 2 4" xfId="5763"/>
    <cellStyle name="Normal 53 2 3 2 4 2" xfId="15815"/>
    <cellStyle name="Normal 53 2 3 2 4 2 2" xfId="46137"/>
    <cellStyle name="Normal 53 2 3 2 4 2 3" xfId="30913"/>
    <cellStyle name="Normal 53 2 3 2 4 3" xfId="10795"/>
    <cellStyle name="Normal 53 2 3 2 4 3 2" xfId="41120"/>
    <cellStyle name="Normal 53 2 3 2 4 3 3" xfId="25896"/>
    <cellStyle name="Normal 53 2 3 2 4 4" xfId="36107"/>
    <cellStyle name="Normal 53 2 3 2 4 5" xfId="20883"/>
    <cellStyle name="Normal 53 2 3 2 5" xfId="12473"/>
    <cellStyle name="Normal 53 2 3 2 5 2" xfId="42795"/>
    <cellStyle name="Normal 53 2 3 2 5 3" xfId="27571"/>
    <cellStyle name="Normal 53 2 3 2 6" xfId="7452"/>
    <cellStyle name="Normal 53 2 3 2 6 2" xfId="37778"/>
    <cellStyle name="Normal 53 2 3 2 6 3" xfId="22554"/>
    <cellStyle name="Normal 53 2 3 2 7" xfId="32766"/>
    <cellStyle name="Normal 53 2 3 2 8" xfId="17541"/>
    <cellStyle name="Normal 53 2 3 3" xfId="2799"/>
    <cellStyle name="Normal 53 2 3 3 2" xfId="4489"/>
    <cellStyle name="Normal 53 2 3 3 2 2" xfId="14562"/>
    <cellStyle name="Normal 53 2 3 3 2 2 2" xfId="44884"/>
    <cellStyle name="Normal 53 2 3 3 2 2 3" xfId="29660"/>
    <cellStyle name="Normal 53 2 3 3 2 3" xfId="9542"/>
    <cellStyle name="Normal 53 2 3 3 2 3 2" xfId="39867"/>
    <cellStyle name="Normal 53 2 3 3 2 3 3" xfId="24643"/>
    <cellStyle name="Normal 53 2 3 3 2 4" xfId="34854"/>
    <cellStyle name="Normal 53 2 3 3 2 5" xfId="19630"/>
    <cellStyle name="Normal 53 2 3 3 3" xfId="6181"/>
    <cellStyle name="Normal 53 2 3 3 3 2" xfId="16233"/>
    <cellStyle name="Normal 53 2 3 3 3 2 2" xfId="46555"/>
    <cellStyle name="Normal 53 2 3 3 3 2 3" xfId="31331"/>
    <cellStyle name="Normal 53 2 3 3 3 3" xfId="11213"/>
    <cellStyle name="Normal 53 2 3 3 3 3 2" xfId="41538"/>
    <cellStyle name="Normal 53 2 3 3 3 3 3" xfId="26314"/>
    <cellStyle name="Normal 53 2 3 3 3 4" xfId="36525"/>
    <cellStyle name="Normal 53 2 3 3 3 5" xfId="21301"/>
    <cellStyle name="Normal 53 2 3 3 4" xfId="12891"/>
    <cellStyle name="Normal 53 2 3 3 4 2" xfId="43213"/>
    <cellStyle name="Normal 53 2 3 3 4 3" xfId="27989"/>
    <cellStyle name="Normal 53 2 3 3 5" xfId="7870"/>
    <cellStyle name="Normal 53 2 3 3 5 2" xfId="38196"/>
    <cellStyle name="Normal 53 2 3 3 5 3" xfId="22972"/>
    <cellStyle name="Normal 53 2 3 3 6" xfId="33184"/>
    <cellStyle name="Normal 53 2 3 3 7" xfId="17959"/>
    <cellStyle name="Normal 53 2 3 4" xfId="3652"/>
    <cellStyle name="Normal 53 2 3 4 2" xfId="13726"/>
    <cellStyle name="Normal 53 2 3 4 2 2" xfId="44048"/>
    <cellStyle name="Normal 53 2 3 4 2 3" xfId="28824"/>
    <cellStyle name="Normal 53 2 3 4 3" xfId="8706"/>
    <cellStyle name="Normal 53 2 3 4 3 2" xfId="39031"/>
    <cellStyle name="Normal 53 2 3 4 3 3" xfId="23807"/>
    <cellStyle name="Normal 53 2 3 4 4" xfId="34018"/>
    <cellStyle name="Normal 53 2 3 4 5" xfId="18794"/>
    <cellStyle name="Normal 53 2 3 5" xfId="5345"/>
    <cellStyle name="Normal 53 2 3 5 2" xfId="15397"/>
    <cellStyle name="Normal 53 2 3 5 2 2" xfId="45719"/>
    <cellStyle name="Normal 53 2 3 5 2 3" xfId="30495"/>
    <cellStyle name="Normal 53 2 3 5 3" xfId="10377"/>
    <cellStyle name="Normal 53 2 3 5 3 2" xfId="40702"/>
    <cellStyle name="Normal 53 2 3 5 3 3" xfId="25478"/>
    <cellStyle name="Normal 53 2 3 5 4" xfId="35689"/>
    <cellStyle name="Normal 53 2 3 5 5" xfId="20465"/>
    <cellStyle name="Normal 53 2 3 6" xfId="12055"/>
    <cellStyle name="Normal 53 2 3 6 2" xfId="42377"/>
    <cellStyle name="Normal 53 2 3 6 3" xfId="27153"/>
    <cellStyle name="Normal 53 2 3 7" xfId="7034"/>
    <cellStyle name="Normal 53 2 3 7 2" xfId="37360"/>
    <cellStyle name="Normal 53 2 3 7 3" xfId="22136"/>
    <cellStyle name="Normal 53 2 3 8" xfId="32348"/>
    <cellStyle name="Normal 53 2 3 9" xfId="17123"/>
    <cellStyle name="Normal 53 2 4" xfId="2170"/>
    <cellStyle name="Normal 53 2 4 2" xfId="3009"/>
    <cellStyle name="Normal 53 2 4 2 2" xfId="4699"/>
    <cellStyle name="Normal 53 2 4 2 2 2" xfId="14772"/>
    <cellStyle name="Normal 53 2 4 2 2 2 2" xfId="45094"/>
    <cellStyle name="Normal 53 2 4 2 2 2 3" xfId="29870"/>
    <cellStyle name="Normal 53 2 4 2 2 3" xfId="9752"/>
    <cellStyle name="Normal 53 2 4 2 2 3 2" xfId="40077"/>
    <cellStyle name="Normal 53 2 4 2 2 3 3" xfId="24853"/>
    <cellStyle name="Normal 53 2 4 2 2 4" xfId="35064"/>
    <cellStyle name="Normal 53 2 4 2 2 5" xfId="19840"/>
    <cellStyle name="Normal 53 2 4 2 3" xfId="6391"/>
    <cellStyle name="Normal 53 2 4 2 3 2" xfId="16443"/>
    <cellStyle name="Normal 53 2 4 2 3 2 2" xfId="46765"/>
    <cellStyle name="Normal 53 2 4 2 3 2 3" xfId="31541"/>
    <cellStyle name="Normal 53 2 4 2 3 3" xfId="11423"/>
    <cellStyle name="Normal 53 2 4 2 3 3 2" xfId="41748"/>
    <cellStyle name="Normal 53 2 4 2 3 3 3" xfId="26524"/>
    <cellStyle name="Normal 53 2 4 2 3 4" xfId="36735"/>
    <cellStyle name="Normal 53 2 4 2 3 5" xfId="21511"/>
    <cellStyle name="Normal 53 2 4 2 4" xfId="13101"/>
    <cellStyle name="Normal 53 2 4 2 4 2" xfId="43423"/>
    <cellStyle name="Normal 53 2 4 2 4 3" xfId="28199"/>
    <cellStyle name="Normal 53 2 4 2 5" xfId="8080"/>
    <cellStyle name="Normal 53 2 4 2 5 2" xfId="38406"/>
    <cellStyle name="Normal 53 2 4 2 5 3" xfId="23182"/>
    <cellStyle name="Normal 53 2 4 2 6" xfId="33394"/>
    <cellStyle name="Normal 53 2 4 2 7" xfId="18169"/>
    <cellStyle name="Normal 53 2 4 3" xfId="3862"/>
    <cellStyle name="Normal 53 2 4 3 2" xfId="13936"/>
    <cellStyle name="Normal 53 2 4 3 2 2" xfId="44258"/>
    <cellStyle name="Normal 53 2 4 3 2 3" xfId="29034"/>
    <cellStyle name="Normal 53 2 4 3 3" xfId="8916"/>
    <cellStyle name="Normal 53 2 4 3 3 2" xfId="39241"/>
    <cellStyle name="Normal 53 2 4 3 3 3" xfId="24017"/>
    <cellStyle name="Normal 53 2 4 3 4" xfId="34228"/>
    <cellStyle name="Normal 53 2 4 3 5" xfId="19004"/>
    <cellStyle name="Normal 53 2 4 4" xfId="5555"/>
    <cellStyle name="Normal 53 2 4 4 2" xfId="15607"/>
    <cellStyle name="Normal 53 2 4 4 2 2" xfId="45929"/>
    <cellStyle name="Normal 53 2 4 4 2 3" xfId="30705"/>
    <cellStyle name="Normal 53 2 4 4 3" xfId="10587"/>
    <cellStyle name="Normal 53 2 4 4 3 2" xfId="40912"/>
    <cellStyle name="Normal 53 2 4 4 3 3" xfId="25688"/>
    <cellStyle name="Normal 53 2 4 4 4" xfId="35899"/>
    <cellStyle name="Normal 53 2 4 4 5" xfId="20675"/>
    <cellStyle name="Normal 53 2 4 5" xfId="12265"/>
    <cellStyle name="Normal 53 2 4 5 2" xfId="42587"/>
    <cellStyle name="Normal 53 2 4 5 3" xfId="27363"/>
    <cellStyle name="Normal 53 2 4 6" xfId="7244"/>
    <cellStyle name="Normal 53 2 4 6 2" xfId="37570"/>
    <cellStyle name="Normal 53 2 4 6 3" xfId="22346"/>
    <cellStyle name="Normal 53 2 4 7" xfId="32558"/>
    <cellStyle name="Normal 53 2 4 8" xfId="17333"/>
    <cellStyle name="Normal 53 2 5" xfId="2591"/>
    <cellStyle name="Normal 53 2 5 2" xfId="4281"/>
    <cellStyle name="Normal 53 2 5 2 2" xfId="14354"/>
    <cellStyle name="Normal 53 2 5 2 2 2" xfId="44676"/>
    <cellStyle name="Normal 53 2 5 2 2 3" xfId="29452"/>
    <cellStyle name="Normal 53 2 5 2 3" xfId="9334"/>
    <cellStyle name="Normal 53 2 5 2 3 2" xfId="39659"/>
    <cellStyle name="Normal 53 2 5 2 3 3" xfId="24435"/>
    <cellStyle name="Normal 53 2 5 2 4" xfId="34646"/>
    <cellStyle name="Normal 53 2 5 2 5" xfId="19422"/>
    <cellStyle name="Normal 53 2 5 3" xfId="5973"/>
    <cellStyle name="Normal 53 2 5 3 2" xfId="16025"/>
    <cellStyle name="Normal 53 2 5 3 2 2" xfId="46347"/>
    <cellStyle name="Normal 53 2 5 3 2 3" xfId="31123"/>
    <cellStyle name="Normal 53 2 5 3 3" xfId="11005"/>
    <cellStyle name="Normal 53 2 5 3 3 2" xfId="41330"/>
    <cellStyle name="Normal 53 2 5 3 3 3" xfId="26106"/>
    <cellStyle name="Normal 53 2 5 3 4" xfId="36317"/>
    <cellStyle name="Normal 53 2 5 3 5" xfId="21093"/>
    <cellStyle name="Normal 53 2 5 4" xfId="12683"/>
    <cellStyle name="Normal 53 2 5 4 2" xfId="43005"/>
    <cellStyle name="Normal 53 2 5 4 3" xfId="27781"/>
    <cellStyle name="Normal 53 2 5 5" xfId="7662"/>
    <cellStyle name="Normal 53 2 5 5 2" xfId="37988"/>
    <cellStyle name="Normal 53 2 5 5 3" xfId="22764"/>
    <cellStyle name="Normal 53 2 5 6" xfId="32976"/>
    <cellStyle name="Normal 53 2 5 7" xfId="17751"/>
    <cellStyle name="Normal 53 2 6" xfId="3444"/>
    <cellStyle name="Normal 53 2 6 2" xfId="13518"/>
    <cellStyle name="Normal 53 2 6 2 2" xfId="43840"/>
    <cellStyle name="Normal 53 2 6 2 3" xfId="28616"/>
    <cellStyle name="Normal 53 2 6 3" xfId="8498"/>
    <cellStyle name="Normal 53 2 6 3 2" xfId="38823"/>
    <cellStyle name="Normal 53 2 6 3 3" xfId="23599"/>
    <cellStyle name="Normal 53 2 6 4" xfId="33810"/>
    <cellStyle name="Normal 53 2 6 5" xfId="18586"/>
    <cellStyle name="Normal 53 2 7" xfId="5137"/>
    <cellStyle name="Normal 53 2 7 2" xfId="15189"/>
    <cellStyle name="Normal 53 2 7 2 2" xfId="45511"/>
    <cellStyle name="Normal 53 2 7 2 3" xfId="30287"/>
    <cellStyle name="Normal 53 2 7 3" xfId="10169"/>
    <cellStyle name="Normal 53 2 7 3 2" xfId="40494"/>
    <cellStyle name="Normal 53 2 7 3 3" xfId="25270"/>
    <cellStyle name="Normal 53 2 7 4" xfId="35481"/>
    <cellStyle name="Normal 53 2 7 5" xfId="20257"/>
    <cellStyle name="Normal 53 2 8" xfId="11847"/>
    <cellStyle name="Normal 53 2 8 2" xfId="42169"/>
    <cellStyle name="Normal 53 2 8 3" xfId="26945"/>
    <cellStyle name="Normal 53 2 9" xfId="6826"/>
    <cellStyle name="Normal 53 2 9 2" xfId="37152"/>
    <cellStyle name="Normal 53 2 9 3" xfId="21928"/>
    <cellStyle name="Normal 53 3" xfId="1790"/>
    <cellStyle name="Normal 53 3 10" xfId="16967"/>
    <cellStyle name="Normal 53 3 2" xfId="2009"/>
    <cellStyle name="Normal 53 3 2 2" xfId="2430"/>
    <cellStyle name="Normal 53 3 2 2 2" xfId="3269"/>
    <cellStyle name="Normal 53 3 2 2 2 2" xfId="4959"/>
    <cellStyle name="Normal 53 3 2 2 2 2 2" xfId="15032"/>
    <cellStyle name="Normal 53 3 2 2 2 2 2 2" xfId="45354"/>
    <cellStyle name="Normal 53 3 2 2 2 2 2 3" xfId="30130"/>
    <cellStyle name="Normal 53 3 2 2 2 2 3" xfId="10012"/>
    <cellStyle name="Normal 53 3 2 2 2 2 3 2" xfId="40337"/>
    <cellStyle name="Normal 53 3 2 2 2 2 3 3" xfId="25113"/>
    <cellStyle name="Normal 53 3 2 2 2 2 4" xfId="35324"/>
    <cellStyle name="Normal 53 3 2 2 2 2 5" xfId="20100"/>
    <cellStyle name="Normal 53 3 2 2 2 3" xfId="6651"/>
    <cellStyle name="Normal 53 3 2 2 2 3 2" xfId="16703"/>
    <cellStyle name="Normal 53 3 2 2 2 3 2 2" xfId="47025"/>
    <cellStyle name="Normal 53 3 2 2 2 3 2 3" xfId="31801"/>
    <cellStyle name="Normal 53 3 2 2 2 3 3" xfId="11683"/>
    <cellStyle name="Normal 53 3 2 2 2 3 3 2" xfId="42008"/>
    <cellStyle name="Normal 53 3 2 2 2 3 3 3" xfId="26784"/>
    <cellStyle name="Normal 53 3 2 2 2 3 4" xfId="36995"/>
    <cellStyle name="Normal 53 3 2 2 2 3 5" xfId="21771"/>
    <cellStyle name="Normal 53 3 2 2 2 4" xfId="13361"/>
    <cellStyle name="Normal 53 3 2 2 2 4 2" xfId="43683"/>
    <cellStyle name="Normal 53 3 2 2 2 4 3" xfId="28459"/>
    <cellStyle name="Normal 53 3 2 2 2 5" xfId="8340"/>
    <cellStyle name="Normal 53 3 2 2 2 5 2" xfId="38666"/>
    <cellStyle name="Normal 53 3 2 2 2 5 3" xfId="23442"/>
    <cellStyle name="Normal 53 3 2 2 2 6" xfId="33654"/>
    <cellStyle name="Normal 53 3 2 2 2 7" xfId="18429"/>
    <cellStyle name="Normal 53 3 2 2 3" xfId="4122"/>
    <cellStyle name="Normal 53 3 2 2 3 2" xfId="14196"/>
    <cellStyle name="Normal 53 3 2 2 3 2 2" xfId="44518"/>
    <cellStyle name="Normal 53 3 2 2 3 2 3" xfId="29294"/>
    <cellStyle name="Normal 53 3 2 2 3 3" xfId="9176"/>
    <cellStyle name="Normal 53 3 2 2 3 3 2" xfId="39501"/>
    <cellStyle name="Normal 53 3 2 2 3 3 3" xfId="24277"/>
    <cellStyle name="Normal 53 3 2 2 3 4" xfId="34488"/>
    <cellStyle name="Normal 53 3 2 2 3 5" xfId="19264"/>
    <cellStyle name="Normal 53 3 2 2 4" xfId="5815"/>
    <cellStyle name="Normal 53 3 2 2 4 2" xfId="15867"/>
    <cellStyle name="Normal 53 3 2 2 4 2 2" xfId="46189"/>
    <cellStyle name="Normal 53 3 2 2 4 2 3" xfId="30965"/>
    <cellStyle name="Normal 53 3 2 2 4 3" xfId="10847"/>
    <cellStyle name="Normal 53 3 2 2 4 3 2" xfId="41172"/>
    <cellStyle name="Normal 53 3 2 2 4 3 3" xfId="25948"/>
    <cellStyle name="Normal 53 3 2 2 4 4" xfId="36159"/>
    <cellStyle name="Normal 53 3 2 2 4 5" xfId="20935"/>
    <cellStyle name="Normal 53 3 2 2 5" xfId="12525"/>
    <cellStyle name="Normal 53 3 2 2 5 2" xfId="42847"/>
    <cellStyle name="Normal 53 3 2 2 5 3" xfId="27623"/>
    <cellStyle name="Normal 53 3 2 2 6" xfId="7504"/>
    <cellStyle name="Normal 53 3 2 2 6 2" xfId="37830"/>
    <cellStyle name="Normal 53 3 2 2 6 3" xfId="22606"/>
    <cellStyle name="Normal 53 3 2 2 7" xfId="32818"/>
    <cellStyle name="Normal 53 3 2 2 8" xfId="17593"/>
    <cellStyle name="Normal 53 3 2 3" xfId="2851"/>
    <cellStyle name="Normal 53 3 2 3 2" xfId="4541"/>
    <cellStyle name="Normal 53 3 2 3 2 2" xfId="14614"/>
    <cellStyle name="Normal 53 3 2 3 2 2 2" xfId="44936"/>
    <cellStyle name="Normal 53 3 2 3 2 2 3" xfId="29712"/>
    <cellStyle name="Normal 53 3 2 3 2 3" xfId="9594"/>
    <cellStyle name="Normal 53 3 2 3 2 3 2" xfId="39919"/>
    <cellStyle name="Normal 53 3 2 3 2 3 3" xfId="24695"/>
    <cellStyle name="Normal 53 3 2 3 2 4" xfId="34906"/>
    <cellStyle name="Normal 53 3 2 3 2 5" xfId="19682"/>
    <cellStyle name="Normal 53 3 2 3 3" xfId="6233"/>
    <cellStyle name="Normal 53 3 2 3 3 2" xfId="16285"/>
    <cellStyle name="Normal 53 3 2 3 3 2 2" xfId="46607"/>
    <cellStyle name="Normal 53 3 2 3 3 2 3" xfId="31383"/>
    <cellStyle name="Normal 53 3 2 3 3 3" xfId="11265"/>
    <cellStyle name="Normal 53 3 2 3 3 3 2" xfId="41590"/>
    <cellStyle name="Normal 53 3 2 3 3 3 3" xfId="26366"/>
    <cellStyle name="Normal 53 3 2 3 3 4" xfId="36577"/>
    <cellStyle name="Normal 53 3 2 3 3 5" xfId="21353"/>
    <cellStyle name="Normal 53 3 2 3 4" xfId="12943"/>
    <cellStyle name="Normal 53 3 2 3 4 2" xfId="43265"/>
    <cellStyle name="Normal 53 3 2 3 4 3" xfId="28041"/>
    <cellStyle name="Normal 53 3 2 3 5" xfId="7922"/>
    <cellStyle name="Normal 53 3 2 3 5 2" xfId="38248"/>
    <cellStyle name="Normal 53 3 2 3 5 3" xfId="23024"/>
    <cellStyle name="Normal 53 3 2 3 6" xfId="33236"/>
    <cellStyle name="Normal 53 3 2 3 7" xfId="18011"/>
    <cellStyle name="Normal 53 3 2 4" xfId="3704"/>
    <cellStyle name="Normal 53 3 2 4 2" xfId="13778"/>
    <cellStyle name="Normal 53 3 2 4 2 2" xfId="44100"/>
    <cellStyle name="Normal 53 3 2 4 2 3" xfId="28876"/>
    <cellStyle name="Normal 53 3 2 4 3" xfId="8758"/>
    <cellStyle name="Normal 53 3 2 4 3 2" xfId="39083"/>
    <cellStyle name="Normal 53 3 2 4 3 3" xfId="23859"/>
    <cellStyle name="Normal 53 3 2 4 4" xfId="34070"/>
    <cellStyle name="Normal 53 3 2 4 5" xfId="18846"/>
    <cellStyle name="Normal 53 3 2 5" xfId="5397"/>
    <cellStyle name="Normal 53 3 2 5 2" xfId="15449"/>
    <cellStyle name="Normal 53 3 2 5 2 2" xfId="45771"/>
    <cellStyle name="Normal 53 3 2 5 2 3" xfId="30547"/>
    <cellStyle name="Normal 53 3 2 5 3" xfId="10429"/>
    <cellStyle name="Normal 53 3 2 5 3 2" xfId="40754"/>
    <cellStyle name="Normal 53 3 2 5 3 3" xfId="25530"/>
    <cellStyle name="Normal 53 3 2 5 4" xfId="35741"/>
    <cellStyle name="Normal 53 3 2 5 5" xfId="20517"/>
    <cellStyle name="Normal 53 3 2 6" xfId="12107"/>
    <cellStyle name="Normal 53 3 2 6 2" xfId="42429"/>
    <cellStyle name="Normal 53 3 2 6 3" xfId="27205"/>
    <cellStyle name="Normal 53 3 2 7" xfId="7086"/>
    <cellStyle name="Normal 53 3 2 7 2" xfId="37412"/>
    <cellStyle name="Normal 53 3 2 7 3" xfId="22188"/>
    <cellStyle name="Normal 53 3 2 8" xfId="32400"/>
    <cellStyle name="Normal 53 3 2 9" xfId="17175"/>
    <cellStyle name="Normal 53 3 3" xfId="2222"/>
    <cellStyle name="Normal 53 3 3 2" xfId="3061"/>
    <cellStyle name="Normal 53 3 3 2 2" xfId="4751"/>
    <cellStyle name="Normal 53 3 3 2 2 2" xfId="14824"/>
    <cellStyle name="Normal 53 3 3 2 2 2 2" xfId="45146"/>
    <cellStyle name="Normal 53 3 3 2 2 2 3" xfId="29922"/>
    <cellStyle name="Normal 53 3 3 2 2 3" xfId="9804"/>
    <cellStyle name="Normal 53 3 3 2 2 3 2" xfId="40129"/>
    <cellStyle name="Normal 53 3 3 2 2 3 3" xfId="24905"/>
    <cellStyle name="Normal 53 3 3 2 2 4" xfId="35116"/>
    <cellStyle name="Normal 53 3 3 2 2 5" xfId="19892"/>
    <cellStyle name="Normal 53 3 3 2 3" xfId="6443"/>
    <cellStyle name="Normal 53 3 3 2 3 2" xfId="16495"/>
    <cellStyle name="Normal 53 3 3 2 3 2 2" xfId="46817"/>
    <cellStyle name="Normal 53 3 3 2 3 2 3" xfId="31593"/>
    <cellStyle name="Normal 53 3 3 2 3 3" xfId="11475"/>
    <cellStyle name="Normal 53 3 3 2 3 3 2" xfId="41800"/>
    <cellStyle name="Normal 53 3 3 2 3 3 3" xfId="26576"/>
    <cellStyle name="Normal 53 3 3 2 3 4" xfId="36787"/>
    <cellStyle name="Normal 53 3 3 2 3 5" xfId="21563"/>
    <cellStyle name="Normal 53 3 3 2 4" xfId="13153"/>
    <cellStyle name="Normal 53 3 3 2 4 2" xfId="43475"/>
    <cellStyle name="Normal 53 3 3 2 4 3" xfId="28251"/>
    <cellStyle name="Normal 53 3 3 2 5" xfId="8132"/>
    <cellStyle name="Normal 53 3 3 2 5 2" xfId="38458"/>
    <cellStyle name="Normal 53 3 3 2 5 3" xfId="23234"/>
    <cellStyle name="Normal 53 3 3 2 6" xfId="33446"/>
    <cellStyle name="Normal 53 3 3 2 7" xfId="18221"/>
    <cellStyle name="Normal 53 3 3 3" xfId="3914"/>
    <cellStyle name="Normal 53 3 3 3 2" xfId="13988"/>
    <cellStyle name="Normal 53 3 3 3 2 2" xfId="44310"/>
    <cellStyle name="Normal 53 3 3 3 2 3" xfId="29086"/>
    <cellStyle name="Normal 53 3 3 3 3" xfId="8968"/>
    <cellStyle name="Normal 53 3 3 3 3 2" xfId="39293"/>
    <cellStyle name="Normal 53 3 3 3 3 3" xfId="24069"/>
    <cellStyle name="Normal 53 3 3 3 4" xfId="34280"/>
    <cellStyle name="Normal 53 3 3 3 5" xfId="19056"/>
    <cellStyle name="Normal 53 3 3 4" xfId="5607"/>
    <cellStyle name="Normal 53 3 3 4 2" xfId="15659"/>
    <cellStyle name="Normal 53 3 3 4 2 2" xfId="45981"/>
    <cellStyle name="Normal 53 3 3 4 2 3" xfId="30757"/>
    <cellStyle name="Normal 53 3 3 4 3" xfId="10639"/>
    <cellStyle name="Normal 53 3 3 4 3 2" xfId="40964"/>
    <cellStyle name="Normal 53 3 3 4 3 3" xfId="25740"/>
    <cellStyle name="Normal 53 3 3 4 4" xfId="35951"/>
    <cellStyle name="Normal 53 3 3 4 5" xfId="20727"/>
    <cellStyle name="Normal 53 3 3 5" xfId="12317"/>
    <cellStyle name="Normal 53 3 3 5 2" xfId="42639"/>
    <cellStyle name="Normal 53 3 3 5 3" xfId="27415"/>
    <cellStyle name="Normal 53 3 3 6" xfId="7296"/>
    <cellStyle name="Normal 53 3 3 6 2" xfId="37622"/>
    <cellStyle name="Normal 53 3 3 6 3" xfId="22398"/>
    <cellStyle name="Normal 53 3 3 7" xfId="32610"/>
    <cellStyle name="Normal 53 3 3 8" xfId="17385"/>
    <cellStyle name="Normal 53 3 4" xfId="2643"/>
    <cellStyle name="Normal 53 3 4 2" xfId="4333"/>
    <cellStyle name="Normal 53 3 4 2 2" xfId="14406"/>
    <cellStyle name="Normal 53 3 4 2 2 2" xfId="44728"/>
    <cellStyle name="Normal 53 3 4 2 2 3" xfId="29504"/>
    <cellStyle name="Normal 53 3 4 2 3" xfId="9386"/>
    <cellStyle name="Normal 53 3 4 2 3 2" xfId="39711"/>
    <cellStyle name="Normal 53 3 4 2 3 3" xfId="24487"/>
    <cellStyle name="Normal 53 3 4 2 4" xfId="34698"/>
    <cellStyle name="Normal 53 3 4 2 5" xfId="19474"/>
    <cellStyle name="Normal 53 3 4 3" xfId="6025"/>
    <cellStyle name="Normal 53 3 4 3 2" xfId="16077"/>
    <cellStyle name="Normal 53 3 4 3 2 2" xfId="46399"/>
    <cellStyle name="Normal 53 3 4 3 2 3" xfId="31175"/>
    <cellStyle name="Normal 53 3 4 3 3" xfId="11057"/>
    <cellStyle name="Normal 53 3 4 3 3 2" xfId="41382"/>
    <cellStyle name="Normal 53 3 4 3 3 3" xfId="26158"/>
    <cellStyle name="Normal 53 3 4 3 4" xfId="36369"/>
    <cellStyle name="Normal 53 3 4 3 5" xfId="21145"/>
    <cellStyle name="Normal 53 3 4 4" xfId="12735"/>
    <cellStyle name="Normal 53 3 4 4 2" xfId="43057"/>
    <cellStyle name="Normal 53 3 4 4 3" xfId="27833"/>
    <cellStyle name="Normal 53 3 4 5" xfId="7714"/>
    <cellStyle name="Normal 53 3 4 5 2" xfId="38040"/>
    <cellStyle name="Normal 53 3 4 5 3" xfId="22816"/>
    <cellStyle name="Normal 53 3 4 6" xfId="33028"/>
    <cellStyle name="Normal 53 3 4 7" xfId="17803"/>
    <cellStyle name="Normal 53 3 5" xfId="3496"/>
    <cellStyle name="Normal 53 3 5 2" xfId="13570"/>
    <cellStyle name="Normal 53 3 5 2 2" xfId="43892"/>
    <cellStyle name="Normal 53 3 5 2 3" xfId="28668"/>
    <cellStyle name="Normal 53 3 5 3" xfId="8550"/>
    <cellStyle name="Normal 53 3 5 3 2" xfId="38875"/>
    <cellStyle name="Normal 53 3 5 3 3" xfId="23651"/>
    <cellStyle name="Normal 53 3 5 4" xfId="33862"/>
    <cellStyle name="Normal 53 3 5 5" xfId="18638"/>
    <cellStyle name="Normal 53 3 6" xfId="5189"/>
    <cellStyle name="Normal 53 3 6 2" xfId="15241"/>
    <cellStyle name="Normal 53 3 6 2 2" xfId="45563"/>
    <cellStyle name="Normal 53 3 6 2 3" xfId="30339"/>
    <cellStyle name="Normal 53 3 6 3" xfId="10221"/>
    <cellStyle name="Normal 53 3 6 3 2" xfId="40546"/>
    <cellStyle name="Normal 53 3 6 3 3" xfId="25322"/>
    <cellStyle name="Normal 53 3 6 4" xfId="35533"/>
    <cellStyle name="Normal 53 3 6 5" xfId="20309"/>
    <cellStyle name="Normal 53 3 7" xfId="11899"/>
    <cellStyle name="Normal 53 3 7 2" xfId="42221"/>
    <cellStyle name="Normal 53 3 7 3" xfId="26997"/>
    <cellStyle name="Normal 53 3 8" xfId="6878"/>
    <cellStyle name="Normal 53 3 8 2" xfId="37204"/>
    <cellStyle name="Normal 53 3 8 3" xfId="21980"/>
    <cellStyle name="Normal 53 3 9" xfId="32193"/>
    <cellStyle name="Normal 53 4" xfId="1903"/>
    <cellStyle name="Normal 53 4 2" xfId="2326"/>
    <cellStyle name="Normal 53 4 2 2" xfId="3165"/>
    <cellStyle name="Normal 53 4 2 2 2" xfId="4855"/>
    <cellStyle name="Normal 53 4 2 2 2 2" xfId="14928"/>
    <cellStyle name="Normal 53 4 2 2 2 2 2" xfId="45250"/>
    <cellStyle name="Normal 53 4 2 2 2 2 3" xfId="30026"/>
    <cellStyle name="Normal 53 4 2 2 2 3" xfId="9908"/>
    <cellStyle name="Normal 53 4 2 2 2 3 2" xfId="40233"/>
    <cellStyle name="Normal 53 4 2 2 2 3 3" xfId="25009"/>
    <cellStyle name="Normal 53 4 2 2 2 4" xfId="35220"/>
    <cellStyle name="Normal 53 4 2 2 2 5" xfId="19996"/>
    <cellStyle name="Normal 53 4 2 2 3" xfId="6547"/>
    <cellStyle name="Normal 53 4 2 2 3 2" xfId="16599"/>
    <cellStyle name="Normal 53 4 2 2 3 2 2" xfId="46921"/>
    <cellStyle name="Normal 53 4 2 2 3 2 3" xfId="31697"/>
    <cellStyle name="Normal 53 4 2 2 3 3" xfId="11579"/>
    <cellStyle name="Normal 53 4 2 2 3 3 2" xfId="41904"/>
    <cellStyle name="Normal 53 4 2 2 3 3 3" xfId="26680"/>
    <cellStyle name="Normal 53 4 2 2 3 4" xfId="36891"/>
    <cellStyle name="Normal 53 4 2 2 3 5" xfId="21667"/>
    <cellStyle name="Normal 53 4 2 2 4" xfId="13257"/>
    <cellStyle name="Normal 53 4 2 2 4 2" xfId="43579"/>
    <cellStyle name="Normal 53 4 2 2 4 3" xfId="28355"/>
    <cellStyle name="Normal 53 4 2 2 5" xfId="8236"/>
    <cellStyle name="Normal 53 4 2 2 5 2" xfId="38562"/>
    <cellStyle name="Normal 53 4 2 2 5 3" xfId="23338"/>
    <cellStyle name="Normal 53 4 2 2 6" xfId="33550"/>
    <cellStyle name="Normal 53 4 2 2 7" xfId="18325"/>
    <cellStyle name="Normal 53 4 2 3" xfId="4018"/>
    <cellStyle name="Normal 53 4 2 3 2" xfId="14092"/>
    <cellStyle name="Normal 53 4 2 3 2 2" xfId="44414"/>
    <cellStyle name="Normal 53 4 2 3 2 3" xfId="29190"/>
    <cellStyle name="Normal 53 4 2 3 3" xfId="9072"/>
    <cellStyle name="Normal 53 4 2 3 3 2" xfId="39397"/>
    <cellStyle name="Normal 53 4 2 3 3 3" xfId="24173"/>
    <cellStyle name="Normal 53 4 2 3 4" xfId="34384"/>
    <cellStyle name="Normal 53 4 2 3 5" xfId="19160"/>
    <cellStyle name="Normal 53 4 2 4" xfId="5711"/>
    <cellStyle name="Normal 53 4 2 4 2" xfId="15763"/>
    <cellStyle name="Normal 53 4 2 4 2 2" xfId="46085"/>
    <cellStyle name="Normal 53 4 2 4 2 3" xfId="30861"/>
    <cellStyle name="Normal 53 4 2 4 3" xfId="10743"/>
    <cellStyle name="Normal 53 4 2 4 3 2" xfId="41068"/>
    <cellStyle name="Normal 53 4 2 4 3 3" xfId="25844"/>
    <cellStyle name="Normal 53 4 2 4 4" xfId="36055"/>
    <cellStyle name="Normal 53 4 2 4 5" xfId="20831"/>
    <cellStyle name="Normal 53 4 2 5" xfId="12421"/>
    <cellStyle name="Normal 53 4 2 5 2" xfId="42743"/>
    <cellStyle name="Normal 53 4 2 5 3" xfId="27519"/>
    <cellStyle name="Normal 53 4 2 6" xfId="7400"/>
    <cellStyle name="Normal 53 4 2 6 2" xfId="37726"/>
    <cellStyle name="Normal 53 4 2 6 3" xfId="22502"/>
    <cellStyle name="Normal 53 4 2 7" xfId="32714"/>
    <cellStyle name="Normal 53 4 2 8" xfId="17489"/>
    <cellStyle name="Normal 53 4 3" xfId="2747"/>
    <cellStyle name="Normal 53 4 3 2" xfId="4437"/>
    <cellStyle name="Normal 53 4 3 2 2" xfId="14510"/>
    <cellStyle name="Normal 53 4 3 2 2 2" xfId="44832"/>
    <cellStyle name="Normal 53 4 3 2 2 3" xfId="29608"/>
    <cellStyle name="Normal 53 4 3 2 3" xfId="9490"/>
    <cellStyle name="Normal 53 4 3 2 3 2" xfId="39815"/>
    <cellStyle name="Normal 53 4 3 2 3 3" xfId="24591"/>
    <cellStyle name="Normal 53 4 3 2 4" xfId="34802"/>
    <cellStyle name="Normal 53 4 3 2 5" xfId="19578"/>
    <cellStyle name="Normal 53 4 3 3" xfId="6129"/>
    <cellStyle name="Normal 53 4 3 3 2" xfId="16181"/>
    <cellStyle name="Normal 53 4 3 3 2 2" xfId="46503"/>
    <cellStyle name="Normal 53 4 3 3 2 3" xfId="31279"/>
    <cellStyle name="Normal 53 4 3 3 3" xfId="11161"/>
    <cellStyle name="Normal 53 4 3 3 3 2" xfId="41486"/>
    <cellStyle name="Normal 53 4 3 3 3 3" xfId="26262"/>
    <cellStyle name="Normal 53 4 3 3 4" xfId="36473"/>
    <cellStyle name="Normal 53 4 3 3 5" xfId="21249"/>
    <cellStyle name="Normal 53 4 3 4" xfId="12839"/>
    <cellStyle name="Normal 53 4 3 4 2" xfId="43161"/>
    <cellStyle name="Normal 53 4 3 4 3" xfId="27937"/>
    <cellStyle name="Normal 53 4 3 5" xfId="7818"/>
    <cellStyle name="Normal 53 4 3 5 2" xfId="38144"/>
    <cellStyle name="Normal 53 4 3 5 3" xfId="22920"/>
    <cellStyle name="Normal 53 4 3 6" xfId="33132"/>
    <cellStyle name="Normal 53 4 3 7" xfId="17907"/>
    <cellStyle name="Normal 53 4 4" xfId="3600"/>
    <cellStyle name="Normal 53 4 4 2" xfId="13674"/>
    <cellStyle name="Normal 53 4 4 2 2" xfId="43996"/>
    <cellStyle name="Normal 53 4 4 2 3" xfId="28772"/>
    <cellStyle name="Normal 53 4 4 3" xfId="8654"/>
    <cellStyle name="Normal 53 4 4 3 2" xfId="38979"/>
    <cellStyle name="Normal 53 4 4 3 3" xfId="23755"/>
    <cellStyle name="Normal 53 4 4 4" xfId="33966"/>
    <cellStyle name="Normal 53 4 4 5" xfId="18742"/>
    <cellStyle name="Normal 53 4 5" xfId="5293"/>
    <cellStyle name="Normal 53 4 5 2" xfId="15345"/>
    <cellStyle name="Normal 53 4 5 2 2" xfId="45667"/>
    <cellStyle name="Normal 53 4 5 2 3" xfId="30443"/>
    <cellStyle name="Normal 53 4 5 3" xfId="10325"/>
    <cellStyle name="Normal 53 4 5 3 2" xfId="40650"/>
    <cellStyle name="Normal 53 4 5 3 3" xfId="25426"/>
    <cellStyle name="Normal 53 4 5 4" xfId="35637"/>
    <cellStyle name="Normal 53 4 5 5" xfId="20413"/>
    <cellStyle name="Normal 53 4 6" xfId="12003"/>
    <cellStyle name="Normal 53 4 6 2" xfId="42325"/>
    <cellStyle name="Normal 53 4 6 3" xfId="27101"/>
    <cellStyle name="Normal 53 4 7" xfId="6982"/>
    <cellStyle name="Normal 53 4 7 2" xfId="37308"/>
    <cellStyle name="Normal 53 4 7 3" xfId="22084"/>
    <cellStyle name="Normal 53 4 8" xfId="32296"/>
    <cellStyle name="Normal 53 4 9" xfId="17071"/>
    <cellStyle name="Normal 53 5" xfId="2116"/>
    <cellStyle name="Normal 53 5 2" xfId="2957"/>
    <cellStyle name="Normal 53 5 2 2" xfId="4647"/>
    <cellStyle name="Normal 53 5 2 2 2" xfId="14720"/>
    <cellStyle name="Normal 53 5 2 2 2 2" xfId="45042"/>
    <cellStyle name="Normal 53 5 2 2 2 3" xfId="29818"/>
    <cellStyle name="Normal 53 5 2 2 3" xfId="9700"/>
    <cellStyle name="Normal 53 5 2 2 3 2" xfId="40025"/>
    <cellStyle name="Normal 53 5 2 2 3 3" xfId="24801"/>
    <cellStyle name="Normal 53 5 2 2 4" xfId="35012"/>
    <cellStyle name="Normal 53 5 2 2 5" xfId="19788"/>
    <cellStyle name="Normal 53 5 2 3" xfId="6339"/>
    <cellStyle name="Normal 53 5 2 3 2" xfId="16391"/>
    <cellStyle name="Normal 53 5 2 3 2 2" xfId="46713"/>
    <cellStyle name="Normal 53 5 2 3 2 3" xfId="31489"/>
    <cellStyle name="Normal 53 5 2 3 3" xfId="11371"/>
    <cellStyle name="Normal 53 5 2 3 3 2" xfId="41696"/>
    <cellStyle name="Normal 53 5 2 3 3 3" xfId="26472"/>
    <cellStyle name="Normal 53 5 2 3 4" xfId="36683"/>
    <cellStyle name="Normal 53 5 2 3 5" xfId="21459"/>
    <cellStyle name="Normal 53 5 2 4" xfId="13049"/>
    <cellStyle name="Normal 53 5 2 4 2" xfId="43371"/>
    <cellStyle name="Normal 53 5 2 4 3" xfId="28147"/>
    <cellStyle name="Normal 53 5 2 5" xfId="8028"/>
    <cellStyle name="Normal 53 5 2 5 2" xfId="38354"/>
    <cellStyle name="Normal 53 5 2 5 3" xfId="23130"/>
    <cellStyle name="Normal 53 5 2 6" xfId="33342"/>
    <cellStyle name="Normal 53 5 2 7" xfId="18117"/>
    <cellStyle name="Normal 53 5 3" xfId="3810"/>
    <cellStyle name="Normal 53 5 3 2" xfId="13884"/>
    <cellStyle name="Normal 53 5 3 2 2" xfId="44206"/>
    <cellStyle name="Normal 53 5 3 2 3" xfId="28982"/>
    <cellStyle name="Normal 53 5 3 3" xfId="8864"/>
    <cellStyle name="Normal 53 5 3 3 2" xfId="39189"/>
    <cellStyle name="Normal 53 5 3 3 3" xfId="23965"/>
    <cellStyle name="Normal 53 5 3 4" xfId="34176"/>
    <cellStyle name="Normal 53 5 3 5" xfId="18952"/>
    <cellStyle name="Normal 53 5 4" xfId="5503"/>
    <cellStyle name="Normal 53 5 4 2" xfId="15555"/>
    <cellStyle name="Normal 53 5 4 2 2" xfId="45877"/>
    <cellStyle name="Normal 53 5 4 2 3" xfId="30653"/>
    <cellStyle name="Normal 53 5 4 3" xfId="10535"/>
    <cellStyle name="Normal 53 5 4 3 2" xfId="40860"/>
    <cellStyle name="Normal 53 5 4 3 3" xfId="25636"/>
    <cellStyle name="Normal 53 5 4 4" xfId="35847"/>
    <cellStyle name="Normal 53 5 4 5" xfId="20623"/>
    <cellStyle name="Normal 53 5 5" xfId="12213"/>
    <cellStyle name="Normal 53 5 5 2" xfId="42535"/>
    <cellStyle name="Normal 53 5 5 3" xfId="27311"/>
    <cellStyle name="Normal 53 5 6" xfId="7192"/>
    <cellStyle name="Normal 53 5 6 2" xfId="37518"/>
    <cellStyle name="Normal 53 5 6 3" xfId="22294"/>
    <cellStyle name="Normal 53 5 7" xfId="32506"/>
    <cellStyle name="Normal 53 5 8" xfId="17281"/>
    <cellStyle name="Normal 53 6" xfId="2537"/>
    <cellStyle name="Normal 53 6 2" xfId="4229"/>
    <cellStyle name="Normal 53 6 2 2" xfId="14302"/>
    <cellStyle name="Normal 53 6 2 2 2" xfId="44624"/>
    <cellStyle name="Normal 53 6 2 2 3" xfId="29400"/>
    <cellStyle name="Normal 53 6 2 3" xfId="9282"/>
    <cellStyle name="Normal 53 6 2 3 2" xfId="39607"/>
    <cellStyle name="Normal 53 6 2 3 3" xfId="24383"/>
    <cellStyle name="Normal 53 6 2 4" xfId="34594"/>
    <cellStyle name="Normal 53 6 2 5" xfId="19370"/>
    <cellStyle name="Normal 53 6 3" xfId="5921"/>
    <cellStyle name="Normal 53 6 3 2" xfId="15973"/>
    <cellStyle name="Normal 53 6 3 2 2" xfId="46295"/>
    <cellStyle name="Normal 53 6 3 2 3" xfId="31071"/>
    <cellStyle name="Normal 53 6 3 3" xfId="10953"/>
    <cellStyle name="Normal 53 6 3 3 2" xfId="41278"/>
    <cellStyle name="Normal 53 6 3 3 3" xfId="26054"/>
    <cellStyle name="Normal 53 6 3 4" xfId="36265"/>
    <cellStyle name="Normal 53 6 3 5" xfId="21041"/>
    <cellStyle name="Normal 53 6 4" xfId="12631"/>
    <cellStyle name="Normal 53 6 4 2" xfId="42953"/>
    <cellStyle name="Normal 53 6 4 3" xfId="27729"/>
    <cellStyle name="Normal 53 6 5" xfId="7610"/>
    <cellStyle name="Normal 53 6 5 2" xfId="37936"/>
    <cellStyle name="Normal 53 6 5 3" xfId="22712"/>
    <cellStyle name="Normal 53 6 6" xfId="32924"/>
    <cellStyle name="Normal 53 6 7" xfId="17699"/>
    <cellStyle name="Normal 53 7" xfId="3388"/>
    <cellStyle name="Normal 53 7 2" xfId="13466"/>
    <cellStyle name="Normal 53 7 2 2" xfId="43788"/>
    <cellStyle name="Normal 53 7 2 3" xfId="28564"/>
    <cellStyle name="Normal 53 7 3" xfId="8446"/>
    <cellStyle name="Normal 53 7 3 2" xfId="38771"/>
    <cellStyle name="Normal 53 7 3 3" xfId="23547"/>
    <cellStyle name="Normal 53 7 4" xfId="33758"/>
    <cellStyle name="Normal 53 7 5" xfId="18534"/>
    <cellStyle name="Normal 53 8" xfId="5082"/>
    <cellStyle name="Normal 53 8 2" xfId="15137"/>
    <cellStyle name="Normal 53 8 2 2" xfId="45459"/>
    <cellStyle name="Normal 53 8 2 3" xfId="30235"/>
    <cellStyle name="Normal 53 8 3" xfId="10117"/>
    <cellStyle name="Normal 53 8 3 2" xfId="40442"/>
    <cellStyle name="Normal 53 8 3 3" xfId="25218"/>
    <cellStyle name="Normal 53 8 4" xfId="35429"/>
    <cellStyle name="Normal 53 8 5" xfId="20205"/>
    <cellStyle name="Normal 53 9" xfId="11793"/>
    <cellStyle name="Normal 53 9 2" xfId="42117"/>
    <cellStyle name="Normal 53 9 3" xfId="26893"/>
    <cellStyle name="Normal 54" xfId="1452"/>
    <cellStyle name="Normal 54 2" xfId="1453"/>
    <cellStyle name="Normal 542" xfId="47401"/>
    <cellStyle name="Normal 55" xfId="1454"/>
    <cellStyle name="Normal 55 10" xfId="6773"/>
    <cellStyle name="Normal 55 10 2" xfId="37101"/>
    <cellStyle name="Normal 55 10 3" xfId="21877"/>
    <cellStyle name="Normal 55 11" xfId="32092"/>
    <cellStyle name="Normal 55 12" xfId="16862"/>
    <cellStyle name="Normal 55 13" xfId="47303"/>
    <cellStyle name="Normal 55 2" xfId="1737"/>
    <cellStyle name="Normal 55 2 10" xfId="32144"/>
    <cellStyle name="Normal 55 2 11" xfId="16916"/>
    <cellStyle name="Normal 55 2 2" xfId="1845"/>
    <cellStyle name="Normal 55 2 2 10" xfId="17020"/>
    <cellStyle name="Normal 55 2 2 2" xfId="2062"/>
    <cellStyle name="Normal 55 2 2 2 2" xfId="2483"/>
    <cellStyle name="Normal 55 2 2 2 2 2" xfId="3322"/>
    <cellStyle name="Normal 55 2 2 2 2 2 2" xfId="5012"/>
    <cellStyle name="Normal 55 2 2 2 2 2 2 2" xfId="15085"/>
    <cellStyle name="Normal 55 2 2 2 2 2 2 2 2" xfId="45407"/>
    <cellStyle name="Normal 55 2 2 2 2 2 2 2 3" xfId="30183"/>
    <cellStyle name="Normal 55 2 2 2 2 2 2 3" xfId="10065"/>
    <cellStyle name="Normal 55 2 2 2 2 2 2 3 2" xfId="40390"/>
    <cellStyle name="Normal 55 2 2 2 2 2 2 3 3" xfId="25166"/>
    <cellStyle name="Normal 55 2 2 2 2 2 2 4" xfId="35377"/>
    <cellStyle name="Normal 55 2 2 2 2 2 2 5" xfId="20153"/>
    <cellStyle name="Normal 55 2 2 2 2 2 3" xfId="6704"/>
    <cellStyle name="Normal 55 2 2 2 2 2 3 2" xfId="16756"/>
    <cellStyle name="Normal 55 2 2 2 2 2 3 2 2" xfId="47078"/>
    <cellStyle name="Normal 55 2 2 2 2 2 3 2 3" xfId="31854"/>
    <cellStyle name="Normal 55 2 2 2 2 2 3 3" xfId="11736"/>
    <cellStyle name="Normal 55 2 2 2 2 2 3 3 2" xfId="42061"/>
    <cellStyle name="Normal 55 2 2 2 2 2 3 3 3" xfId="26837"/>
    <cellStyle name="Normal 55 2 2 2 2 2 3 4" xfId="37048"/>
    <cellStyle name="Normal 55 2 2 2 2 2 3 5" xfId="21824"/>
    <cellStyle name="Normal 55 2 2 2 2 2 4" xfId="13414"/>
    <cellStyle name="Normal 55 2 2 2 2 2 4 2" xfId="43736"/>
    <cellStyle name="Normal 55 2 2 2 2 2 4 3" xfId="28512"/>
    <cellStyle name="Normal 55 2 2 2 2 2 5" xfId="8393"/>
    <cellStyle name="Normal 55 2 2 2 2 2 5 2" xfId="38719"/>
    <cellStyle name="Normal 55 2 2 2 2 2 5 3" xfId="23495"/>
    <cellStyle name="Normal 55 2 2 2 2 2 6" xfId="33707"/>
    <cellStyle name="Normal 55 2 2 2 2 2 7" xfId="18482"/>
    <cellStyle name="Normal 55 2 2 2 2 3" xfId="4175"/>
    <cellStyle name="Normal 55 2 2 2 2 3 2" xfId="14249"/>
    <cellStyle name="Normal 55 2 2 2 2 3 2 2" xfId="44571"/>
    <cellStyle name="Normal 55 2 2 2 2 3 2 3" xfId="29347"/>
    <cellStyle name="Normal 55 2 2 2 2 3 3" xfId="9229"/>
    <cellStyle name="Normal 55 2 2 2 2 3 3 2" xfId="39554"/>
    <cellStyle name="Normal 55 2 2 2 2 3 3 3" xfId="24330"/>
    <cellStyle name="Normal 55 2 2 2 2 3 4" xfId="34541"/>
    <cellStyle name="Normal 55 2 2 2 2 3 5" xfId="19317"/>
    <cellStyle name="Normal 55 2 2 2 2 4" xfId="5868"/>
    <cellStyle name="Normal 55 2 2 2 2 4 2" xfId="15920"/>
    <cellStyle name="Normal 55 2 2 2 2 4 2 2" xfId="46242"/>
    <cellStyle name="Normal 55 2 2 2 2 4 2 3" xfId="31018"/>
    <cellStyle name="Normal 55 2 2 2 2 4 3" xfId="10900"/>
    <cellStyle name="Normal 55 2 2 2 2 4 3 2" xfId="41225"/>
    <cellStyle name="Normal 55 2 2 2 2 4 3 3" xfId="26001"/>
    <cellStyle name="Normal 55 2 2 2 2 4 4" xfId="36212"/>
    <cellStyle name="Normal 55 2 2 2 2 4 5" xfId="20988"/>
    <cellStyle name="Normal 55 2 2 2 2 5" xfId="12578"/>
    <cellStyle name="Normal 55 2 2 2 2 5 2" xfId="42900"/>
    <cellStyle name="Normal 55 2 2 2 2 5 3" xfId="27676"/>
    <cellStyle name="Normal 55 2 2 2 2 6" xfId="7557"/>
    <cellStyle name="Normal 55 2 2 2 2 6 2" xfId="37883"/>
    <cellStyle name="Normal 55 2 2 2 2 6 3" xfId="22659"/>
    <cellStyle name="Normal 55 2 2 2 2 7" xfId="32871"/>
    <cellStyle name="Normal 55 2 2 2 2 8" xfId="17646"/>
    <cellStyle name="Normal 55 2 2 2 3" xfId="2904"/>
    <cellStyle name="Normal 55 2 2 2 3 2" xfId="4594"/>
    <cellStyle name="Normal 55 2 2 2 3 2 2" xfId="14667"/>
    <cellStyle name="Normal 55 2 2 2 3 2 2 2" xfId="44989"/>
    <cellStyle name="Normal 55 2 2 2 3 2 2 3" xfId="29765"/>
    <cellStyle name="Normal 55 2 2 2 3 2 3" xfId="9647"/>
    <cellStyle name="Normal 55 2 2 2 3 2 3 2" xfId="39972"/>
    <cellStyle name="Normal 55 2 2 2 3 2 3 3" xfId="24748"/>
    <cellStyle name="Normal 55 2 2 2 3 2 4" xfId="34959"/>
    <cellStyle name="Normal 55 2 2 2 3 2 5" xfId="19735"/>
    <cellStyle name="Normal 55 2 2 2 3 3" xfId="6286"/>
    <cellStyle name="Normal 55 2 2 2 3 3 2" xfId="16338"/>
    <cellStyle name="Normal 55 2 2 2 3 3 2 2" xfId="46660"/>
    <cellStyle name="Normal 55 2 2 2 3 3 2 3" xfId="31436"/>
    <cellStyle name="Normal 55 2 2 2 3 3 3" xfId="11318"/>
    <cellStyle name="Normal 55 2 2 2 3 3 3 2" xfId="41643"/>
    <cellStyle name="Normal 55 2 2 2 3 3 3 3" xfId="26419"/>
    <cellStyle name="Normal 55 2 2 2 3 3 4" xfId="36630"/>
    <cellStyle name="Normal 55 2 2 2 3 3 5" xfId="21406"/>
    <cellStyle name="Normal 55 2 2 2 3 4" xfId="12996"/>
    <cellStyle name="Normal 55 2 2 2 3 4 2" xfId="43318"/>
    <cellStyle name="Normal 55 2 2 2 3 4 3" xfId="28094"/>
    <cellStyle name="Normal 55 2 2 2 3 5" xfId="7975"/>
    <cellStyle name="Normal 55 2 2 2 3 5 2" xfId="38301"/>
    <cellStyle name="Normal 55 2 2 2 3 5 3" xfId="23077"/>
    <cellStyle name="Normal 55 2 2 2 3 6" xfId="33289"/>
    <cellStyle name="Normal 55 2 2 2 3 7" xfId="18064"/>
    <cellStyle name="Normal 55 2 2 2 4" xfId="3757"/>
    <cellStyle name="Normal 55 2 2 2 4 2" xfId="13831"/>
    <cellStyle name="Normal 55 2 2 2 4 2 2" xfId="44153"/>
    <cellStyle name="Normal 55 2 2 2 4 2 3" xfId="28929"/>
    <cellStyle name="Normal 55 2 2 2 4 3" xfId="8811"/>
    <cellStyle name="Normal 55 2 2 2 4 3 2" xfId="39136"/>
    <cellStyle name="Normal 55 2 2 2 4 3 3" xfId="23912"/>
    <cellStyle name="Normal 55 2 2 2 4 4" xfId="34123"/>
    <cellStyle name="Normal 55 2 2 2 4 5" xfId="18899"/>
    <cellStyle name="Normal 55 2 2 2 5" xfId="5450"/>
    <cellStyle name="Normal 55 2 2 2 5 2" xfId="15502"/>
    <cellStyle name="Normal 55 2 2 2 5 2 2" xfId="45824"/>
    <cellStyle name="Normal 55 2 2 2 5 2 3" xfId="30600"/>
    <cellStyle name="Normal 55 2 2 2 5 3" xfId="10482"/>
    <cellStyle name="Normal 55 2 2 2 5 3 2" xfId="40807"/>
    <cellStyle name="Normal 55 2 2 2 5 3 3" xfId="25583"/>
    <cellStyle name="Normal 55 2 2 2 5 4" xfId="35794"/>
    <cellStyle name="Normal 55 2 2 2 5 5" xfId="20570"/>
    <cellStyle name="Normal 55 2 2 2 6" xfId="12160"/>
    <cellStyle name="Normal 55 2 2 2 6 2" xfId="42482"/>
    <cellStyle name="Normal 55 2 2 2 6 3" xfId="27258"/>
    <cellStyle name="Normal 55 2 2 2 7" xfId="7139"/>
    <cellStyle name="Normal 55 2 2 2 7 2" xfId="37465"/>
    <cellStyle name="Normal 55 2 2 2 7 3" xfId="22241"/>
    <cellStyle name="Normal 55 2 2 2 8" xfId="32453"/>
    <cellStyle name="Normal 55 2 2 2 9" xfId="17228"/>
    <cellStyle name="Normal 55 2 2 3" xfId="2275"/>
    <cellStyle name="Normal 55 2 2 3 2" xfId="3114"/>
    <cellStyle name="Normal 55 2 2 3 2 2" xfId="4804"/>
    <cellStyle name="Normal 55 2 2 3 2 2 2" xfId="14877"/>
    <cellStyle name="Normal 55 2 2 3 2 2 2 2" xfId="45199"/>
    <cellStyle name="Normal 55 2 2 3 2 2 2 3" xfId="29975"/>
    <cellStyle name="Normal 55 2 2 3 2 2 3" xfId="9857"/>
    <cellStyle name="Normal 55 2 2 3 2 2 3 2" xfId="40182"/>
    <cellStyle name="Normal 55 2 2 3 2 2 3 3" xfId="24958"/>
    <cellStyle name="Normal 55 2 2 3 2 2 4" xfId="35169"/>
    <cellStyle name="Normal 55 2 2 3 2 2 5" xfId="19945"/>
    <cellStyle name="Normal 55 2 2 3 2 3" xfId="6496"/>
    <cellStyle name="Normal 55 2 2 3 2 3 2" xfId="16548"/>
    <cellStyle name="Normal 55 2 2 3 2 3 2 2" xfId="46870"/>
    <cellStyle name="Normal 55 2 2 3 2 3 2 3" xfId="31646"/>
    <cellStyle name="Normal 55 2 2 3 2 3 3" xfId="11528"/>
    <cellStyle name="Normal 55 2 2 3 2 3 3 2" xfId="41853"/>
    <cellStyle name="Normal 55 2 2 3 2 3 3 3" xfId="26629"/>
    <cellStyle name="Normal 55 2 2 3 2 3 4" xfId="36840"/>
    <cellStyle name="Normal 55 2 2 3 2 3 5" xfId="21616"/>
    <cellStyle name="Normal 55 2 2 3 2 4" xfId="13206"/>
    <cellStyle name="Normal 55 2 2 3 2 4 2" xfId="43528"/>
    <cellStyle name="Normal 55 2 2 3 2 4 3" xfId="28304"/>
    <cellStyle name="Normal 55 2 2 3 2 5" xfId="8185"/>
    <cellStyle name="Normal 55 2 2 3 2 5 2" xfId="38511"/>
    <cellStyle name="Normal 55 2 2 3 2 5 3" xfId="23287"/>
    <cellStyle name="Normal 55 2 2 3 2 6" xfId="33499"/>
    <cellStyle name="Normal 55 2 2 3 2 7" xfId="18274"/>
    <cellStyle name="Normal 55 2 2 3 3" xfId="3967"/>
    <cellStyle name="Normal 55 2 2 3 3 2" xfId="14041"/>
    <cellStyle name="Normal 55 2 2 3 3 2 2" xfId="44363"/>
    <cellStyle name="Normal 55 2 2 3 3 2 3" xfId="29139"/>
    <cellStyle name="Normal 55 2 2 3 3 3" xfId="9021"/>
    <cellStyle name="Normal 55 2 2 3 3 3 2" xfId="39346"/>
    <cellStyle name="Normal 55 2 2 3 3 3 3" xfId="24122"/>
    <cellStyle name="Normal 55 2 2 3 3 4" xfId="34333"/>
    <cellStyle name="Normal 55 2 2 3 3 5" xfId="19109"/>
    <cellStyle name="Normal 55 2 2 3 4" xfId="5660"/>
    <cellStyle name="Normal 55 2 2 3 4 2" xfId="15712"/>
    <cellStyle name="Normal 55 2 2 3 4 2 2" xfId="46034"/>
    <cellStyle name="Normal 55 2 2 3 4 2 3" xfId="30810"/>
    <cellStyle name="Normal 55 2 2 3 4 3" xfId="10692"/>
    <cellStyle name="Normal 55 2 2 3 4 3 2" xfId="41017"/>
    <cellStyle name="Normal 55 2 2 3 4 3 3" xfId="25793"/>
    <cellStyle name="Normal 55 2 2 3 4 4" xfId="36004"/>
    <cellStyle name="Normal 55 2 2 3 4 5" xfId="20780"/>
    <cellStyle name="Normal 55 2 2 3 5" xfId="12370"/>
    <cellStyle name="Normal 55 2 2 3 5 2" xfId="42692"/>
    <cellStyle name="Normal 55 2 2 3 5 3" xfId="27468"/>
    <cellStyle name="Normal 55 2 2 3 6" xfId="7349"/>
    <cellStyle name="Normal 55 2 2 3 6 2" xfId="37675"/>
    <cellStyle name="Normal 55 2 2 3 6 3" xfId="22451"/>
    <cellStyle name="Normal 55 2 2 3 7" xfId="32663"/>
    <cellStyle name="Normal 55 2 2 3 8" xfId="17438"/>
    <cellStyle name="Normal 55 2 2 4" xfId="2696"/>
    <cellStyle name="Normal 55 2 2 4 2" xfId="4386"/>
    <cellStyle name="Normal 55 2 2 4 2 2" xfId="14459"/>
    <cellStyle name="Normal 55 2 2 4 2 2 2" xfId="44781"/>
    <cellStyle name="Normal 55 2 2 4 2 2 3" xfId="29557"/>
    <cellStyle name="Normal 55 2 2 4 2 3" xfId="9439"/>
    <cellStyle name="Normal 55 2 2 4 2 3 2" xfId="39764"/>
    <cellStyle name="Normal 55 2 2 4 2 3 3" xfId="24540"/>
    <cellStyle name="Normal 55 2 2 4 2 4" xfId="34751"/>
    <cellStyle name="Normal 55 2 2 4 2 5" xfId="19527"/>
    <cellStyle name="Normal 55 2 2 4 3" xfId="6078"/>
    <cellStyle name="Normal 55 2 2 4 3 2" xfId="16130"/>
    <cellStyle name="Normal 55 2 2 4 3 2 2" xfId="46452"/>
    <cellStyle name="Normal 55 2 2 4 3 2 3" xfId="31228"/>
    <cellStyle name="Normal 55 2 2 4 3 3" xfId="11110"/>
    <cellStyle name="Normal 55 2 2 4 3 3 2" xfId="41435"/>
    <cellStyle name="Normal 55 2 2 4 3 3 3" xfId="26211"/>
    <cellStyle name="Normal 55 2 2 4 3 4" xfId="36422"/>
    <cellStyle name="Normal 55 2 2 4 3 5" xfId="21198"/>
    <cellStyle name="Normal 55 2 2 4 4" xfId="12788"/>
    <cellStyle name="Normal 55 2 2 4 4 2" xfId="43110"/>
    <cellStyle name="Normal 55 2 2 4 4 3" xfId="27886"/>
    <cellStyle name="Normal 55 2 2 4 5" xfId="7767"/>
    <cellStyle name="Normal 55 2 2 4 5 2" xfId="38093"/>
    <cellStyle name="Normal 55 2 2 4 5 3" xfId="22869"/>
    <cellStyle name="Normal 55 2 2 4 6" xfId="33081"/>
    <cellStyle name="Normal 55 2 2 4 7" xfId="17856"/>
    <cellStyle name="Normal 55 2 2 5" xfId="3549"/>
    <cellStyle name="Normal 55 2 2 5 2" xfId="13623"/>
    <cellStyle name="Normal 55 2 2 5 2 2" xfId="43945"/>
    <cellStyle name="Normal 55 2 2 5 2 3" xfId="28721"/>
    <cellStyle name="Normal 55 2 2 5 3" xfId="8603"/>
    <cellStyle name="Normal 55 2 2 5 3 2" xfId="38928"/>
    <cellStyle name="Normal 55 2 2 5 3 3" xfId="23704"/>
    <cellStyle name="Normal 55 2 2 5 4" xfId="33915"/>
    <cellStyle name="Normal 55 2 2 5 5" xfId="18691"/>
    <cellStyle name="Normal 55 2 2 6" xfId="5242"/>
    <cellStyle name="Normal 55 2 2 6 2" xfId="15294"/>
    <cellStyle name="Normal 55 2 2 6 2 2" xfId="45616"/>
    <cellStyle name="Normal 55 2 2 6 2 3" xfId="30392"/>
    <cellStyle name="Normal 55 2 2 6 3" xfId="10274"/>
    <cellStyle name="Normal 55 2 2 6 3 2" xfId="40599"/>
    <cellStyle name="Normal 55 2 2 6 3 3" xfId="25375"/>
    <cellStyle name="Normal 55 2 2 6 4" xfId="35586"/>
    <cellStyle name="Normal 55 2 2 6 5" xfId="20362"/>
    <cellStyle name="Normal 55 2 2 7" xfId="11952"/>
    <cellStyle name="Normal 55 2 2 7 2" xfId="42274"/>
    <cellStyle name="Normal 55 2 2 7 3" xfId="27050"/>
    <cellStyle name="Normal 55 2 2 8" xfId="6931"/>
    <cellStyle name="Normal 55 2 2 8 2" xfId="37257"/>
    <cellStyle name="Normal 55 2 2 8 3" xfId="22033"/>
    <cellStyle name="Normal 55 2 2 9" xfId="32245"/>
    <cellStyle name="Normal 55 2 3" xfId="1958"/>
    <cellStyle name="Normal 55 2 3 2" xfId="2379"/>
    <cellStyle name="Normal 55 2 3 2 2" xfId="3218"/>
    <cellStyle name="Normal 55 2 3 2 2 2" xfId="4908"/>
    <cellStyle name="Normal 55 2 3 2 2 2 2" xfId="14981"/>
    <cellStyle name="Normal 55 2 3 2 2 2 2 2" xfId="45303"/>
    <cellStyle name="Normal 55 2 3 2 2 2 2 3" xfId="30079"/>
    <cellStyle name="Normal 55 2 3 2 2 2 3" xfId="9961"/>
    <cellStyle name="Normal 55 2 3 2 2 2 3 2" xfId="40286"/>
    <cellStyle name="Normal 55 2 3 2 2 2 3 3" xfId="25062"/>
    <cellStyle name="Normal 55 2 3 2 2 2 4" xfId="35273"/>
    <cellStyle name="Normal 55 2 3 2 2 2 5" xfId="20049"/>
    <cellStyle name="Normal 55 2 3 2 2 3" xfId="6600"/>
    <cellStyle name="Normal 55 2 3 2 2 3 2" xfId="16652"/>
    <cellStyle name="Normal 55 2 3 2 2 3 2 2" xfId="46974"/>
    <cellStyle name="Normal 55 2 3 2 2 3 2 3" xfId="31750"/>
    <cellStyle name="Normal 55 2 3 2 2 3 3" xfId="11632"/>
    <cellStyle name="Normal 55 2 3 2 2 3 3 2" xfId="41957"/>
    <cellStyle name="Normal 55 2 3 2 2 3 3 3" xfId="26733"/>
    <cellStyle name="Normal 55 2 3 2 2 3 4" xfId="36944"/>
    <cellStyle name="Normal 55 2 3 2 2 3 5" xfId="21720"/>
    <cellStyle name="Normal 55 2 3 2 2 4" xfId="13310"/>
    <cellStyle name="Normal 55 2 3 2 2 4 2" xfId="43632"/>
    <cellStyle name="Normal 55 2 3 2 2 4 3" xfId="28408"/>
    <cellStyle name="Normal 55 2 3 2 2 5" xfId="8289"/>
    <cellStyle name="Normal 55 2 3 2 2 5 2" xfId="38615"/>
    <cellStyle name="Normal 55 2 3 2 2 5 3" xfId="23391"/>
    <cellStyle name="Normal 55 2 3 2 2 6" xfId="33603"/>
    <cellStyle name="Normal 55 2 3 2 2 7" xfId="18378"/>
    <cellStyle name="Normal 55 2 3 2 3" xfId="4071"/>
    <cellStyle name="Normal 55 2 3 2 3 2" xfId="14145"/>
    <cellStyle name="Normal 55 2 3 2 3 2 2" xfId="44467"/>
    <cellStyle name="Normal 55 2 3 2 3 2 3" xfId="29243"/>
    <cellStyle name="Normal 55 2 3 2 3 3" xfId="9125"/>
    <cellStyle name="Normal 55 2 3 2 3 3 2" xfId="39450"/>
    <cellStyle name="Normal 55 2 3 2 3 3 3" xfId="24226"/>
    <cellStyle name="Normal 55 2 3 2 3 4" xfId="34437"/>
    <cellStyle name="Normal 55 2 3 2 3 5" xfId="19213"/>
    <cellStyle name="Normal 55 2 3 2 4" xfId="5764"/>
    <cellStyle name="Normal 55 2 3 2 4 2" xfId="15816"/>
    <cellStyle name="Normal 55 2 3 2 4 2 2" xfId="46138"/>
    <cellStyle name="Normal 55 2 3 2 4 2 3" xfId="30914"/>
    <cellStyle name="Normal 55 2 3 2 4 3" xfId="10796"/>
    <cellStyle name="Normal 55 2 3 2 4 3 2" xfId="41121"/>
    <cellStyle name="Normal 55 2 3 2 4 3 3" xfId="25897"/>
    <cellStyle name="Normal 55 2 3 2 4 4" xfId="36108"/>
    <cellStyle name="Normal 55 2 3 2 4 5" xfId="20884"/>
    <cellStyle name="Normal 55 2 3 2 5" xfId="12474"/>
    <cellStyle name="Normal 55 2 3 2 5 2" xfId="42796"/>
    <cellStyle name="Normal 55 2 3 2 5 3" xfId="27572"/>
    <cellStyle name="Normal 55 2 3 2 6" xfId="7453"/>
    <cellStyle name="Normal 55 2 3 2 6 2" xfId="37779"/>
    <cellStyle name="Normal 55 2 3 2 6 3" xfId="22555"/>
    <cellStyle name="Normal 55 2 3 2 7" xfId="32767"/>
    <cellStyle name="Normal 55 2 3 2 8" xfId="17542"/>
    <cellStyle name="Normal 55 2 3 3" xfId="2800"/>
    <cellStyle name="Normal 55 2 3 3 2" xfId="4490"/>
    <cellStyle name="Normal 55 2 3 3 2 2" xfId="14563"/>
    <cellStyle name="Normal 55 2 3 3 2 2 2" xfId="44885"/>
    <cellStyle name="Normal 55 2 3 3 2 2 3" xfId="29661"/>
    <cellStyle name="Normal 55 2 3 3 2 3" xfId="9543"/>
    <cellStyle name="Normal 55 2 3 3 2 3 2" xfId="39868"/>
    <cellStyle name="Normal 55 2 3 3 2 3 3" xfId="24644"/>
    <cellStyle name="Normal 55 2 3 3 2 4" xfId="34855"/>
    <cellStyle name="Normal 55 2 3 3 2 5" xfId="19631"/>
    <cellStyle name="Normal 55 2 3 3 3" xfId="6182"/>
    <cellStyle name="Normal 55 2 3 3 3 2" xfId="16234"/>
    <cellStyle name="Normal 55 2 3 3 3 2 2" xfId="46556"/>
    <cellStyle name="Normal 55 2 3 3 3 2 3" xfId="31332"/>
    <cellStyle name="Normal 55 2 3 3 3 3" xfId="11214"/>
    <cellStyle name="Normal 55 2 3 3 3 3 2" xfId="41539"/>
    <cellStyle name="Normal 55 2 3 3 3 3 3" xfId="26315"/>
    <cellStyle name="Normal 55 2 3 3 3 4" xfId="36526"/>
    <cellStyle name="Normal 55 2 3 3 3 5" xfId="21302"/>
    <cellStyle name="Normal 55 2 3 3 4" xfId="12892"/>
    <cellStyle name="Normal 55 2 3 3 4 2" xfId="43214"/>
    <cellStyle name="Normal 55 2 3 3 4 3" xfId="27990"/>
    <cellStyle name="Normal 55 2 3 3 5" xfId="7871"/>
    <cellStyle name="Normal 55 2 3 3 5 2" xfId="38197"/>
    <cellStyle name="Normal 55 2 3 3 5 3" xfId="22973"/>
    <cellStyle name="Normal 55 2 3 3 6" xfId="33185"/>
    <cellStyle name="Normal 55 2 3 3 7" xfId="17960"/>
    <cellStyle name="Normal 55 2 3 4" xfId="3653"/>
    <cellStyle name="Normal 55 2 3 4 2" xfId="13727"/>
    <cellStyle name="Normal 55 2 3 4 2 2" xfId="44049"/>
    <cellStyle name="Normal 55 2 3 4 2 3" xfId="28825"/>
    <cellStyle name="Normal 55 2 3 4 3" xfId="8707"/>
    <cellStyle name="Normal 55 2 3 4 3 2" xfId="39032"/>
    <cellStyle name="Normal 55 2 3 4 3 3" xfId="23808"/>
    <cellStyle name="Normal 55 2 3 4 4" xfId="34019"/>
    <cellStyle name="Normal 55 2 3 4 5" xfId="18795"/>
    <cellStyle name="Normal 55 2 3 5" xfId="5346"/>
    <cellStyle name="Normal 55 2 3 5 2" xfId="15398"/>
    <cellStyle name="Normal 55 2 3 5 2 2" xfId="45720"/>
    <cellStyle name="Normal 55 2 3 5 2 3" xfId="30496"/>
    <cellStyle name="Normal 55 2 3 5 3" xfId="10378"/>
    <cellStyle name="Normal 55 2 3 5 3 2" xfId="40703"/>
    <cellStyle name="Normal 55 2 3 5 3 3" xfId="25479"/>
    <cellStyle name="Normal 55 2 3 5 4" xfId="35690"/>
    <cellStyle name="Normal 55 2 3 5 5" xfId="20466"/>
    <cellStyle name="Normal 55 2 3 6" xfId="12056"/>
    <cellStyle name="Normal 55 2 3 6 2" xfId="42378"/>
    <cellStyle name="Normal 55 2 3 6 3" xfId="27154"/>
    <cellStyle name="Normal 55 2 3 7" xfId="7035"/>
    <cellStyle name="Normal 55 2 3 7 2" xfId="37361"/>
    <cellStyle name="Normal 55 2 3 7 3" xfId="22137"/>
    <cellStyle name="Normal 55 2 3 8" xfId="32349"/>
    <cellStyle name="Normal 55 2 3 9" xfId="17124"/>
    <cellStyle name="Normal 55 2 4" xfId="2171"/>
    <cellStyle name="Normal 55 2 4 2" xfId="3010"/>
    <cellStyle name="Normal 55 2 4 2 2" xfId="4700"/>
    <cellStyle name="Normal 55 2 4 2 2 2" xfId="14773"/>
    <cellStyle name="Normal 55 2 4 2 2 2 2" xfId="45095"/>
    <cellStyle name="Normal 55 2 4 2 2 2 3" xfId="29871"/>
    <cellStyle name="Normal 55 2 4 2 2 3" xfId="9753"/>
    <cellStyle name="Normal 55 2 4 2 2 3 2" xfId="40078"/>
    <cellStyle name="Normal 55 2 4 2 2 3 3" xfId="24854"/>
    <cellStyle name="Normal 55 2 4 2 2 4" xfId="35065"/>
    <cellStyle name="Normal 55 2 4 2 2 5" xfId="19841"/>
    <cellStyle name="Normal 55 2 4 2 3" xfId="6392"/>
    <cellStyle name="Normal 55 2 4 2 3 2" xfId="16444"/>
    <cellStyle name="Normal 55 2 4 2 3 2 2" xfId="46766"/>
    <cellStyle name="Normal 55 2 4 2 3 2 3" xfId="31542"/>
    <cellStyle name="Normal 55 2 4 2 3 3" xfId="11424"/>
    <cellStyle name="Normal 55 2 4 2 3 3 2" xfId="41749"/>
    <cellStyle name="Normal 55 2 4 2 3 3 3" xfId="26525"/>
    <cellStyle name="Normal 55 2 4 2 3 4" xfId="36736"/>
    <cellStyle name="Normal 55 2 4 2 3 5" xfId="21512"/>
    <cellStyle name="Normal 55 2 4 2 4" xfId="13102"/>
    <cellStyle name="Normal 55 2 4 2 4 2" xfId="43424"/>
    <cellStyle name="Normal 55 2 4 2 4 3" xfId="28200"/>
    <cellStyle name="Normal 55 2 4 2 5" xfId="8081"/>
    <cellStyle name="Normal 55 2 4 2 5 2" xfId="38407"/>
    <cellStyle name="Normal 55 2 4 2 5 3" xfId="23183"/>
    <cellStyle name="Normal 55 2 4 2 6" xfId="33395"/>
    <cellStyle name="Normal 55 2 4 2 7" xfId="18170"/>
    <cellStyle name="Normal 55 2 4 3" xfId="3863"/>
    <cellStyle name="Normal 55 2 4 3 2" xfId="13937"/>
    <cellStyle name="Normal 55 2 4 3 2 2" xfId="44259"/>
    <cellStyle name="Normal 55 2 4 3 2 3" xfId="29035"/>
    <cellStyle name="Normal 55 2 4 3 3" xfId="8917"/>
    <cellStyle name="Normal 55 2 4 3 3 2" xfId="39242"/>
    <cellStyle name="Normal 55 2 4 3 3 3" xfId="24018"/>
    <cellStyle name="Normal 55 2 4 3 4" xfId="34229"/>
    <cellStyle name="Normal 55 2 4 3 5" xfId="19005"/>
    <cellStyle name="Normal 55 2 4 4" xfId="5556"/>
    <cellStyle name="Normal 55 2 4 4 2" xfId="15608"/>
    <cellStyle name="Normal 55 2 4 4 2 2" xfId="45930"/>
    <cellStyle name="Normal 55 2 4 4 2 3" xfId="30706"/>
    <cellStyle name="Normal 55 2 4 4 3" xfId="10588"/>
    <cellStyle name="Normal 55 2 4 4 3 2" xfId="40913"/>
    <cellStyle name="Normal 55 2 4 4 3 3" xfId="25689"/>
    <cellStyle name="Normal 55 2 4 4 4" xfId="35900"/>
    <cellStyle name="Normal 55 2 4 4 5" xfId="20676"/>
    <cellStyle name="Normal 55 2 4 5" xfId="12266"/>
    <cellStyle name="Normal 55 2 4 5 2" xfId="42588"/>
    <cellStyle name="Normal 55 2 4 5 3" xfId="27364"/>
    <cellStyle name="Normal 55 2 4 6" xfId="7245"/>
    <cellStyle name="Normal 55 2 4 6 2" xfId="37571"/>
    <cellStyle name="Normal 55 2 4 6 3" xfId="22347"/>
    <cellStyle name="Normal 55 2 4 7" xfId="32559"/>
    <cellStyle name="Normal 55 2 4 8" xfId="17334"/>
    <cellStyle name="Normal 55 2 5" xfId="2592"/>
    <cellStyle name="Normal 55 2 5 2" xfId="4282"/>
    <cellStyle name="Normal 55 2 5 2 2" xfId="14355"/>
    <cellStyle name="Normal 55 2 5 2 2 2" xfId="44677"/>
    <cellStyle name="Normal 55 2 5 2 2 3" xfId="29453"/>
    <cellStyle name="Normal 55 2 5 2 3" xfId="9335"/>
    <cellStyle name="Normal 55 2 5 2 3 2" xfId="39660"/>
    <cellStyle name="Normal 55 2 5 2 3 3" xfId="24436"/>
    <cellStyle name="Normal 55 2 5 2 4" xfId="34647"/>
    <cellStyle name="Normal 55 2 5 2 5" xfId="19423"/>
    <cellStyle name="Normal 55 2 5 3" xfId="5974"/>
    <cellStyle name="Normal 55 2 5 3 2" xfId="16026"/>
    <cellStyle name="Normal 55 2 5 3 2 2" xfId="46348"/>
    <cellStyle name="Normal 55 2 5 3 2 3" xfId="31124"/>
    <cellStyle name="Normal 55 2 5 3 3" xfId="11006"/>
    <cellStyle name="Normal 55 2 5 3 3 2" xfId="41331"/>
    <cellStyle name="Normal 55 2 5 3 3 3" xfId="26107"/>
    <cellStyle name="Normal 55 2 5 3 4" xfId="36318"/>
    <cellStyle name="Normal 55 2 5 3 5" xfId="21094"/>
    <cellStyle name="Normal 55 2 5 4" xfId="12684"/>
    <cellStyle name="Normal 55 2 5 4 2" xfId="43006"/>
    <cellStyle name="Normal 55 2 5 4 3" xfId="27782"/>
    <cellStyle name="Normal 55 2 5 5" xfId="7663"/>
    <cellStyle name="Normal 55 2 5 5 2" xfId="37989"/>
    <cellStyle name="Normal 55 2 5 5 3" xfId="22765"/>
    <cellStyle name="Normal 55 2 5 6" xfId="32977"/>
    <cellStyle name="Normal 55 2 5 7" xfId="17752"/>
    <cellStyle name="Normal 55 2 6" xfId="3445"/>
    <cellStyle name="Normal 55 2 6 2" xfId="13519"/>
    <cellStyle name="Normal 55 2 6 2 2" xfId="43841"/>
    <cellStyle name="Normal 55 2 6 2 3" xfId="28617"/>
    <cellStyle name="Normal 55 2 6 3" xfId="8499"/>
    <cellStyle name="Normal 55 2 6 3 2" xfId="38824"/>
    <cellStyle name="Normal 55 2 6 3 3" xfId="23600"/>
    <cellStyle name="Normal 55 2 6 4" xfId="33811"/>
    <cellStyle name="Normal 55 2 6 5" xfId="18587"/>
    <cellStyle name="Normal 55 2 7" xfId="5138"/>
    <cellStyle name="Normal 55 2 7 2" xfId="15190"/>
    <cellStyle name="Normal 55 2 7 2 2" xfId="45512"/>
    <cellStyle name="Normal 55 2 7 2 3" xfId="30288"/>
    <cellStyle name="Normal 55 2 7 3" xfId="10170"/>
    <cellStyle name="Normal 55 2 7 3 2" xfId="40495"/>
    <cellStyle name="Normal 55 2 7 3 3" xfId="25271"/>
    <cellStyle name="Normal 55 2 7 4" xfId="35482"/>
    <cellStyle name="Normal 55 2 7 5" xfId="20258"/>
    <cellStyle name="Normal 55 2 8" xfId="11848"/>
    <cellStyle name="Normal 55 2 8 2" xfId="42170"/>
    <cellStyle name="Normal 55 2 8 3" xfId="26946"/>
    <cellStyle name="Normal 55 2 9" xfId="6827"/>
    <cellStyle name="Normal 55 2 9 2" xfId="37153"/>
    <cellStyle name="Normal 55 2 9 3" xfId="21929"/>
    <cellStyle name="Normal 55 3" xfId="1791"/>
    <cellStyle name="Normal 55 3 10" xfId="16968"/>
    <cellStyle name="Normal 55 3 2" xfId="2010"/>
    <cellStyle name="Normal 55 3 2 2" xfId="2431"/>
    <cellStyle name="Normal 55 3 2 2 2" xfId="3270"/>
    <cellStyle name="Normal 55 3 2 2 2 2" xfId="4960"/>
    <cellStyle name="Normal 55 3 2 2 2 2 2" xfId="15033"/>
    <cellStyle name="Normal 55 3 2 2 2 2 2 2" xfId="45355"/>
    <cellStyle name="Normal 55 3 2 2 2 2 2 3" xfId="30131"/>
    <cellStyle name="Normal 55 3 2 2 2 2 3" xfId="10013"/>
    <cellStyle name="Normal 55 3 2 2 2 2 3 2" xfId="40338"/>
    <cellStyle name="Normal 55 3 2 2 2 2 3 3" xfId="25114"/>
    <cellStyle name="Normal 55 3 2 2 2 2 4" xfId="35325"/>
    <cellStyle name="Normal 55 3 2 2 2 2 5" xfId="20101"/>
    <cellStyle name="Normal 55 3 2 2 2 3" xfId="6652"/>
    <cellStyle name="Normal 55 3 2 2 2 3 2" xfId="16704"/>
    <cellStyle name="Normal 55 3 2 2 2 3 2 2" xfId="47026"/>
    <cellStyle name="Normal 55 3 2 2 2 3 2 3" xfId="31802"/>
    <cellStyle name="Normal 55 3 2 2 2 3 3" xfId="11684"/>
    <cellStyle name="Normal 55 3 2 2 2 3 3 2" xfId="42009"/>
    <cellStyle name="Normal 55 3 2 2 2 3 3 3" xfId="26785"/>
    <cellStyle name="Normal 55 3 2 2 2 3 4" xfId="36996"/>
    <cellStyle name="Normal 55 3 2 2 2 3 5" xfId="21772"/>
    <cellStyle name="Normal 55 3 2 2 2 4" xfId="13362"/>
    <cellStyle name="Normal 55 3 2 2 2 4 2" xfId="43684"/>
    <cellStyle name="Normal 55 3 2 2 2 4 3" xfId="28460"/>
    <cellStyle name="Normal 55 3 2 2 2 5" xfId="8341"/>
    <cellStyle name="Normal 55 3 2 2 2 5 2" xfId="38667"/>
    <cellStyle name="Normal 55 3 2 2 2 5 3" xfId="23443"/>
    <cellStyle name="Normal 55 3 2 2 2 6" xfId="33655"/>
    <cellStyle name="Normal 55 3 2 2 2 7" xfId="18430"/>
    <cellStyle name="Normal 55 3 2 2 3" xfId="4123"/>
    <cellStyle name="Normal 55 3 2 2 3 2" xfId="14197"/>
    <cellStyle name="Normal 55 3 2 2 3 2 2" xfId="44519"/>
    <cellStyle name="Normal 55 3 2 2 3 2 3" xfId="29295"/>
    <cellStyle name="Normal 55 3 2 2 3 3" xfId="9177"/>
    <cellStyle name="Normal 55 3 2 2 3 3 2" xfId="39502"/>
    <cellStyle name="Normal 55 3 2 2 3 3 3" xfId="24278"/>
    <cellStyle name="Normal 55 3 2 2 3 4" xfId="34489"/>
    <cellStyle name="Normal 55 3 2 2 3 5" xfId="19265"/>
    <cellStyle name="Normal 55 3 2 2 4" xfId="5816"/>
    <cellStyle name="Normal 55 3 2 2 4 2" xfId="15868"/>
    <cellStyle name="Normal 55 3 2 2 4 2 2" xfId="46190"/>
    <cellStyle name="Normal 55 3 2 2 4 2 3" xfId="30966"/>
    <cellStyle name="Normal 55 3 2 2 4 3" xfId="10848"/>
    <cellStyle name="Normal 55 3 2 2 4 3 2" xfId="41173"/>
    <cellStyle name="Normal 55 3 2 2 4 3 3" xfId="25949"/>
    <cellStyle name="Normal 55 3 2 2 4 4" xfId="36160"/>
    <cellStyle name="Normal 55 3 2 2 4 5" xfId="20936"/>
    <cellStyle name="Normal 55 3 2 2 5" xfId="12526"/>
    <cellStyle name="Normal 55 3 2 2 5 2" xfId="42848"/>
    <cellStyle name="Normal 55 3 2 2 5 3" xfId="27624"/>
    <cellStyle name="Normal 55 3 2 2 6" xfId="7505"/>
    <cellStyle name="Normal 55 3 2 2 6 2" xfId="37831"/>
    <cellStyle name="Normal 55 3 2 2 6 3" xfId="22607"/>
    <cellStyle name="Normal 55 3 2 2 7" xfId="32819"/>
    <cellStyle name="Normal 55 3 2 2 8" xfId="17594"/>
    <cellStyle name="Normal 55 3 2 3" xfId="2852"/>
    <cellStyle name="Normal 55 3 2 3 2" xfId="4542"/>
    <cellStyle name="Normal 55 3 2 3 2 2" xfId="14615"/>
    <cellStyle name="Normal 55 3 2 3 2 2 2" xfId="44937"/>
    <cellStyle name="Normal 55 3 2 3 2 2 3" xfId="29713"/>
    <cellStyle name="Normal 55 3 2 3 2 3" xfId="9595"/>
    <cellStyle name="Normal 55 3 2 3 2 3 2" xfId="39920"/>
    <cellStyle name="Normal 55 3 2 3 2 3 3" xfId="24696"/>
    <cellStyle name="Normal 55 3 2 3 2 4" xfId="34907"/>
    <cellStyle name="Normal 55 3 2 3 2 5" xfId="19683"/>
    <cellStyle name="Normal 55 3 2 3 3" xfId="6234"/>
    <cellStyle name="Normal 55 3 2 3 3 2" xfId="16286"/>
    <cellStyle name="Normal 55 3 2 3 3 2 2" xfId="46608"/>
    <cellStyle name="Normal 55 3 2 3 3 2 3" xfId="31384"/>
    <cellStyle name="Normal 55 3 2 3 3 3" xfId="11266"/>
    <cellStyle name="Normal 55 3 2 3 3 3 2" xfId="41591"/>
    <cellStyle name="Normal 55 3 2 3 3 3 3" xfId="26367"/>
    <cellStyle name="Normal 55 3 2 3 3 4" xfId="36578"/>
    <cellStyle name="Normal 55 3 2 3 3 5" xfId="21354"/>
    <cellStyle name="Normal 55 3 2 3 4" xfId="12944"/>
    <cellStyle name="Normal 55 3 2 3 4 2" xfId="43266"/>
    <cellStyle name="Normal 55 3 2 3 4 3" xfId="28042"/>
    <cellStyle name="Normal 55 3 2 3 5" xfId="7923"/>
    <cellStyle name="Normal 55 3 2 3 5 2" xfId="38249"/>
    <cellStyle name="Normal 55 3 2 3 5 3" xfId="23025"/>
    <cellStyle name="Normal 55 3 2 3 6" xfId="33237"/>
    <cellStyle name="Normal 55 3 2 3 7" xfId="18012"/>
    <cellStyle name="Normal 55 3 2 4" xfId="3705"/>
    <cellStyle name="Normal 55 3 2 4 2" xfId="13779"/>
    <cellStyle name="Normal 55 3 2 4 2 2" xfId="44101"/>
    <cellStyle name="Normal 55 3 2 4 2 3" xfId="28877"/>
    <cellStyle name="Normal 55 3 2 4 3" xfId="8759"/>
    <cellStyle name="Normal 55 3 2 4 3 2" xfId="39084"/>
    <cellStyle name="Normal 55 3 2 4 3 3" xfId="23860"/>
    <cellStyle name="Normal 55 3 2 4 4" xfId="34071"/>
    <cellStyle name="Normal 55 3 2 4 5" xfId="18847"/>
    <cellStyle name="Normal 55 3 2 5" xfId="5398"/>
    <cellStyle name="Normal 55 3 2 5 2" xfId="15450"/>
    <cellStyle name="Normal 55 3 2 5 2 2" xfId="45772"/>
    <cellStyle name="Normal 55 3 2 5 2 3" xfId="30548"/>
    <cellStyle name="Normal 55 3 2 5 3" xfId="10430"/>
    <cellStyle name="Normal 55 3 2 5 3 2" xfId="40755"/>
    <cellStyle name="Normal 55 3 2 5 3 3" xfId="25531"/>
    <cellStyle name="Normal 55 3 2 5 4" xfId="35742"/>
    <cellStyle name="Normal 55 3 2 5 5" xfId="20518"/>
    <cellStyle name="Normal 55 3 2 6" xfId="12108"/>
    <cellStyle name="Normal 55 3 2 6 2" xfId="42430"/>
    <cellStyle name="Normal 55 3 2 6 3" xfId="27206"/>
    <cellStyle name="Normal 55 3 2 7" xfId="7087"/>
    <cellStyle name="Normal 55 3 2 7 2" xfId="37413"/>
    <cellStyle name="Normal 55 3 2 7 3" xfId="22189"/>
    <cellStyle name="Normal 55 3 2 8" xfId="32401"/>
    <cellStyle name="Normal 55 3 2 9" xfId="17176"/>
    <cellStyle name="Normal 55 3 3" xfId="2223"/>
    <cellStyle name="Normal 55 3 3 2" xfId="3062"/>
    <cellStyle name="Normal 55 3 3 2 2" xfId="4752"/>
    <cellStyle name="Normal 55 3 3 2 2 2" xfId="14825"/>
    <cellStyle name="Normal 55 3 3 2 2 2 2" xfId="45147"/>
    <cellStyle name="Normal 55 3 3 2 2 2 3" xfId="29923"/>
    <cellStyle name="Normal 55 3 3 2 2 3" xfId="9805"/>
    <cellStyle name="Normal 55 3 3 2 2 3 2" xfId="40130"/>
    <cellStyle name="Normal 55 3 3 2 2 3 3" xfId="24906"/>
    <cellStyle name="Normal 55 3 3 2 2 4" xfId="35117"/>
    <cellStyle name="Normal 55 3 3 2 2 5" xfId="19893"/>
    <cellStyle name="Normal 55 3 3 2 3" xfId="6444"/>
    <cellStyle name="Normal 55 3 3 2 3 2" xfId="16496"/>
    <cellStyle name="Normal 55 3 3 2 3 2 2" xfId="46818"/>
    <cellStyle name="Normal 55 3 3 2 3 2 3" xfId="31594"/>
    <cellStyle name="Normal 55 3 3 2 3 3" xfId="11476"/>
    <cellStyle name="Normal 55 3 3 2 3 3 2" xfId="41801"/>
    <cellStyle name="Normal 55 3 3 2 3 3 3" xfId="26577"/>
    <cellStyle name="Normal 55 3 3 2 3 4" xfId="36788"/>
    <cellStyle name="Normal 55 3 3 2 3 5" xfId="21564"/>
    <cellStyle name="Normal 55 3 3 2 4" xfId="13154"/>
    <cellStyle name="Normal 55 3 3 2 4 2" xfId="43476"/>
    <cellStyle name="Normal 55 3 3 2 4 3" xfId="28252"/>
    <cellStyle name="Normal 55 3 3 2 5" xfId="8133"/>
    <cellStyle name="Normal 55 3 3 2 5 2" xfId="38459"/>
    <cellStyle name="Normal 55 3 3 2 5 3" xfId="23235"/>
    <cellStyle name="Normal 55 3 3 2 6" xfId="33447"/>
    <cellStyle name="Normal 55 3 3 2 7" xfId="18222"/>
    <cellStyle name="Normal 55 3 3 3" xfId="3915"/>
    <cellStyle name="Normal 55 3 3 3 2" xfId="13989"/>
    <cellStyle name="Normal 55 3 3 3 2 2" xfId="44311"/>
    <cellStyle name="Normal 55 3 3 3 2 3" xfId="29087"/>
    <cellStyle name="Normal 55 3 3 3 3" xfId="8969"/>
    <cellStyle name="Normal 55 3 3 3 3 2" xfId="39294"/>
    <cellStyle name="Normal 55 3 3 3 3 3" xfId="24070"/>
    <cellStyle name="Normal 55 3 3 3 4" xfId="34281"/>
    <cellStyle name="Normal 55 3 3 3 5" xfId="19057"/>
    <cellStyle name="Normal 55 3 3 4" xfId="5608"/>
    <cellStyle name="Normal 55 3 3 4 2" xfId="15660"/>
    <cellStyle name="Normal 55 3 3 4 2 2" xfId="45982"/>
    <cellStyle name="Normal 55 3 3 4 2 3" xfId="30758"/>
    <cellStyle name="Normal 55 3 3 4 3" xfId="10640"/>
    <cellStyle name="Normal 55 3 3 4 3 2" xfId="40965"/>
    <cellStyle name="Normal 55 3 3 4 3 3" xfId="25741"/>
    <cellStyle name="Normal 55 3 3 4 4" xfId="35952"/>
    <cellStyle name="Normal 55 3 3 4 5" xfId="20728"/>
    <cellStyle name="Normal 55 3 3 5" xfId="12318"/>
    <cellStyle name="Normal 55 3 3 5 2" xfId="42640"/>
    <cellStyle name="Normal 55 3 3 5 3" xfId="27416"/>
    <cellStyle name="Normal 55 3 3 6" xfId="7297"/>
    <cellStyle name="Normal 55 3 3 6 2" xfId="37623"/>
    <cellStyle name="Normal 55 3 3 6 3" xfId="22399"/>
    <cellStyle name="Normal 55 3 3 7" xfId="32611"/>
    <cellStyle name="Normal 55 3 3 8" xfId="17386"/>
    <cellStyle name="Normal 55 3 4" xfId="2644"/>
    <cellStyle name="Normal 55 3 4 2" xfId="4334"/>
    <cellStyle name="Normal 55 3 4 2 2" xfId="14407"/>
    <cellStyle name="Normal 55 3 4 2 2 2" xfId="44729"/>
    <cellStyle name="Normal 55 3 4 2 2 3" xfId="29505"/>
    <cellStyle name="Normal 55 3 4 2 3" xfId="9387"/>
    <cellStyle name="Normal 55 3 4 2 3 2" xfId="39712"/>
    <cellStyle name="Normal 55 3 4 2 3 3" xfId="24488"/>
    <cellStyle name="Normal 55 3 4 2 4" xfId="34699"/>
    <cellStyle name="Normal 55 3 4 2 5" xfId="19475"/>
    <cellStyle name="Normal 55 3 4 3" xfId="6026"/>
    <cellStyle name="Normal 55 3 4 3 2" xfId="16078"/>
    <cellStyle name="Normal 55 3 4 3 2 2" xfId="46400"/>
    <cellStyle name="Normal 55 3 4 3 2 3" xfId="31176"/>
    <cellStyle name="Normal 55 3 4 3 3" xfId="11058"/>
    <cellStyle name="Normal 55 3 4 3 3 2" xfId="41383"/>
    <cellStyle name="Normal 55 3 4 3 3 3" xfId="26159"/>
    <cellStyle name="Normal 55 3 4 3 4" xfId="36370"/>
    <cellStyle name="Normal 55 3 4 3 5" xfId="21146"/>
    <cellStyle name="Normal 55 3 4 4" xfId="12736"/>
    <cellStyle name="Normal 55 3 4 4 2" xfId="43058"/>
    <cellStyle name="Normal 55 3 4 4 3" xfId="27834"/>
    <cellStyle name="Normal 55 3 4 5" xfId="7715"/>
    <cellStyle name="Normal 55 3 4 5 2" xfId="38041"/>
    <cellStyle name="Normal 55 3 4 5 3" xfId="22817"/>
    <cellStyle name="Normal 55 3 4 6" xfId="33029"/>
    <cellStyle name="Normal 55 3 4 7" xfId="17804"/>
    <cellStyle name="Normal 55 3 5" xfId="3497"/>
    <cellStyle name="Normal 55 3 5 2" xfId="13571"/>
    <cellStyle name="Normal 55 3 5 2 2" xfId="43893"/>
    <cellStyle name="Normal 55 3 5 2 3" xfId="28669"/>
    <cellStyle name="Normal 55 3 5 3" xfId="8551"/>
    <cellStyle name="Normal 55 3 5 3 2" xfId="38876"/>
    <cellStyle name="Normal 55 3 5 3 3" xfId="23652"/>
    <cellStyle name="Normal 55 3 5 4" xfId="33863"/>
    <cellStyle name="Normal 55 3 5 5" xfId="18639"/>
    <cellStyle name="Normal 55 3 6" xfId="5190"/>
    <cellStyle name="Normal 55 3 6 2" xfId="15242"/>
    <cellStyle name="Normal 55 3 6 2 2" xfId="45564"/>
    <cellStyle name="Normal 55 3 6 2 3" xfId="30340"/>
    <cellStyle name="Normal 55 3 6 3" xfId="10222"/>
    <cellStyle name="Normal 55 3 6 3 2" xfId="40547"/>
    <cellStyle name="Normal 55 3 6 3 3" xfId="25323"/>
    <cellStyle name="Normal 55 3 6 4" xfId="35534"/>
    <cellStyle name="Normal 55 3 6 5" xfId="20310"/>
    <cellStyle name="Normal 55 3 7" xfId="11900"/>
    <cellStyle name="Normal 55 3 7 2" xfId="42222"/>
    <cellStyle name="Normal 55 3 7 3" xfId="26998"/>
    <cellStyle name="Normal 55 3 8" xfId="6879"/>
    <cellStyle name="Normal 55 3 8 2" xfId="37205"/>
    <cellStyle name="Normal 55 3 8 3" xfId="21981"/>
    <cellStyle name="Normal 55 3 9" xfId="32194"/>
    <cellStyle name="Normal 55 4" xfId="1904"/>
    <cellStyle name="Normal 55 4 2" xfId="2327"/>
    <cellStyle name="Normal 55 4 2 2" xfId="3166"/>
    <cellStyle name="Normal 55 4 2 2 2" xfId="4856"/>
    <cellStyle name="Normal 55 4 2 2 2 2" xfId="14929"/>
    <cellStyle name="Normal 55 4 2 2 2 2 2" xfId="45251"/>
    <cellStyle name="Normal 55 4 2 2 2 2 3" xfId="30027"/>
    <cellStyle name="Normal 55 4 2 2 2 3" xfId="9909"/>
    <cellStyle name="Normal 55 4 2 2 2 3 2" xfId="40234"/>
    <cellStyle name="Normal 55 4 2 2 2 3 3" xfId="25010"/>
    <cellStyle name="Normal 55 4 2 2 2 4" xfId="35221"/>
    <cellStyle name="Normal 55 4 2 2 2 5" xfId="19997"/>
    <cellStyle name="Normal 55 4 2 2 3" xfId="6548"/>
    <cellStyle name="Normal 55 4 2 2 3 2" xfId="16600"/>
    <cellStyle name="Normal 55 4 2 2 3 2 2" xfId="46922"/>
    <cellStyle name="Normal 55 4 2 2 3 2 3" xfId="31698"/>
    <cellStyle name="Normal 55 4 2 2 3 3" xfId="11580"/>
    <cellStyle name="Normal 55 4 2 2 3 3 2" xfId="41905"/>
    <cellStyle name="Normal 55 4 2 2 3 3 3" xfId="26681"/>
    <cellStyle name="Normal 55 4 2 2 3 4" xfId="36892"/>
    <cellStyle name="Normal 55 4 2 2 3 5" xfId="21668"/>
    <cellStyle name="Normal 55 4 2 2 4" xfId="13258"/>
    <cellStyle name="Normal 55 4 2 2 4 2" xfId="43580"/>
    <cellStyle name="Normal 55 4 2 2 4 3" xfId="28356"/>
    <cellStyle name="Normal 55 4 2 2 5" xfId="8237"/>
    <cellStyle name="Normal 55 4 2 2 5 2" xfId="38563"/>
    <cellStyle name="Normal 55 4 2 2 5 3" xfId="23339"/>
    <cellStyle name="Normal 55 4 2 2 6" xfId="33551"/>
    <cellStyle name="Normal 55 4 2 2 7" xfId="18326"/>
    <cellStyle name="Normal 55 4 2 3" xfId="4019"/>
    <cellStyle name="Normal 55 4 2 3 2" xfId="14093"/>
    <cellStyle name="Normal 55 4 2 3 2 2" xfId="44415"/>
    <cellStyle name="Normal 55 4 2 3 2 3" xfId="29191"/>
    <cellStyle name="Normal 55 4 2 3 3" xfId="9073"/>
    <cellStyle name="Normal 55 4 2 3 3 2" xfId="39398"/>
    <cellStyle name="Normal 55 4 2 3 3 3" xfId="24174"/>
    <cellStyle name="Normal 55 4 2 3 4" xfId="34385"/>
    <cellStyle name="Normal 55 4 2 3 5" xfId="19161"/>
    <cellStyle name="Normal 55 4 2 4" xfId="5712"/>
    <cellStyle name="Normal 55 4 2 4 2" xfId="15764"/>
    <cellStyle name="Normal 55 4 2 4 2 2" xfId="46086"/>
    <cellStyle name="Normal 55 4 2 4 2 3" xfId="30862"/>
    <cellStyle name="Normal 55 4 2 4 3" xfId="10744"/>
    <cellStyle name="Normal 55 4 2 4 3 2" xfId="41069"/>
    <cellStyle name="Normal 55 4 2 4 3 3" xfId="25845"/>
    <cellStyle name="Normal 55 4 2 4 4" xfId="36056"/>
    <cellStyle name="Normal 55 4 2 4 5" xfId="20832"/>
    <cellStyle name="Normal 55 4 2 5" xfId="12422"/>
    <cellStyle name="Normal 55 4 2 5 2" xfId="42744"/>
    <cellStyle name="Normal 55 4 2 5 3" xfId="27520"/>
    <cellStyle name="Normal 55 4 2 6" xfId="7401"/>
    <cellStyle name="Normal 55 4 2 6 2" xfId="37727"/>
    <cellStyle name="Normal 55 4 2 6 3" xfId="22503"/>
    <cellStyle name="Normal 55 4 2 7" xfId="32715"/>
    <cellStyle name="Normal 55 4 2 8" xfId="17490"/>
    <cellStyle name="Normal 55 4 3" xfId="2748"/>
    <cellStyle name="Normal 55 4 3 2" xfId="4438"/>
    <cellStyle name="Normal 55 4 3 2 2" xfId="14511"/>
    <cellStyle name="Normal 55 4 3 2 2 2" xfId="44833"/>
    <cellStyle name="Normal 55 4 3 2 2 3" xfId="29609"/>
    <cellStyle name="Normal 55 4 3 2 3" xfId="9491"/>
    <cellStyle name="Normal 55 4 3 2 3 2" xfId="39816"/>
    <cellStyle name="Normal 55 4 3 2 3 3" xfId="24592"/>
    <cellStyle name="Normal 55 4 3 2 4" xfId="34803"/>
    <cellStyle name="Normal 55 4 3 2 5" xfId="19579"/>
    <cellStyle name="Normal 55 4 3 3" xfId="6130"/>
    <cellStyle name="Normal 55 4 3 3 2" xfId="16182"/>
    <cellStyle name="Normal 55 4 3 3 2 2" xfId="46504"/>
    <cellStyle name="Normal 55 4 3 3 2 3" xfId="31280"/>
    <cellStyle name="Normal 55 4 3 3 3" xfId="11162"/>
    <cellStyle name="Normal 55 4 3 3 3 2" xfId="41487"/>
    <cellStyle name="Normal 55 4 3 3 3 3" xfId="26263"/>
    <cellStyle name="Normal 55 4 3 3 4" xfId="36474"/>
    <cellStyle name="Normal 55 4 3 3 5" xfId="21250"/>
    <cellStyle name="Normal 55 4 3 4" xfId="12840"/>
    <cellStyle name="Normal 55 4 3 4 2" xfId="43162"/>
    <cellStyle name="Normal 55 4 3 4 3" xfId="27938"/>
    <cellStyle name="Normal 55 4 3 5" xfId="7819"/>
    <cellStyle name="Normal 55 4 3 5 2" xfId="38145"/>
    <cellStyle name="Normal 55 4 3 5 3" xfId="22921"/>
    <cellStyle name="Normal 55 4 3 6" xfId="33133"/>
    <cellStyle name="Normal 55 4 3 7" xfId="17908"/>
    <cellStyle name="Normal 55 4 4" xfId="3601"/>
    <cellStyle name="Normal 55 4 4 2" xfId="13675"/>
    <cellStyle name="Normal 55 4 4 2 2" xfId="43997"/>
    <cellStyle name="Normal 55 4 4 2 3" xfId="28773"/>
    <cellStyle name="Normal 55 4 4 3" xfId="8655"/>
    <cellStyle name="Normal 55 4 4 3 2" xfId="38980"/>
    <cellStyle name="Normal 55 4 4 3 3" xfId="23756"/>
    <cellStyle name="Normal 55 4 4 4" xfId="33967"/>
    <cellStyle name="Normal 55 4 4 5" xfId="18743"/>
    <cellStyle name="Normal 55 4 5" xfId="5294"/>
    <cellStyle name="Normal 55 4 5 2" xfId="15346"/>
    <cellStyle name="Normal 55 4 5 2 2" xfId="45668"/>
    <cellStyle name="Normal 55 4 5 2 3" xfId="30444"/>
    <cellStyle name="Normal 55 4 5 3" xfId="10326"/>
    <cellStyle name="Normal 55 4 5 3 2" xfId="40651"/>
    <cellStyle name="Normal 55 4 5 3 3" xfId="25427"/>
    <cellStyle name="Normal 55 4 5 4" xfId="35638"/>
    <cellStyle name="Normal 55 4 5 5" xfId="20414"/>
    <cellStyle name="Normal 55 4 6" xfId="12004"/>
    <cellStyle name="Normal 55 4 6 2" xfId="42326"/>
    <cellStyle name="Normal 55 4 6 3" xfId="27102"/>
    <cellStyle name="Normal 55 4 7" xfId="6983"/>
    <cellStyle name="Normal 55 4 7 2" xfId="37309"/>
    <cellStyle name="Normal 55 4 7 3" xfId="22085"/>
    <cellStyle name="Normal 55 4 8" xfId="32297"/>
    <cellStyle name="Normal 55 4 9" xfId="17072"/>
    <cellStyle name="Normal 55 5" xfId="2117"/>
    <cellStyle name="Normal 55 5 2" xfId="2958"/>
    <cellStyle name="Normal 55 5 2 2" xfId="4648"/>
    <cellStyle name="Normal 55 5 2 2 2" xfId="14721"/>
    <cellStyle name="Normal 55 5 2 2 2 2" xfId="45043"/>
    <cellStyle name="Normal 55 5 2 2 2 3" xfId="29819"/>
    <cellStyle name="Normal 55 5 2 2 3" xfId="9701"/>
    <cellStyle name="Normal 55 5 2 2 3 2" xfId="40026"/>
    <cellStyle name="Normal 55 5 2 2 3 3" xfId="24802"/>
    <cellStyle name="Normal 55 5 2 2 4" xfId="35013"/>
    <cellStyle name="Normal 55 5 2 2 5" xfId="19789"/>
    <cellStyle name="Normal 55 5 2 3" xfId="6340"/>
    <cellStyle name="Normal 55 5 2 3 2" xfId="16392"/>
    <cellStyle name="Normal 55 5 2 3 2 2" xfId="46714"/>
    <cellStyle name="Normal 55 5 2 3 2 3" xfId="31490"/>
    <cellStyle name="Normal 55 5 2 3 3" xfId="11372"/>
    <cellStyle name="Normal 55 5 2 3 3 2" xfId="41697"/>
    <cellStyle name="Normal 55 5 2 3 3 3" xfId="26473"/>
    <cellStyle name="Normal 55 5 2 3 4" xfId="36684"/>
    <cellStyle name="Normal 55 5 2 3 5" xfId="21460"/>
    <cellStyle name="Normal 55 5 2 4" xfId="13050"/>
    <cellStyle name="Normal 55 5 2 4 2" xfId="43372"/>
    <cellStyle name="Normal 55 5 2 4 3" xfId="28148"/>
    <cellStyle name="Normal 55 5 2 5" xfId="8029"/>
    <cellStyle name="Normal 55 5 2 5 2" xfId="38355"/>
    <cellStyle name="Normal 55 5 2 5 3" xfId="23131"/>
    <cellStyle name="Normal 55 5 2 6" xfId="33343"/>
    <cellStyle name="Normal 55 5 2 7" xfId="18118"/>
    <cellStyle name="Normal 55 5 3" xfId="3811"/>
    <cellStyle name="Normal 55 5 3 2" xfId="13885"/>
    <cellStyle name="Normal 55 5 3 2 2" xfId="44207"/>
    <cellStyle name="Normal 55 5 3 2 3" xfId="28983"/>
    <cellStyle name="Normal 55 5 3 3" xfId="8865"/>
    <cellStyle name="Normal 55 5 3 3 2" xfId="39190"/>
    <cellStyle name="Normal 55 5 3 3 3" xfId="23966"/>
    <cellStyle name="Normal 55 5 3 4" xfId="34177"/>
    <cellStyle name="Normal 55 5 3 5" xfId="18953"/>
    <cellStyle name="Normal 55 5 4" xfId="5504"/>
    <cellStyle name="Normal 55 5 4 2" xfId="15556"/>
    <cellStyle name="Normal 55 5 4 2 2" xfId="45878"/>
    <cellStyle name="Normal 55 5 4 2 3" xfId="30654"/>
    <cellStyle name="Normal 55 5 4 3" xfId="10536"/>
    <cellStyle name="Normal 55 5 4 3 2" xfId="40861"/>
    <cellStyle name="Normal 55 5 4 3 3" xfId="25637"/>
    <cellStyle name="Normal 55 5 4 4" xfId="35848"/>
    <cellStyle name="Normal 55 5 4 5" xfId="20624"/>
    <cellStyle name="Normal 55 5 5" xfId="12214"/>
    <cellStyle name="Normal 55 5 5 2" xfId="42536"/>
    <cellStyle name="Normal 55 5 5 3" xfId="27312"/>
    <cellStyle name="Normal 55 5 6" xfId="7193"/>
    <cellStyle name="Normal 55 5 6 2" xfId="37519"/>
    <cellStyle name="Normal 55 5 6 3" xfId="22295"/>
    <cellStyle name="Normal 55 5 7" xfId="32507"/>
    <cellStyle name="Normal 55 5 8" xfId="17282"/>
    <cellStyle name="Normal 55 6" xfId="2538"/>
    <cellStyle name="Normal 55 6 2" xfId="4230"/>
    <cellStyle name="Normal 55 6 2 2" xfId="14303"/>
    <cellStyle name="Normal 55 6 2 2 2" xfId="44625"/>
    <cellStyle name="Normal 55 6 2 2 3" xfId="29401"/>
    <cellStyle name="Normal 55 6 2 3" xfId="9283"/>
    <cellStyle name="Normal 55 6 2 3 2" xfId="39608"/>
    <cellStyle name="Normal 55 6 2 3 3" xfId="24384"/>
    <cellStyle name="Normal 55 6 2 4" xfId="34595"/>
    <cellStyle name="Normal 55 6 2 5" xfId="19371"/>
    <cellStyle name="Normal 55 6 3" xfId="5922"/>
    <cellStyle name="Normal 55 6 3 2" xfId="15974"/>
    <cellStyle name="Normal 55 6 3 2 2" xfId="46296"/>
    <cellStyle name="Normal 55 6 3 2 3" xfId="31072"/>
    <cellStyle name="Normal 55 6 3 3" xfId="10954"/>
    <cellStyle name="Normal 55 6 3 3 2" xfId="41279"/>
    <cellStyle name="Normal 55 6 3 3 3" xfId="26055"/>
    <cellStyle name="Normal 55 6 3 4" xfId="36266"/>
    <cellStyle name="Normal 55 6 3 5" xfId="21042"/>
    <cellStyle name="Normal 55 6 4" xfId="12632"/>
    <cellStyle name="Normal 55 6 4 2" xfId="42954"/>
    <cellStyle name="Normal 55 6 4 3" xfId="27730"/>
    <cellStyle name="Normal 55 6 5" xfId="7611"/>
    <cellStyle name="Normal 55 6 5 2" xfId="37937"/>
    <cellStyle name="Normal 55 6 5 3" xfId="22713"/>
    <cellStyle name="Normal 55 6 6" xfId="32925"/>
    <cellStyle name="Normal 55 6 7" xfId="17700"/>
    <cellStyle name="Normal 55 7" xfId="3389"/>
    <cellStyle name="Normal 55 7 2" xfId="13467"/>
    <cellStyle name="Normal 55 7 2 2" xfId="43789"/>
    <cellStyle name="Normal 55 7 2 3" xfId="28565"/>
    <cellStyle name="Normal 55 7 3" xfId="8447"/>
    <cellStyle name="Normal 55 7 3 2" xfId="38772"/>
    <cellStyle name="Normal 55 7 3 3" xfId="23548"/>
    <cellStyle name="Normal 55 7 4" xfId="33759"/>
    <cellStyle name="Normal 55 7 5" xfId="18535"/>
    <cellStyle name="Normal 55 8" xfId="5083"/>
    <cellStyle name="Normal 55 8 2" xfId="15138"/>
    <cellStyle name="Normal 55 8 2 2" xfId="45460"/>
    <cellStyle name="Normal 55 8 2 3" xfId="30236"/>
    <cellStyle name="Normal 55 8 3" xfId="10118"/>
    <cellStyle name="Normal 55 8 3 2" xfId="40443"/>
    <cellStyle name="Normal 55 8 3 3" xfId="25219"/>
    <cellStyle name="Normal 55 8 4" xfId="35430"/>
    <cellStyle name="Normal 55 8 5" xfId="20206"/>
    <cellStyle name="Normal 55 9" xfId="11794"/>
    <cellStyle name="Normal 55 9 2" xfId="42118"/>
    <cellStyle name="Normal 55 9 3" xfId="26894"/>
    <cellStyle name="Normal 56" xfId="1455"/>
    <cellStyle name="Normal 56 10" xfId="6774"/>
    <cellStyle name="Normal 56 10 2" xfId="37102"/>
    <cellStyle name="Normal 56 10 3" xfId="21878"/>
    <cellStyle name="Normal 56 11" xfId="32093"/>
    <cellStyle name="Normal 56 12" xfId="16863"/>
    <cellStyle name="Normal 56 13" xfId="47304"/>
    <cellStyle name="Normal 56 2" xfId="1738"/>
    <cellStyle name="Normal 56 2 10" xfId="32145"/>
    <cellStyle name="Normal 56 2 11" xfId="16917"/>
    <cellStyle name="Normal 56 2 2" xfId="1846"/>
    <cellStyle name="Normal 56 2 2 10" xfId="17021"/>
    <cellStyle name="Normal 56 2 2 2" xfId="2063"/>
    <cellStyle name="Normal 56 2 2 2 2" xfId="2484"/>
    <cellStyle name="Normal 56 2 2 2 2 2" xfId="3323"/>
    <cellStyle name="Normal 56 2 2 2 2 2 2" xfId="5013"/>
    <cellStyle name="Normal 56 2 2 2 2 2 2 2" xfId="15086"/>
    <cellStyle name="Normal 56 2 2 2 2 2 2 2 2" xfId="45408"/>
    <cellStyle name="Normal 56 2 2 2 2 2 2 2 3" xfId="30184"/>
    <cellStyle name="Normal 56 2 2 2 2 2 2 3" xfId="10066"/>
    <cellStyle name="Normal 56 2 2 2 2 2 2 3 2" xfId="40391"/>
    <cellStyle name="Normal 56 2 2 2 2 2 2 3 3" xfId="25167"/>
    <cellStyle name="Normal 56 2 2 2 2 2 2 4" xfId="35378"/>
    <cellStyle name="Normal 56 2 2 2 2 2 2 5" xfId="20154"/>
    <cellStyle name="Normal 56 2 2 2 2 2 3" xfId="6705"/>
    <cellStyle name="Normal 56 2 2 2 2 2 3 2" xfId="16757"/>
    <cellStyle name="Normal 56 2 2 2 2 2 3 2 2" xfId="47079"/>
    <cellStyle name="Normal 56 2 2 2 2 2 3 2 3" xfId="31855"/>
    <cellStyle name="Normal 56 2 2 2 2 2 3 3" xfId="11737"/>
    <cellStyle name="Normal 56 2 2 2 2 2 3 3 2" xfId="42062"/>
    <cellStyle name="Normal 56 2 2 2 2 2 3 3 3" xfId="26838"/>
    <cellStyle name="Normal 56 2 2 2 2 2 3 4" xfId="37049"/>
    <cellStyle name="Normal 56 2 2 2 2 2 3 5" xfId="21825"/>
    <cellStyle name="Normal 56 2 2 2 2 2 4" xfId="13415"/>
    <cellStyle name="Normal 56 2 2 2 2 2 4 2" xfId="43737"/>
    <cellStyle name="Normal 56 2 2 2 2 2 4 3" xfId="28513"/>
    <cellStyle name="Normal 56 2 2 2 2 2 5" xfId="8394"/>
    <cellStyle name="Normal 56 2 2 2 2 2 5 2" xfId="38720"/>
    <cellStyle name="Normal 56 2 2 2 2 2 5 3" xfId="23496"/>
    <cellStyle name="Normal 56 2 2 2 2 2 6" xfId="33708"/>
    <cellStyle name="Normal 56 2 2 2 2 2 7" xfId="18483"/>
    <cellStyle name="Normal 56 2 2 2 2 3" xfId="4176"/>
    <cellStyle name="Normal 56 2 2 2 2 3 2" xfId="14250"/>
    <cellStyle name="Normal 56 2 2 2 2 3 2 2" xfId="44572"/>
    <cellStyle name="Normal 56 2 2 2 2 3 2 3" xfId="29348"/>
    <cellStyle name="Normal 56 2 2 2 2 3 3" xfId="9230"/>
    <cellStyle name="Normal 56 2 2 2 2 3 3 2" xfId="39555"/>
    <cellStyle name="Normal 56 2 2 2 2 3 3 3" xfId="24331"/>
    <cellStyle name="Normal 56 2 2 2 2 3 4" xfId="34542"/>
    <cellStyle name="Normal 56 2 2 2 2 3 5" xfId="19318"/>
    <cellStyle name="Normal 56 2 2 2 2 4" xfId="5869"/>
    <cellStyle name="Normal 56 2 2 2 2 4 2" xfId="15921"/>
    <cellStyle name="Normal 56 2 2 2 2 4 2 2" xfId="46243"/>
    <cellStyle name="Normal 56 2 2 2 2 4 2 3" xfId="31019"/>
    <cellStyle name="Normal 56 2 2 2 2 4 3" xfId="10901"/>
    <cellStyle name="Normal 56 2 2 2 2 4 3 2" xfId="41226"/>
    <cellStyle name="Normal 56 2 2 2 2 4 3 3" xfId="26002"/>
    <cellStyle name="Normal 56 2 2 2 2 4 4" xfId="36213"/>
    <cellStyle name="Normal 56 2 2 2 2 4 5" xfId="20989"/>
    <cellStyle name="Normal 56 2 2 2 2 5" xfId="12579"/>
    <cellStyle name="Normal 56 2 2 2 2 5 2" xfId="42901"/>
    <cellStyle name="Normal 56 2 2 2 2 5 3" xfId="27677"/>
    <cellStyle name="Normal 56 2 2 2 2 6" xfId="7558"/>
    <cellStyle name="Normal 56 2 2 2 2 6 2" xfId="37884"/>
    <cellStyle name="Normal 56 2 2 2 2 6 3" xfId="22660"/>
    <cellStyle name="Normal 56 2 2 2 2 7" xfId="32872"/>
    <cellStyle name="Normal 56 2 2 2 2 8" xfId="17647"/>
    <cellStyle name="Normal 56 2 2 2 3" xfId="2905"/>
    <cellStyle name="Normal 56 2 2 2 3 2" xfId="4595"/>
    <cellStyle name="Normal 56 2 2 2 3 2 2" xfId="14668"/>
    <cellStyle name="Normal 56 2 2 2 3 2 2 2" xfId="44990"/>
    <cellStyle name="Normal 56 2 2 2 3 2 2 3" xfId="29766"/>
    <cellStyle name="Normal 56 2 2 2 3 2 3" xfId="9648"/>
    <cellStyle name="Normal 56 2 2 2 3 2 3 2" xfId="39973"/>
    <cellStyle name="Normal 56 2 2 2 3 2 3 3" xfId="24749"/>
    <cellStyle name="Normal 56 2 2 2 3 2 4" xfId="34960"/>
    <cellStyle name="Normal 56 2 2 2 3 2 5" xfId="19736"/>
    <cellStyle name="Normal 56 2 2 2 3 3" xfId="6287"/>
    <cellStyle name="Normal 56 2 2 2 3 3 2" xfId="16339"/>
    <cellStyle name="Normal 56 2 2 2 3 3 2 2" xfId="46661"/>
    <cellStyle name="Normal 56 2 2 2 3 3 2 3" xfId="31437"/>
    <cellStyle name="Normal 56 2 2 2 3 3 3" xfId="11319"/>
    <cellStyle name="Normal 56 2 2 2 3 3 3 2" xfId="41644"/>
    <cellStyle name="Normal 56 2 2 2 3 3 3 3" xfId="26420"/>
    <cellStyle name="Normal 56 2 2 2 3 3 4" xfId="36631"/>
    <cellStyle name="Normal 56 2 2 2 3 3 5" xfId="21407"/>
    <cellStyle name="Normal 56 2 2 2 3 4" xfId="12997"/>
    <cellStyle name="Normal 56 2 2 2 3 4 2" xfId="43319"/>
    <cellStyle name="Normal 56 2 2 2 3 4 3" xfId="28095"/>
    <cellStyle name="Normal 56 2 2 2 3 5" xfId="7976"/>
    <cellStyle name="Normal 56 2 2 2 3 5 2" xfId="38302"/>
    <cellStyle name="Normal 56 2 2 2 3 5 3" xfId="23078"/>
    <cellStyle name="Normal 56 2 2 2 3 6" xfId="33290"/>
    <cellStyle name="Normal 56 2 2 2 3 7" xfId="18065"/>
    <cellStyle name="Normal 56 2 2 2 4" xfId="3758"/>
    <cellStyle name="Normal 56 2 2 2 4 2" xfId="13832"/>
    <cellStyle name="Normal 56 2 2 2 4 2 2" xfId="44154"/>
    <cellStyle name="Normal 56 2 2 2 4 2 3" xfId="28930"/>
    <cellStyle name="Normal 56 2 2 2 4 3" xfId="8812"/>
    <cellStyle name="Normal 56 2 2 2 4 3 2" xfId="39137"/>
    <cellStyle name="Normal 56 2 2 2 4 3 3" xfId="23913"/>
    <cellStyle name="Normal 56 2 2 2 4 4" xfId="34124"/>
    <cellStyle name="Normal 56 2 2 2 4 5" xfId="18900"/>
    <cellStyle name="Normal 56 2 2 2 5" xfId="5451"/>
    <cellStyle name="Normal 56 2 2 2 5 2" xfId="15503"/>
    <cellStyle name="Normal 56 2 2 2 5 2 2" xfId="45825"/>
    <cellStyle name="Normal 56 2 2 2 5 2 3" xfId="30601"/>
    <cellStyle name="Normal 56 2 2 2 5 3" xfId="10483"/>
    <cellStyle name="Normal 56 2 2 2 5 3 2" xfId="40808"/>
    <cellStyle name="Normal 56 2 2 2 5 3 3" xfId="25584"/>
    <cellStyle name="Normal 56 2 2 2 5 4" xfId="35795"/>
    <cellStyle name="Normal 56 2 2 2 5 5" xfId="20571"/>
    <cellStyle name="Normal 56 2 2 2 6" xfId="12161"/>
    <cellStyle name="Normal 56 2 2 2 6 2" xfId="42483"/>
    <cellStyle name="Normal 56 2 2 2 6 3" xfId="27259"/>
    <cellStyle name="Normal 56 2 2 2 7" xfId="7140"/>
    <cellStyle name="Normal 56 2 2 2 7 2" xfId="37466"/>
    <cellStyle name="Normal 56 2 2 2 7 3" xfId="22242"/>
    <cellStyle name="Normal 56 2 2 2 8" xfId="32454"/>
    <cellStyle name="Normal 56 2 2 2 9" xfId="17229"/>
    <cellStyle name="Normal 56 2 2 3" xfId="2276"/>
    <cellStyle name="Normal 56 2 2 3 2" xfId="3115"/>
    <cellStyle name="Normal 56 2 2 3 2 2" xfId="4805"/>
    <cellStyle name="Normal 56 2 2 3 2 2 2" xfId="14878"/>
    <cellStyle name="Normal 56 2 2 3 2 2 2 2" xfId="45200"/>
    <cellStyle name="Normal 56 2 2 3 2 2 2 3" xfId="29976"/>
    <cellStyle name="Normal 56 2 2 3 2 2 3" xfId="9858"/>
    <cellStyle name="Normal 56 2 2 3 2 2 3 2" xfId="40183"/>
    <cellStyle name="Normal 56 2 2 3 2 2 3 3" xfId="24959"/>
    <cellStyle name="Normal 56 2 2 3 2 2 4" xfId="35170"/>
    <cellStyle name="Normal 56 2 2 3 2 2 5" xfId="19946"/>
    <cellStyle name="Normal 56 2 2 3 2 3" xfId="6497"/>
    <cellStyle name="Normal 56 2 2 3 2 3 2" xfId="16549"/>
    <cellStyle name="Normal 56 2 2 3 2 3 2 2" xfId="46871"/>
    <cellStyle name="Normal 56 2 2 3 2 3 2 3" xfId="31647"/>
    <cellStyle name="Normal 56 2 2 3 2 3 3" xfId="11529"/>
    <cellStyle name="Normal 56 2 2 3 2 3 3 2" xfId="41854"/>
    <cellStyle name="Normal 56 2 2 3 2 3 3 3" xfId="26630"/>
    <cellStyle name="Normal 56 2 2 3 2 3 4" xfId="36841"/>
    <cellStyle name="Normal 56 2 2 3 2 3 5" xfId="21617"/>
    <cellStyle name="Normal 56 2 2 3 2 4" xfId="13207"/>
    <cellStyle name="Normal 56 2 2 3 2 4 2" xfId="43529"/>
    <cellStyle name="Normal 56 2 2 3 2 4 3" xfId="28305"/>
    <cellStyle name="Normal 56 2 2 3 2 5" xfId="8186"/>
    <cellStyle name="Normal 56 2 2 3 2 5 2" xfId="38512"/>
    <cellStyle name="Normal 56 2 2 3 2 5 3" xfId="23288"/>
    <cellStyle name="Normal 56 2 2 3 2 6" xfId="33500"/>
    <cellStyle name="Normal 56 2 2 3 2 7" xfId="18275"/>
    <cellStyle name="Normal 56 2 2 3 3" xfId="3968"/>
    <cellStyle name="Normal 56 2 2 3 3 2" xfId="14042"/>
    <cellStyle name="Normal 56 2 2 3 3 2 2" xfId="44364"/>
    <cellStyle name="Normal 56 2 2 3 3 2 3" xfId="29140"/>
    <cellStyle name="Normal 56 2 2 3 3 3" xfId="9022"/>
    <cellStyle name="Normal 56 2 2 3 3 3 2" xfId="39347"/>
    <cellStyle name="Normal 56 2 2 3 3 3 3" xfId="24123"/>
    <cellStyle name="Normal 56 2 2 3 3 4" xfId="34334"/>
    <cellStyle name="Normal 56 2 2 3 3 5" xfId="19110"/>
    <cellStyle name="Normal 56 2 2 3 4" xfId="5661"/>
    <cellStyle name="Normal 56 2 2 3 4 2" xfId="15713"/>
    <cellStyle name="Normal 56 2 2 3 4 2 2" xfId="46035"/>
    <cellStyle name="Normal 56 2 2 3 4 2 3" xfId="30811"/>
    <cellStyle name="Normal 56 2 2 3 4 3" xfId="10693"/>
    <cellStyle name="Normal 56 2 2 3 4 3 2" xfId="41018"/>
    <cellStyle name="Normal 56 2 2 3 4 3 3" xfId="25794"/>
    <cellStyle name="Normal 56 2 2 3 4 4" xfId="36005"/>
    <cellStyle name="Normal 56 2 2 3 4 5" xfId="20781"/>
    <cellStyle name="Normal 56 2 2 3 5" xfId="12371"/>
    <cellStyle name="Normal 56 2 2 3 5 2" xfId="42693"/>
    <cellStyle name="Normal 56 2 2 3 5 3" xfId="27469"/>
    <cellStyle name="Normal 56 2 2 3 6" xfId="7350"/>
    <cellStyle name="Normal 56 2 2 3 6 2" xfId="37676"/>
    <cellStyle name="Normal 56 2 2 3 6 3" xfId="22452"/>
    <cellStyle name="Normal 56 2 2 3 7" xfId="32664"/>
    <cellStyle name="Normal 56 2 2 3 8" xfId="17439"/>
    <cellStyle name="Normal 56 2 2 4" xfId="2697"/>
    <cellStyle name="Normal 56 2 2 4 2" xfId="4387"/>
    <cellStyle name="Normal 56 2 2 4 2 2" xfId="14460"/>
    <cellStyle name="Normal 56 2 2 4 2 2 2" xfId="44782"/>
    <cellStyle name="Normal 56 2 2 4 2 2 3" xfId="29558"/>
    <cellStyle name="Normal 56 2 2 4 2 3" xfId="9440"/>
    <cellStyle name="Normal 56 2 2 4 2 3 2" xfId="39765"/>
    <cellStyle name="Normal 56 2 2 4 2 3 3" xfId="24541"/>
    <cellStyle name="Normal 56 2 2 4 2 4" xfId="34752"/>
    <cellStyle name="Normal 56 2 2 4 2 5" xfId="19528"/>
    <cellStyle name="Normal 56 2 2 4 3" xfId="6079"/>
    <cellStyle name="Normal 56 2 2 4 3 2" xfId="16131"/>
    <cellStyle name="Normal 56 2 2 4 3 2 2" xfId="46453"/>
    <cellStyle name="Normal 56 2 2 4 3 2 3" xfId="31229"/>
    <cellStyle name="Normal 56 2 2 4 3 3" xfId="11111"/>
    <cellStyle name="Normal 56 2 2 4 3 3 2" xfId="41436"/>
    <cellStyle name="Normal 56 2 2 4 3 3 3" xfId="26212"/>
    <cellStyle name="Normal 56 2 2 4 3 4" xfId="36423"/>
    <cellStyle name="Normal 56 2 2 4 3 5" xfId="21199"/>
    <cellStyle name="Normal 56 2 2 4 4" xfId="12789"/>
    <cellStyle name="Normal 56 2 2 4 4 2" xfId="43111"/>
    <cellStyle name="Normal 56 2 2 4 4 3" xfId="27887"/>
    <cellStyle name="Normal 56 2 2 4 5" xfId="7768"/>
    <cellStyle name="Normal 56 2 2 4 5 2" xfId="38094"/>
    <cellStyle name="Normal 56 2 2 4 5 3" xfId="22870"/>
    <cellStyle name="Normal 56 2 2 4 6" xfId="33082"/>
    <cellStyle name="Normal 56 2 2 4 7" xfId="17857"/>
    <cellStyle name="Normal 56 2 2 5" xfId="3550"/>
    <cellStyle name="Normal 56 2 2 5 2" xfId="13624"/>
    <cellStyle name="Normal 56 2 2 5 2 2" xfId="43946"/>
    <cellStyle name="Normal 56 2 2 5 2 3" xfId="28722"/>
    <cellStyle name="Normal 56 2 2 5 3" xfId="8604"/>
    <cellStyle name="Normal 56 2 2 5 3 2" xfId="38929"/>
    <cellStyle name="Normal 56 2 2 5 3 3" xfId="23705"/>
    <cellStyle name="Normal 56 2 2 5 4" xfId="33916"/>
    <cellStyle name="Normal 56 2 2 5 5" xfId="18692"/>
    <cellStyle name="Normal 56 2 2 6" xfId="5243"/>
    <cellStyle name="Normal 56 2 2 6 2" xfId="15295"/>
    <cellStyle name="Normal 56 2 2 6 2 2" xfId="45617"/>
    <cellStyle name="Normal 56 2 2 6 2 3" xfId="30393"/>
    <cellStyle name="Normal 56 2 2 6 3" xfId="10275"/>
    <cellStyle name="Normal 56 2 2 6 3 2" xfId="40600"/>
    <cellStyle name="Normal 56 2 2 6 3 3" xfId="25376"/>
    <cellStyle name="Normal 56 2 2 6 4" xfId="35587"/>
    <cellStyle name="Normal 56 2 2 6 5" xfId="20363"/>
    <cellStyle name="Normal 56 2 2 7" xfId="11953"/>
    <cellStyle name="Normal 56 2 2 7 2" xfId="42275"/>
    <cellStyle name="Normal 56 2 2 7 3" xfId="27051"/>
    <cellStyle name="Normal 56 2 2 8" xfId="6932"/>
    <cellStyle name="Normal 56 2 2 8 2" xfId="37258"/>
    <cellStyle name="Normal 56 2 2 8 3" xfId="22034"/>
    <cellStyle name="Normal 56 2 2 9" xfId="32246"/>
    <cellStyle name="Normal 56 2 3" xfId="1959"/>
    <cellStyle name="Normal 56 2 3 2" xfId="2380"/>
    <cellStyle name="Normal 56 2 3 2 2" xfId="3219"/>
    <cellStyle name="Normal 56 2 3 2 2 2" xfId="4909"/>
    <cellStyle name="Normal 56 2 3 2 2 2 2" xfId="14982"/>
    <cellStyle name="Normal 56 2 3 2 2 2 2 2" xfId="45304"/>
    <cellStyle name="Normal 56 2 3 2 2 2 2 3" xfId="30080"/>
    <cellStyle name="Normal 56 2 3 2 2 2 3" xfId="9962"/>
    <cellStyle name="Normal 56 2 3 2 2 2 3 2" xfId="40287"/>
    <cellStyle name="Normal 56 2 3 2 2 2 3 3" xfId="25063"/>
    <cellStyle name="Normal 56 2 3 2 2 2 4" xfId="35274"/>
    <cellStyle name="Normal 56 2 3 2 2 2 5" xfId="20050"/>
    <cellStyle name="Normal 56 2 3 2 2 3" xfId="6601"/>
    <cellStyle name="Normal 56 2 3 2 2 3 2" xfId="16653"/>
    <cellStyle name="Normal 56 2 3 2 2 3 2 2" xfId="46975"/>
    <cellStyle name="Normal 56 2 3 2 2 3 2 3" xfId="31751"/>
    <cellStyle name="Normal 56 2 3 2 2 3 3" xfId="11633"/>
    <cellStyle name="Normal 56 2 3 2 2 3 3 2" xfId="41958"/>
    <cellStyle name="Normal 56 2 3 2 2 3 3 3" xfId="26734"/>
    <cellStyle name="Normal 56 2 3 2 2 3 4" xfId="36945"/>
    <cellStyle name="Normal 56 2 3 2 2 3 5" xfId="21721"/>
    <cellStyle name="Normal 56 2 3 2 2 4" xfId="13311"/>
    <cellStyle name="Normal 56 2 3 2 2 4 2" xfId="43633"/>
    <cellStyle name="Normal 56 2 3 2 2 4 3" xfId="28409"/>
    <cellStyle name="Normal 56 2 3 2 2 5" xfId="8290"/>
    <cellStyle name="Normal 56 2 3 2 2 5 2" xfId="38616"/>
    <cellStyle name="Normal 56 2 3 2 2 5 3" xfId="23392"/>
    <cellStyle name="Normal 56 2 3 2 2 6" xfId="33604"/>
    <cellStyle name="Normal 56 2 3 2 2 7" xfId="18379"/>
    <cellStyle name="Normal 56 2 3 2 3" xfId="4072"/>
    <cellStyle name="Normal 56 2 3 2 3 2" xfId="14146"/>
    <cellStyle name="Normal 56 2 3 2 3 2 2" xfId="44468"/>
    <cellStyle name="Normal 56 2 3 2 3 2 3" xfId="29244"/>
    <cellStyle name="Normal 56 2 3 2 3 3" xfId="9126"/>
    <cellStyle name="Normal 56 2 3 2 3 3 2" xfId="39451"/>
    <cellStyle name="Normal 56 2 3 2 3 3 3" xfId="24227"/>
    <cellStyle name="Normal 56 2 3 2 3 4" xfId="34438"/>
    <cellStyle name="Normal 56 2 3 2 3 5" xfId="19214"/>
    <cellStyle name="Normal 56 2 3 2 4" xfId="5765"/>
    <cellStyle name="Normal 56 2 3 2 4 2" xfId="15817"/>
    <cellStyle name="Normal 56 2 3 2 4 2 2" xfId="46139"/>
    <cellStyle name="Normal 56 2 3 2 4 2 3" xfId="30915"/>
    <cellStyle name="Normal 56 2 3 2 4 3" xfId="10797"/>
    <cellStyle name="Normal 56 2 3 2 4 3 2" xfId="41122"/>
    <cellStyle name="Normal 56 2 3 2 4 3 3" xfId="25898"/>
    <cellStyle name="Normal 56 2 3 2 4 4" xfId="36109"/>
    <cellStyle name="Normal 56 2 3 2 4 5" xfId="20885"/>
    <cellStyle name="Normal 56 2 3 2 5" xfId="12475"/>
    <cellStyle name="Normal 56 2 3 2 5 2" xfId="42797"/>
    <cellStyle name="Normal 56 2 3 2 5 3" xfId="27573"/>
    <cellStyle name="Normal 56 2 3 2 6" xfId="7454"/>
    <cellStyle name="Normal 56 2 3 2 6 2" xfId="37780"/>
    <cellStyle name="Normal 56 2 3 2 6 3" xfId="22556"/>
    <cellStyle name="Normal 56 2 3 2 7" xfId="32768"/>
    <cellStyle name="Normal 56 2 3 2 8" xfId="17543"/>
    <cellStyle name="Normal 56 2 3 3" xfId="2801"/>
    <cellStyle name="Normal 56 2 3 3 2" xfId="4491"/>
    <cellStyle name="Normal 56 2 3 3 2 2" xfId="14564"/>
    <cellStyle name="Normal 56 2 3 3 2 2 2" xfId="44886"/>
    <cellStyle name="Normal 56 2 3 3 2 2 3" xfId="29662"/>
    <cellStyle name="Normal 56 2 3 3 2 3" xfId="9544"/>
    <cellStyle name="Normal 56 2 3 3 2 3 2" xfId="39869"/>
    <cellStyle name="Normal 56 2 3 3 2 3 3" xfId="24645"/>
    <cellStyle name="Normal 56 2 3 3 2 4" xfId="34856"/>
    <cellStyle name="Normal 56 2 3 3 2 5" xfId="19632"/>
    <cellStyle name="Normal 56 2 3 3 3" xfId="6183"/>
    <cellStyle name="Normal 56 2 3 3 3 2" xfId="16235"/>
    <cellStyle name="Normal 56 2 3 3 3 2 2" xfId="46557"/>
    <cellStyle name="Normal 56 2 3 3 3 2 3" xfId="31333"/>
    <cellStyle name="Normal 56 2 3 3 3 3" xfId="11215"/>
    <cellStyle name="Normal 56 2 3 3 3 3 2" xfId="41540"/>
    <cellStyle name="Normal 56 2 3 3 3 3 3" xfId="26316"/>
    <cellStyle name="Normal 56 2 3 3 3 4" xfId="36527"/>
    <cellStyle name="Normal 56 2 3 3 3 5" xfId="21303"/>
    <cellStyle name="Normal 56 2 3 3 4" xfId="12893"/>
    <cellStyle name="Normal 56 2 3 3 4 2" xfId="43215"/>
    <cellStyle name="Normal 56 2 3 3 4 3" xfId="27991"/>
    <cellStyle name="Normal 56 2 3 3 5" xfId="7872"/>
    <cellStyle name="Normal 56 2 3 3 5 2" xfId="38198"/>
    <cellStyle name="Normal 56 2 3 3 5 3" xfId="22974"/>
    <cellStyle name="Normal 56 2 3 3 6" xfId="33186"/>
    <cellStyle name="Normal 56 2 3 3 7" xfId="17961"/>
    <cellStyle name="Normal 56 2 3 4" xfId="3654"/>
    <cellStyle name="Normal 56 2 3 4 2" xfId="13728"/>
    <cellStyle name="Normal 56 2 3 4 2 2" xfId="44050"/>
    <cellStyle name="Normal 56 2 3 4 2 3" xfId="28826"/>
    <cellStyle name="Normal 56 2 3 4 3" xfId="8708"/>
    <cellStyle name="Normal 56 2 3 4 3 2" xfId="39033"/>
    <cellStyle name="Normal 56 2 3 4 3 3" xfId="23809"/>
    <cellStyle name="Normal 56 2 3 4 4" xfId="34020"/>
    <cellStyle name="Normal 56 2 3 4 5" xfId="18796"/>
    <cellStyle name="Normal 56 2 3 5" xfId="5347"/>
    <cellStyle name="Normal 56 2 3 5 2" xfId="15399"/>
    <cellStyle name="Normal 56 2 3 5 2 2" xfId="45721"/>
    <cellStyle name="Normal 56 2 3 5 2 3" xfId="30497"/>
    <cellStyle name="Normal 56 2 3 5 3" xfId="10379"/>
    <cellStyle name="Normal 56 2 3 5 3 2" xfId="40704"/>
    <cellStyle name="Normal 56 2 3 5 3 3" xfId="25480"/>
    <cellStyle name="Normal 56 2 3 5 4" xfId="35691"/>
    <cellStyle name="Normal 56 2 3 5 5" xfId="20467"/>
    <cellStyle name="Normal 56 2 3 6" xfId="12057"/>
    <cellStyle name="Normal 56 2 3 6 2" xfId="42379"/>
    <cellStyle name="Normal 56 2 3 6 3" xfId="27155"/>
    <cellStyle name="Normal 56 2 3 7" xfId="7036"/>
    <cellStyle name="Normal 56 2 3 7 2" xfId="37362"/>
    <cellStyle name="Normal 56 2 3 7 3" xfId="22138"/>
    <cellStyle name="Normal 56 2 3 8" xfId="32350"/>
    <cellStyle name="Normal 56 2 3 9" xfId="17125"/>
    <cellStyle name="Normal 56 2 4" xfId="2172"/>
    <cellStyle name="Normal 56 2 4 2" xfId="3011"/>
    <cellStyle name="Normal 56 2 4 2 2" xfId="4701"/>
    <cellStyle name="Normal 56 2 4 2 2 2" xfId="14774"/>
    <cellStyle name="Normal 56 2 4 2 2 2 2" xfId="45096"/>
    <cellStyle name="Normal 56 2 4 2 2 2 3" xfId="29872"/>
    <cellStyle name="Normal 56 2 4 2 2 3" xfId="9754"/>
    <cellStyle name="Normal 56 2 4 2 2 3 2" xfId="40079"/>
    <cellStyle name="Normal 56 2 4 2 2 3 3" xfId="24855"/>
    <cellStyle name="Normal 56 2 4 2 2 4" xfId="35066"/>
    <cellStyle name="Normal 56 2 4 2 2 5" xfId="19842"/>
    <cellStyle name="Normal 56 2 4 2 3" xfId="6393"/>
    <cellStyle name="Normal 56 2 4 2 3 2" xfId="16445"/>
    <cellStyle name="Normal 56 2 4 2 3 2 2" xfId="46767"/>
    <cellStyle name="Normal 56 2 4 2 3 2 3" xfId="31543"/>
    <cellStyle name="Normal 56 2 4 2 3 3" xfId="11425"/>
    <cellStyle name="Normal 56 2 4 2 3 3 2" xfId="41750"/>
    <cellStyle name="Normal 56 2 4 2 3 3 3" xfId="26526"/>
    <cellStyle name="Normal 56 2 4 2 3 4" xfId="36737"/>
    <cellStyle name="Normal 56 2 4 2 3 5" xfId="21513"/>
    <cellStyle name="Normal 56 2 4 2 4" xfId="13103"/>
    <cellStyle name="Normal 56 2 4 2 4 2" xfId="43425"/>
    <cellStyle name="Normal 56 2 4 2 4 3" xfId="28201"/>
    <cellStyle name="Normal 56 2 4 2 5" xfId="8082"/>
    <cellStyle name="Normal 56 2 4 2 5 2" xfId="38408"/>
    <cellStyle name="Normal 56 2 4 2 5 3" xfId="23184"/>
    <cellStyle name="Normal 56 2 4 2 6" xfId="33396"/>
    <cellStyle name="Normal 56 2 4 2 7" xfId="18171"/>
    <cellStyle name="Normal 56 2 4 3" xfId="3864"/>
    <cellStyle name="Normal 56 2 4 3 2" xfId="13938"/>
    <cellStyle name="Normal 56 2 4 3 2 2" xfId="44260"/>
    <cellStyle name="Normal 56 2 4 3 2 3" xfId="29036"/>
    <cellStyle name="Normal 56 2 4 3 3" xfId="8918"/>
    <cellStyle name="Normal 56 2 4 3 3 2" xfId="39243"/>
    <cellStyle name="Normal 56 2 4 3 3 3" xfId="24019"/>
    <cellStyle name="Normal 56 2 4 3 4" xfId="34230"/>
    <cellStyle name="Normal 56 2 4 3 5" xfId="19006"/>
    <cellStyle name="Normal 56 2 4 4" xfId="5557"/>
    <cellStyle name="Normal 56 2 4 4 2" xfId="15609"/>
    <cellStyle name="Normal 56 2 4 4 2 2" xfId="45931"/>
    <cellStyle name="Normal 56 2 4 4 2 3" xfId="30707"/>
    <cellStyle name="Normal 56 2 4 4 3" xfId="10589"/>
    <cellStyle name="Normal 56 2 4 4 3 2" xfId="40914"/>
    <cellStyle name="Normal 56 2 4 4 3 3" xfId="25690"/>
    <cellStyle name="Normal 56 2 4 4 4" xfId="35901"/>
    <cellStyle name="Normal 56 2 4 4 5" xfId="20677"/>
    <cellStyle name="Normal 56 2 4 5" xfId="12267"/>
    <cellStyle name="Normal 56 2 4 5 2" xfId="42589"/>
    <cellStyle name="Normal 56 2 4 5 3" xfId="27365"/>
    <cellStyle name="Normal 56 2 4 6" xfId="7246"/>
    <cellStyle name="Normal 56 2 4 6 2" xfId="37572"/>
    <cellStyle name="Normal 56 2 4 6 3" xfId="22348"/>
    <cellStyle name="Normal 56 2 4 7" xfId="32560"/>
    <cellStyle name="Normal 56 2 4 8" xfId="17335"/>
    <cellStyle name="Normal 56 2 5" xfId="2593"/>
    <cellStyle name="Normal 56 2 5 2" xfId="4283"/>
    <cellStyle name="Normal 56 2 5 2 2" xfId="14356"/>
    <cellStyle name="Normal 56 2 5 2 2 2" xfId="44678"/>
    <cellStyle name="Normal 56 2 5 2 2 3" xfId="29454"/>
    <cellStyle name="Normal 56 2 5 2 3" xfId="9336"/>
    <cellStyle name="Normal 56 2 5 2 3 2" xfId="39661"/>
    <cellStyle name="Normal 56 2 5 2 3 3" xfId="24437"/>
    <cellStyle name="Normal 56 2 5 2 4" xfId="34648"/>
    <cellStyle name="Normal 56 2 5 2 5" xfId="19424"/>
    <cellStyle name="Normal 56 2 5 3" xfId="5975"/>
    <cellStyle name="Normal 56 2 5 3 2" xfId="16027"/>
    <cellStyle name="Normal 56 2 5 3 2 2" xfId="46349"/>
    <cellStyle name="Normal 56 2 5 3 2 3" xfId="31125"/>
    <cellStyle name="Normal 56 2 5 3 3" xfId="11007"/>
    <cellStyle name="Normal 56 2 5 3 3 2" xfId="41332"/>
    <cellStyle name="Normal 56 2 5 3 3 3" xfId="26108"/>
    <cellStyle name="Normal 56 2 5 3 4" xfId="36319"/>
    <cellStyle name="Normal 56 2 5 3 5" xfId="21095"/>
    <cellStyle name="Normal 56 2 5 4" xfId="12685"/>
    <cellStyle name="Normal 56 2 5 4 2" xfId="43007"/>
    <cellStyle name="Normal 56 2 5 4 3" xfId="27783"/>
    <cellStyle name="Normal 56 2 5 5" xfId="7664"/>
    <cellStyle name="Normal 56 2 5 5 2" xfId="37990"/>
    <cellStyle name="Normal 56 2 5 5 3" xfId="22766"/>
    <cellStyle name="Normal 56 2 5 6" xfId="32978"/>
    <cellStyle name="Normal 56 2 5 7" xfId="17753"/>
    <cellStyle name="Normal 56 2 6" xfId="3446"/>
    <cellStyle name="Normal 56 2 6 2" xfId="13520"/>
    <cellStyle name="Normal 56 2 6 2 2" xfId="43842"/>
    <cellStyle name="Normal 56 2 6 2 3" xfId="28618"/>
    <cellStyle name="Normal 56 2 6 3" xfId="8500"/>
    <cellStyle name="Normal 56 2 6 3 2" xfId="38825"/>
    <cellStyle name="Normal 56 2 6 3 3" xfId="23601"/>
    <cellStyle name="Normal 56 2 6 4" xfId="33812"/>
    <cellStyle name="Normal 56 2 6 5" xfId="18588"/>
    <cellStyle name="Normal 56 2 7" xfId="5139"/>
    <cellStyle name="Normal 56 2 7 2" xfId="15191"/>
    <cellStyle name="Normal 56 2 7 2 2" xfId="45513"/>
    <cellStyle name="Normal 56 2 7 2 3" xfId="30289"/>
    <cellStyle name="Normal 56 2 7 3" xfId="10171"/>
    <cellStyle name="Normal 56 2 7 3 2" xfId="40496"/>
    <cellStyle name="Normal 56 2 7 3 3" xfId="25272"/>
    <cellStyle name="Normal 56 2 7 4" xfId="35483"/>
    <cellStyle name="Normal 56 2 7 5" xfId="20259"/>
    <cellStyle name="Normal 56 2 8" xfId="11849"/>
    <cellStyle name="Normal 56 2 8 2" xfId="42171"/>
    <cellStyle name="Normal 56 2 8 3" xfId="26947"/>
    <cellStyle name="Normal 56 2 9" xfId="6828"/>
    <cellStyle name="Normal 56 2 9 2" xfId="37154"/>
    <cellStyle name="Normal 56 2 9 3" xfId="21930"/>
    <cellStyle name="Normal 56 3" xfId="1792"/>
    <cellStyle name="Normal 56 3 10" xfId="16969"/>
    <cellStyle name="Normal 56 3 2" xfId="2011"/>
    <cellStyle name="Normal 56 3 2 2" xfId="2432"/>
    <cellStyle name="Normal 56 3 2 2 2" xfId="3271"/>
    <cellStyle name="Normal 56 3 2 2 2 2" xfId="4961"/>
    <cellStyle name="Normal 56 3 2 2 2 2 2" xfId="15034"/>
    <cellStyle name="Normal 56 3 2 2 2 2 2 2" xfId="45356"/>
    <cellStyle name="Normal 56 3 2 2 2 2 2 3" xfId="30132"/>
    <cellStyle name="Normal 56 3 2 2 2 2 3" xfId="10014"/>
    <cellStyle name="Normal 56 3 2 2 2 2 3 2" xfId="40339"/>
    <cellStyle name="Normal 56 3 2 2 2 2 3 3" xfId="25115"/>
    <cellStyle name="Normal 56 3 2 2 2 2 4" xfId="35326"/>
    <cellStyle name="Normal 56 3 2 2 2 2 5" xfId="20102"/>
    <cellStyle name="Normal 56 3 2 2 2 3" xfId="6653"/>
    <cellStyle name="Normal 56 3 2 2 2 3 2" xfId="16705"/>
    <cellStyle name="Normal 56 3 2 2 2 3 2 2" xfId="47027"/>
    <cellStyle name="Normal 56 3 2 2 2 3 2 3" xfId="31803"/>
    <cellStyle name="Normal 56 3 2 2 2 3 3" xfId="11685"/>
    <cellStyle name="Normal 56 3 2 2 2 3 3 2" xfId="42010"/>
    <cellStyle name="Normal 56 3 2 2 2 3 3 3" xfId="26786"/>
    <cellStyle name="Normal 56 3 2 2 2 3 4" xfId="36997"/>
    <cellStyle name="Normal 56 3 2 2 2 3 5" xfId="21773"/>
    <cellStyle name="Normal 56 3 2 2 2 4" xfId="13363"/>
    <cellStyle name="Normal 56 3 2 2 2 4 2" xfId="43685"/>
    <cellStyle name="Normal 56 3 2 2 2 4 3" xfId="28461"/>
    <cellStyle name="Normal 56 3 2 2 2 5" xfId="8342"/>
    <cellStyle name="Normal 56 3 2 2 2 5 2" xfId="38668"/>
    <cellStyle name="Normal 56 3 2 2 2 5 3" xfId="23444"/>
    <cellStyle name="Normal 56 3 2 2 2 6" xfId="33656"/>
    <cellStyle name="Normal 56 3 2 2 2 7" xfId="18431"/>
    <cellStyle name="Normal 56 3 2 2 3" xfId="4124"/>
    <cellStyle name="Normal 56 3 2 2 3 2" xfId="14198"/>
    <cellStyle name="Normal 56 3 2 2 3 2 2" xfId="44520"/>
    <cellStyle name="Normal 56 3 2 2 3 2 3" xfId="29296"/>
    <cellStyle name="Normal 56 3 2 2 3 3" xfId="9178"/>
    <cellStyle name="Normal 56 3 2 2 3 3 2" xfId="39503"/>
    <cellStyle name="Normal 56 3 2 2 3 3 3" xfId="24279"/>
    <cellStyle name="Normal 56 3 2 2 3 4" xfId="34490"/>
    <cellStyle name="Normal 56 3 2 2 3 5" xfId="19266"/>
    <cellStyle name="Normal 56 3 2 2 4" xfId="5817"/>
    <cellStyle name="Normal 56 3 2 2 4 2" xfId="15869"/>
    <cellStyle name="Normal 56 3 2 2 4 2 2" xfId="46191"/>
    <cellStyle name="Normal 56 3 2 2 4 2 3" xfId="30967"/>
    <cellStyle name="Normal 56 3 2 2 4 3" xfId="10849"/>
    <cellStyle name="Normal 56 3 2 2 4 3 2" xfId="41174"/>
    <cellStyle name="Normal 56 3 2 2 4 3 3" xfId="25950"/>
    <cellStyle name="Normal 56 3 2 2 4 4" xfId="36161"/>
    <cellStyle name="Normal 56 3 2 2 4 5" xfId="20937"/>
    <cellStyle name="Normal 56 3 2 2 5" xfId="12527"/>
    <cellStyle name="Normal 56 3 2 2 5 2" xfId="42849"/>
    <cellStyle name="Normal 56 3 2 2 5 3" xfId="27625"/>
    <cellStyle name="Normal 56 3 2 2 6" xfId="7506"/>
    <cellStyle name="Normal 56 3 2 2 6 2" xfId="37832"/>
    <cellStyle name="Normal 56 3 2 2 6 3" xfId="22608"/>
    <cellStyle name="Normal 56 3 2 2 7" xfId="32820"/>
    <cellStyle name="Normal 56 3 2 2 8" xfId="17595"/>
    <cellStyle name="Normal 56 3 2 3" xfId="2853"/>
    <cellStyle name="Normal 56 3 2 3 2" xfId="4543"/>
    <cellStyle name="Normal 56 3 2 3 2 2" xfId="14616"/>
    <cellStyle name="Normal 56 3 2 3 2 2 2" xfId="44938"/>
    <cellStyle name="Normal 56 3 2 3 2 2 3" xfId="29714"/>
    <cellStyle name="Normal 56 3 2 3 2 3" xfId="9596"/>
    <cellStyle name="Normal 56 3 2 3 2 3 2" xfId="39921"/>
    <cellStyle name="Normal 56 3 2 3 2 3 3" xfId="24697"/>
    <cellStyle name="Normal 56 3 2 3 2 4" xfId="34908"/>
    <cellStyle name="Normal 56 3 2 3 2 5" xfId="19684"/>
    <cellStyle name="Normal 56 3 2 3 3" xfId="6235"/>
    <cellStyle name="Normal 56 3 2 3 3 2" xfId="16287"/>
    <cellStyle name="Normal 56 3 2 3 3 2 2" xfId="46609"/>
    <cellStyle name="Normal 56 3 2 3 3 2 3" xfId="31385"/>
    <cellStyle name="Normal 56 3 2 3 3 3" xfId="11267"/>
    <cellStyle name="Normal 56 3 2 3 3 3 2" xfId="41592"/>
    <cellStyle name="Normal 56 3 2 3 3 3 3" xfId="26368"/>
    <cellStyle name="Normal 56 3 2 3 3 4" xfId="36579"/>
    <cellStyle name="Normal 56 3 2 3 3 5" xfId="21355"/>
    <cellStyle name="Normal 56 3 2 3 4" xfId="12945"/>
    <cellStyle name="Normal 56 3 2 3 4 2" xfId="43267"/>
    <cellStyle name="Normal 56 3 2 3 4 3" xfId="28043"/>
    <cellStyle name="Normal 56 3 2 3 5" xfId="7924"/>
    <cellStyle name="Normal 56 3 2 3 5 2" xfId="38250"/>
    <cellStyle name="Normal 56 3 2 3 5 3" xfId="23026"/>
    <cellStyle name="Normal 56 3 2 3 6" xfId="33238"/>
    <cellStyle name="Normal 56 3 2 3 7" xfId="18013"/>
    <cellStyle name="Normal 56 3 2 4" xfId="3706"/>
    <cellStyle name="Normal 56 3 2 4 2" xfId="13780"/>
    <cellStyle name="Normal 56 3 2 4 2 2" xfId="44102"/>
    <cellStyle name="Normal 56 3 2 4 2 3" xfId="28878"/>
    <cellStyle name="Normal 56 3 2 4 3" xfId="8760"/>
    <cellStyle name="Normal 56 3 2 4 3 2" xfId="39085"/>
    <cellStyle name="Normal 56 3 2 4 3 3" xfId="23861"/>
    <cellStyle name="Normal 56 3 2 4 4" xfId="34072"/>
    <cellStyle name="Normal 56 3 2 4 5" xfId="18848"/>
    <cellStyle name="Normal 56 3 2 5" xfId="5399"/>
    <cellStyle name="Normal 56 3 2 5 2" xfId="15451"/>
    <cellStyle name="Normal 56 3 2 5 2 2" xfId="45773"/>
    <cellStyle name="Normal 56 3 2 5 2 3" xfId="30549"/>
    <cellStyle name="Normal 56 3 2 5 3" xfId="10431"/>
    <cellStyle name="Normal 56 3 2 5 3 2" xfId="40756"/>
    <cellStyle name="Normal 56 3 2 5 3 3" xfId="25532"/>
    <cellStyle name="Normal 56 3 2 5 4" xfId="35743"/>
    <cellStyle name="Normal 56 3 2 5 5" xfId="20519"/>
    <cellStyle name="Normal 56 3 2 6" xfId="12109"/>
    <cellStyle name="Normal 56 3 2 6 2" xfId="42431"/>
    <cellStyle name="Normal 56 3 2 6 3" xfId="27207"/>
    <cellStyle name="Normal 56 3 2 7" xfId="7088"/>
    <cellStyle name="Normal 56 3 2 7 2" xfId="37414"/>
    <cellStyle name="Normal 56 3 2 7 3" xfId="22190"/>
    <cellStyle name="Normal 56 3 2 8" xfId="32402"/>
    <cellStyle name="Normal 56 3 2 9" xfId="17177"/>
    <cellStyle name="Normal 56 3 3" xfId="2224"/>
    <cellStyle name="Normal 56 3 3 2" xfId="3063"/>
    <cellStyle name="Normal 56 3 3 2 2" xfId="4753"/>
    <cellStyle name="Normal 56 3 3 2 2 2" xfId="14826"/>
    <cellStyle name="Normal 56 3 3 2 2 2 2" xfId="45148"/>
    <cellStyle name="Normal 56 3 3 2 2 2 3" xfId="29924"/>
    <cellStyle name="Normal 56 3 3 2 2 3" xfId="9806"/>
    <cellStyle name="Normal 56 3 3 2 2 3 2" xfId="40131"/>
    <cellStyle name="Normal 56 3 3 2 2 3 3" xfId="24907"/>
    <cellStyle name="Normal 56 3 3 2 2 4" xfId="35118"/>
    <cellStyle name="Normal 56 3 3 2 2 5" xfId="19894"/>
    <cellStyle name="Normal 56 3 3 2 3" xfId="6445"/>
    <cellStyle name="Normal 56 3 3 2 3 2" xfId="16497"/>
    <cellStyle name="Normal 56 3 3 2 3 2 2" xfId="46819"/>
    <cellStyle name="Normal 56 3 3 2 3 2 3" xfId="31595"/>
    <cellStyle name="Normal 56 3 3 2 3 3" xfId="11477"/>
    <cellStyle name="Normal 56 3 3 2 3 3 2" xfId="41802"/>
    <cellStyle name="Normal 56 3 3 2 3 3 3" xfId="26578"/>
    <cellStyle name="Normal 56 3 3 2 3 4" xfId="36789"/>
    <cellStyle name="Normal 56 3 3 2 3 5" xfId="21565"/>
    <cellStyle name="Normal 56 3 3 2 4" xfId="13155"/>
    <cellStyle name="Normal 56 3 3 2 4 2" xfId="43477"/>
    <cellStyle name="Normal 56 3 3 2 4 3" xfId="28253"/>
    <cellStyle name="Normal 56 3 3 2 5" xfId="8134"/>
    <cellStyle name="Normal 56 3 3 2 5 2" xfId="38460"/>
    <cellStyle name="Normal 56 3 3 2 5 3" xfId="23236"/>
    <cellStyle name="Normal 56 3 3 2 6" xfId="33448"/>
    <cellStyle name="Normal 56 3 3 2 7" xfId="18223"/>
    <cellStyle name="Normal 56 3 3 3" xfId="3916"/>
    <cellStyle name="Normal 56 3 3 3 2" xfId="13990"/>
    <cellStyle name="Normal 56 3 3 3 2 2" xfId="44312"/>
    <cellStyle name="Normal 56 3 3 3 2 3" xfId="29088"/>
    <cellStyle name="Normal 56 3 3 3 3" xfId="8970"/>
    <cellStyle name="Normal 56 3 3 3 3 2" xfId="39295"/>
    <cellStyle name="Normal 56 3 3 3 3 3" xfId="24071"/>
    <cellStyle name="Normal 56 3 3 3 4" xfId="34282"/>
    <cellStyle name="Normal 56 3 3 3 5" xfId="19058"/>
    <cellStyle name="Normal 56 3 3 4" xfId="5609"/>
    <cellStyle name="Normal 56 3 3 4 2" xfId="15661"/>
    <cellStyle name="Normal 56 3 3 4 2 2" xfId="45983"/>
    <cellStyle name="Normal 56 3 3 4 2 3" xfId="30759"/>
    <cellStyle name="Normal 56 3 3 4 3" xfId="10641"/>
    <cellStyle name="Normal 56 3 3 4 3 2" xfId="40966"/>
    <cellStyle name="Normal 56 3 3 4 3 3" xfId="25742"/>
    <cellStyle name="Normal 56 3 3 4 4" xfId="35953"/>
    <cellStyle name="Normal 56 3 3 4 5" xfId="20729"/>
    <cellStyle name="Normal 56 3 3 5" xfId="12319"/>
    <cellStyle name="Normal 56 3 3 5 2" xfId="42641"/>
    <cellStyle name="Normal 56 3 3 5 3" xfId="27417"/>
    <cellStyle name="Normal 56 3 3 6" xfId="7298"/>
    <cellStyle name="Normal 56 3 3 6 2" xfId="37624"/>
    <cellStyle name="Normal 56 3 3 6 3" xfId="22400"/>
    <cellStyle name="Normal 56 3 3 7" xfId="32612"/>
    <cellStyle name="Normal 56 3 3 8" xfId="17387"/>
    <cellStyle name="Normal 56 3 4" xfId="2645"/>
    <cellStyle name="Normal 56 3 4 2" xfId="4335"/>
    <cellStyle name="Normal 56 3 4 2 2" xfId="14408"/>
    <cellStyle name="Normal 56 3 4 2 2 2" xfId="44730"/>
    <cellStyle name="Normal 56 3 4 2 2 3" xfId="29506"/>
    <cellStyle name="Normal 56 3 4 2 3" xfId="9388"/>
    <cellStyle name="Normal 56 3 4 2 3 2" xfId="39713"/>
    <cellStyle name="Normal 56 3 4 2 3 3" xfId="24489"/>
    <cellStyle name="Normal 56 3 4 2 4" xfId="34700"/>
    <cellStyle name="Normal 56 3 4 2 5" xfId="19476"/>
    <cellStyle name="Normal 56 3 4 3" xfId="6027"/>
    <cellStyle name="Normal 56 3 4 3 2" xfId="16079"/>
    <cellStyle name="Normal 56 3 4 3 2 2" xfId="46401"/>
    <cellStyle name="Normal 56 3 4 3 2 3" xfId="31177"/>
    <cellStyle name="Normal 56 3 4 3 3" xfId="11059"/>
    <cellStyle name="Normal 56 3 4 3 3 2" xfId="41384"/>
    <cellStyle name="Normal 56 3 4 3 3 3" xfId="26160"/>
    <cellStyle name="Normal 56 3 4 3 4" xfId="36371"/>
    <cellStyle name="Normal 56 3 4 3 5" xfId="21147"/>
    <cellStyle name="Normal 56 3 4 4" xfId="12737"/>
    <cellStyle name="Normal 56 3 4 4 2" xfId="43059"/>
    <cellStyle name="Normal 56 3 4 4 3" xfId="27835"/>
    <cellStyle name="Normal 56 3 4 5" xfId="7716"/>
    <cellStyle name="Normal 56 3 4 5 2" xfId="38042"/>
    <cellStyle name="Normal 56 3 4 5 3" xfId="22818"/>
    <cellStyle name="Normal 56 3 4 6" xfId="33030"/>
    <cellStyle name="Normal 56 3 4 7" xfId="17805"/>
    <cellStyle name="Normal 56 3 5" xfId="3498"/>
    <cellStyle name="Normal 56 3 5 2" xfId="13572"/>
    <cellStyle name="Normal 56 3 5 2 2" xfId="43894"/>
    <cellStyle name="Normal 56 3 5 2 3" xfId="28670"/>
    <cellStyle name="Normal 56 3 5 3" xfId="8552"/>
    <cellStyle name="Normal 56 3 5 3 2" xfId="38877"/>
    <cellStyle name="Normal 56 3 5 3 3" xfId="23653"/>
    <cellStyle name="Normal 56 3 5 4" xfId="33864"/>
    <cellStyle name="Normal 56 3 5 5" xfId="18640"/>
    <cellStyle name="Normal 56 3 6" xfId="5191"/>
    <cellStyle name="Normal 56 3 6 2" xfId="15243"/>
    <cellStyle name="Normal 56 3 6 2 2" xfId="45565"/>
    <cellStyle name="Normal 56 3 6 2 3" xfId="30341"/>
    <cellStyle name="Normal 56 3 6 3" xfId="10223"/>
    <cellStyle name="Normal 56 3 6 3 2" xfId="40548"/>
    <cellStyle name="Normal 56 3 6 3 3" xfId="25324"/>
    <cellStyle name="Normal 56 3 6 4" xfId="35535"/>
    <cellStyle name="Normal 56 3 6 5" xfId="20311"/>
    <cellStyle name="Normal 56 3 7" xfId="11901"/>
    <cellStyle name="Normal 56 3 7 2" xfId="42223"/>
    <cellStyle name="Normal 56 3 7 3" xfId="26999"/>
    <cellStyle name="Normal 56 3 8" xfId="6880"/>
    <cellStyle name="Normal 56 3 8 2" xfId="37206"/>
    <cellStyle name="Normal 56 3 8 3" xfId="21982"/>
    <cellStyle name="Normal 56 3 9" xfId="32195"/>
    <cellStyle name="Normal 56 4" xfId="1905"/>
    <cellStyle name="Normal 56 4 2" xfId="2328"/>
    <cellStyle name="Normal 56 4 2 2" xfId="3167"/>
    <cellStyle name="Normal 56 4 2 2 2" xfId="4857"/>
    <cellStyle name="Normal 56 4 2 2 2 2" xfId="14930"/>
    <cellStyle name="Normal 56 4 2 2 2 2 2" xfId="45252"/>
    <cellStyle name="Normal 56 4 2 2 2 2 3" xfId="30028"/>
    <cellStyle name="Normal 56 4 2 2 2 3" xfId="9910"/>
    <cellStyle name="Normal 56 4 2 2 2 3 2" xfId="40235"/>
    <cellStyle name="Normal 56 4 2 2 2 3 3" xfId="25011"/>
    <cellStyle name="Normal 56 4 2 2 2 4" xfId="35222"/>
    <cellStyle name="Normal 56 4 2 2 2 5" xfId="19998"/>
    <cellStyle name="Normal 56 4 2 2 3" xfId="6549"/>
    <cellStyle name="Normal 56 4 2 2 3 2" xfId="16601"/>
    <cellStyle name="Normal 56 4 2 2 3 2 2" xfId="46923"/>
    <cellStyle name="Normal 56 4 2 2 3 2 3" xfId="31699"/>
    <cellStyle name="Normal 56 4 2 2 3 3" xfId="11581"/>
    <cellStyle name="Normal 56 4 2 2 3 3 2" xfId="41906"/>
    <cellStyle name="Normal 56 4 2 2 3 3 3" xfId="26682"/>
    <cellStyle name="Normal 56 4 2 2 3 4" xfId="36893"/>
    <cellStyle name="Normal 56 4 2 2 3 5" xfId="21669"/>
    <cellStyle name="Normal 56 4 2 2 4" xfId="13259"/>
    <cellStyle name="Normal 56 4 2 2 4 2" xfId="43581"/>
    <cellStyle name="Normal 56 4 2 2 4 3" xfId="28357"/>
    <cellStyle name="Normal 56 4 2 2 5" xfId="8238"/>
    <cellStyle name="Normal 56 4 2 2 5 2" xfId="38564"/>
    <cellStyle name="Normal 56 4 2 2 5 3" xfId="23340"/>
    <cellStyle name="Normal 56 4 2 2 6" xfId="33552"/>
    <cellStyle name="Normal 56 4 2 2 7" xfId="18327"/>
    <cellStyle name="Normal 56 4 2 3" xfId="4020"/>
    <cellStyle name="Normal 56 4 2 3 2" xfId="14094"/>
    <cellStyle name="Normal 56 4 2 3 2 2" xfId="44416"/>
    <cellStyle name="Normal 56 4 2 3 2 3" xfId="29192"/>
    <cellStyle name="Normal 56 4 2 3 3" xfId="9074"/>
    <cellStyle name="Normal 56 4 2 3 3 2" xfId="39399"/>
    <cellStyle name="Normal 56 4 2 3 3 3" xfId="24175"/>
    <cellStyle name="Normal 56 4 2 3 4" xfId="34386"/>
    <cellStyle name="Normal 56 4 2 3 5" xfId="19162"/>
    <cellStyle name="Normal 56 4 2 4" xfId="5713"/>
    <cellStyle name="Normal 56 4 2 4 2" xfId="15765"/>
    <cellStyle name="Normal 56 4 2 4 2 2" xfId="46087"/>
    <cellStyle name="Normal 56 4 2 4 2 3" xfId="30863"/>
    <cellStyle name="Normal 56 4 2 4 3" xfId="10745"/>
    <cellStyle name="Normal 56 4 2 4 3 2" xfId="41070"/>
    <cellStyle name="Normal 56 4 2 4 3 3" xfId="25846"/>
    <cellStyle name="Normal 56 4 2 4 4" xfId="36057"/>
    <cellStyle name="Normal 56 4 2 4 5" xfId="20833"/>
    <cellStyle name="Normal 56 4 2 5" xfId="12423"/>
    <cellStyle name="Normal 56 4 2 5 2" xfId="42745"/>
    <cellStyle name="Normal 56 4 2 5 3" xfId="27521"/>
    <cellStyle name="Normal 56 4 2 6" xfId="7402"/>
    <cellStyle name="Normal 56 4 2 6 2" xfId="37728"/>
    <cellStyle name="Normal 56 4 2 6 3" xfId="22504"/>
    <cellStyle name="Normal 56 4 2 7" xfId="32716"/>
    <cellStyle name="Normal 56 4 2 8" xfId="17491"/>
    <cellStyle name="Normal 56 4 3" xfId="2749"/>
    <cellStyle name="Normal 56 4 3 2" xfId="4439"/>
    <cellStyle name="Normal 56 4 3 2 2" xfId="14512"/>
    <cellStyle name="Normal 56 4 3 2 2 2" xfId="44834"/>
    <cellStyle name="Normal 56 4 3 2 2 3" xfId="29610"/>
    <cellStyle name="Normal 56 4 3 2 3" xfId="9492"/>
    <cellStyle name="Normal 56 4 3 2 3 2" xfId="39817"/>
    <cellStyle name="Normal 56 4 3 2 3 3" xfId="24593"/>
    <cellStyle name="Normal 56 4 3 2 4" xfId="34804"/>
    <cellStyle name="Normal 56 4 3 2 5" xfId="19580"/>
    <cellStyle name="Normal 56 4 3 3" xfId="6131"/>
    <cellStyle name="Normal 56 4 3 3 2" xfId="16183"/>
    <cellStyle name="Normal 56 4 3 3 2 2" xfId="46505"/>
    <cellStyle name="Normal 56 4 3 3 2 3" xfId="31281"/>
    <cellStyle name="Normal 56 4 3 3 3" xfId="11163"/>
    <cellStyle name="Normal 56 4 3 3 3 2" xfId="41488"/>
    <cellStyle name="Normal 56 4 3 3 3 3" xfId="26264"/>
    <cellStyle name="Normal 56 4 3 3 4" xfId="36475"/>
    <cellStyle name="Normal 56 4 3 3 5" xfId="21251"/>
    <cellStyle name="Normal 56 4 3 4" xfId="12841"/>
    <cellStyle name="Normal 56 4 3 4 2" xfId="43163"/>
    <cellStyle name="Normal 56 4 3 4 3" xfId="27939"/>
    <cellStyle name="Normal 56 4 3 5" xfId="7820"/>
    <cellStyle name="Normal 56 4 3 5 2" xfId="38146"/>
    <cellStyle name="Normal 56 4 3 5 3" xfId="22922"/>
    <cellStyle name="Normal 56 4 3 6" xfId="33134"/>
    <cellStyle name="Normal 56 4 3 7" xfId="17909"/>
    <cellStyle name="Normal 56 4 4" xfId="3602"/>
    <cellStyle name="Normal 56 4 4 2" xfId="13676"/>
    <cellStyle name="Normal 56 4 4 2 2" xfId="43998"/>
    <cellStyle name="Normal 56 4 4 2 3" xfId="28774"/>
    <cellStyle name="Normal 56 4 4 3" xfId="8656"/>
    <cellStyle name="Normal 56 4 4 3 2" xfId="38981"/>
    <cellStyle name="Normal 56 4 4 3 3" xfId="23757"/>
    <cellStyle name="Normal 56 4 4 4" xfId="33968"/>
    <cellStyle name="Normal 56 4 4 5" xfId="18744"/>
    <cellStyle name="Normal 56 4 5" xfId="5295"/>
    <cellStyle name="Normal 56 4 5 2" xfId="15347"/>
    <cellStyle name="Normal 56 4 5 2 2" xfId="45669"/>
    <cellStyle name="Normal 56 4 5 2 3" xfId="30445"/>
    <cellStyle name="Normal 56 4 5 3" xfId="10327"/>
    <cellStyle name="Normal 56 4 5 3 2" xfId="40652"/>
    <cellStyle name="Normal 56 4 5 3 3" xfId="25428"/>
    <cellStyle name="Normal 56 4 5 4" xfId="35639"/>
    <cellStyle name="Normal 56 4 5 5" xfId="20415"/>
    <cellStyle name="Normal 56 4 6" xfId="12005"/>
    <cellStyle name="Normal 56 4 6 2" xfId="42327"/>
    <cellStyle name="Normal 56 4 6 3" xfId="27103"/>
    <cellStyle name="Normal 56 4 7" xfId="6984"/>
    <cellStyle name="Normal 56 4 7 2" xfId="37310"/>
    <cellStyle name="Normal 56 4 7 3" xfId="22086"/>
    <cellStyle name="Normal 56 4 8" xfId="32298"/>
    <cellStyle name="Normal 56 4 9" xfId="17073"/>
    <cellStyle name="Normal 56 5" xfId="2118"/>
    <cellStyle name="Normal 56 5 2" xfId="2959"/>
    <cellStyle name="Normal 56 5 2 2" xfId="4649"/>
    <cellStyle name="Normal 56 5 2 2 2" xfId="14722"/>
    <cellStyle name="Normal 56 5 2 2 2 2" xfId="45044"/>
    <cellStyle name="Normal 56 5 2 2 2 3" xfId="29820"/>
    <cellStyle name="Normal 56 5 2 2 3" xfId="9702"/>
    <cellStyle name="Normal 56 5 2 2 3 2" xfId="40027"/>
    <cellStyle name="Normal 56 5 2 2 3 3" xfId="24803"/>
    <cellStyle name="Normal 56 5 2 2 4" xfId="35014"/>
    <cellStyle name="Normal 56 5 2 2 5" xfId="19790"/>
    <cellStyle name="Normal 56 5 2 3" xfId="6341"/>
    <cellStyle name="Normal 56 5 2 3 2" xfId="16393"/>
    <cellStyle name="Normal 56 5 2 3 2 2" xfId="46715"/>
    <cellStyle name="Normal 56 5 2 3 2 3" xfId="31491"/>
    <cellStyle name="Normal 56 5 2 3 3" xfId="11373"/>
    <cellStyle name="Normal 56 5 2 3 3 2" xfId="41698"/>
    <cellStyle name="Normal 56 5 2 3 3 3" xfId="26474"/>
    <cellStyle name="Normal 56 5 2 3 4" xfId="36685"/>
    <cellStyle name="Normal 56 5 2 3 5" xfId="21461"/>
    <cellStyle name="Normal 56 5 2 4" xfId="13051"/>
    <cellStyle name="Normal 56 5 2 4 2" xfId="43373"/>
    <cellStyle name="Normal 56 5 2 4 3" xfId="28149"/>
    <cellStyle name="Normal 56 5 2 5" xfId="8030"/>
    <cellStyle name="Normal 56 5 2 5 2" xfId="38356"/>
    <cellStyle name="Normal 56 5 2 5 3" xfId="23132"/>
    <cellStyle name="Normal 56 5 2 6" xfId="33344"/>
    <cellStyle name="Normal 56 5 2 7" xfId="18119"/>
    <cellStyle name="Normal 56 5 3" xfId="3812"/>
    <cellStyle name="Normal 56 5 3 2" xfId="13886"/>
    <cellStyle name="Normal 56 5 3 2 2" xfId="44208"/>
    <cellStyle name="Normal 56 5 3 2 3" xfId="28984"/>
    <cellStyle name="Normal 56 5 3 3" xfId="8866"/>
    <cellStyle name="Normal 56 5 3 3 2" xfId="39191"/>
    <cellStyle name="Normal 56 5 3 3 3" xfId="23967"/>
    <cellStyle name="Normal 56 5 3 4" xfId="34178"/>
    <cellStyle name="Normal 56 5 3 5" xfId="18954"/>
    <cellStyle name="Normal 56 5 4" xfId="5505"/>
    <cellStyle name="Normal 56 5 4 2" xfId="15557"/>
    <cellStyle name="Normal 56 5 4 2 2" xfId="45879"/>
    <cellStyle name="Normal 56 5 4 2 3" xfId="30655"/>
    <cellStyle name="Normal 56 5 4 3" xfId="10537"/>
    <cellStyle name="Normal 56 5 4 3 2" xfId="40862"/>
    <cellStyle name="Normal 56 5 4 3 3" xfId="25638"/>
    <cellStyle name="Normal 56 5 4 4" xfId="35849"/>
    <cellStyle name="Normal 56 5 4 5" xfId="20625"/>
    <cellStyle name="Normal 56 5 5" xfId="12215"/>
    <cellStyle name="Normal 56 5 5 2" xfId="42537"/>
    <cellStyle name="Normal 56 5 5 3" xfId="27313"/>
    <cellStyle name="Normal 56 5 6" xfId="7194"/>
    <cellStyle name="Normal 56 5 6 2" xfId="37520"/>
    <cellStyle name="Normal 56 5 6 3" xfId="22296"/>
    <cellStyle name="Normal 56 5 7" xfId="32508"/>
    <cellStyle name="Normal 56 5 8" xfId="17283"/>
    <cellStyle name="Normal 56 6" xfId="2539"/>
    <cellStyle name="Normal 56 6 2" xfId="4231"/>
    <cellStyle name="Normal 56 6 2 2" xfId="14304"/>
    <cellStyle name="Normal 56 6 2 2 2" xfId="44626"/>
    <cellStyle name="Normal 56 6 2 2 3" xfId="29402"/>
    <cellStyle name="Normal 56 6 2 3" xfId="9284"/>
    <cellStyle name="Normal 56 6 2 3 2" xfId="39609"/>
    <cellStyle name="Normal 56 6 2 3 3" xfId="24385"/>
    <cellStyle name="Normal 56 6 2 4" xfId="34596"/>
    <cellStyle name="Normal 56 6 2 5" xfId="19372"/>
    <cellStyle name="Normal 56 6 3" xfId="5923"/>
    <cellStyle name="Normal 56 6 3 2" xfId="15975"/>
    <cellStyle name="Normal 56 6 3 2 2" xfId="46297"/>
    <cellStyle name="Normal 56 6 3 2 3" xfId="31073"/>
    <cellStyle name="Normal 56 6 3 3" xfId="10955"/>
    <cellStyle name="Normal 56 6 3 3 2" xfId="41280"/>
    <cellStyle name="Normal 56 6 3 3 3" xfId="26056"/>
    <cellStyle name="Normal 56 6 3 4" xfId="36267"/>
    <cellStyle name="Normal 56 6 3 5" xfId="21043"/>
    <cellStyle name="Normal 56 6 4" xfId="12633"/>
    <cellStyle name="Normal 56 6 4 2" xfId="42955"/>
    <cellStyle name="Normal 56 6 4 3" xfId="27731"/>
    <cellStyle name="Normal 56 6 5" xfId="7612"/>
    <cellStyle name="Normal 56 6 5 2" xfId="37938"/>
    <cellStyle name="Normal 56 6 5 3" xfId="22714"/>
    <cellStyle name="Normal 56 6 6" xfId="32926"/>
    <cellStyle name="Normal 56 6 7" xfId="17701"/>
    <cellStyle name="Normal 56 7" xfId="3390"/>
    <cellStyle name="Normal 56 7 2" xfId="13468"/>
    <cellStyle name="Normal 56 7 2 2" xfId="43790"/>
    <cellStyle name="Normal 56 7 2 3" xfId="28566"/>
    <cellStyle name="Normal 56 7 3" xfId="8448"/>
    <cellStyle name="Normal 56 7 3 2" xfId="38773"/>
    <cellStyle name="Normal 56 7 3 3" xfId="23549"/>
    <cellStyle name="Normal 56 7 4" xfId="33760"/>
    <cellStyle name="Normal 56 7 5" xfId="18536"/>
    <cellStyle name="Normal 56 8" xfId="5084"/>
    <cellStyle name="Normal 56 8 2" xfId="15139"/>
    <cellStyle name="Normal 56 8 2 2" xfId="45461"/>
    <cellStyle name="Normal 56 8 2 3" xfId="30237"/>
    <cellStyle name="Normal 56 8 3" xfId="10119"/>
    <cellStyle name="Normal 56 8 3 2" xfId="40444"/>
    <cellStyle name="Normal 56 8 3 3" xfId="25220"/>
    <cellStyle name="Normal 56 8 4" xfId="35431"/>
    <cellStyle name="Normal 56 8 5" xfId="20207"/>
    <cellStyle name="Normal 56 9" xfId="11795"/>
    <cellStyle name="Normal 56 9 2" xfId="42119"/>
    <cellStyle name="Normal 56 9 3" xfId="26895"/>
    <cellStyle name="Normal 57" xfId="1456"/>
    <cellStyle name="Normal 57 10" xfId="6775"/>
    <cellStyle name="Normal 57 10 2" xfId="37103"/>
    <cellStyle name="Normal 57 10 3" xfId="21879"/>
    <cellStyle name="Normal 57 11" xfId="32094"/>
    <cellStyle name="Normal 57 12" xfId="16864"/>
    <cellStyle name="Normal 57 13" xfId="47305"/>
    <cellStyle name="Normal 57 2" xfId="1739"/>
    <cellStyle name="Normal 57 2 10" xfId="32146"/>
    <cellStyle name="Normal 57 2 11" xfId="16918"/>
    <cellStyle name="Normal 57 2 2" xfId="1847"/>
    <cellStyle name="Normal 57 2 2 10" xfId="17022"/>
    <cellStyle name="Normal 57 2 2 2" xfId="2064"/>
    <cellStyle name="Normal 57 2 2 2 2" xfId="2485"/>
    <cellStyle name="Normal 57 2 2 2 2 2" xfId="3324"/>
    <cellStyle name="Normal 57 2 2 2 2 2 2" xfId="5014"/>
    <cellStyle name="Normal 57 2 2 2 2 2 2 2" xfId="15087"/>
    <cellStyle name="Normal 57 2 2 2 2 2 2 2 2" xfId="45409"/>
    <cellStyle name="Normal 57 2 2 2 2 2 2 2 3" xfId="30185"/>
    <cellStyle name="Normal 57 2 2 2 2 2 2 3" xfId="10067"/>
    <cellStyle name="Normal 57 2 2 2 2 2 2 3 2" xfId="40392"/>
    <cellStyle name="Normal 57 2 2 2 2 2 2 3 3" xfId="25168"/>
    <cellStyle name="Normal 57 2 2 2 2 2 2 4" xfId="35379"/>
    <cellStyle name="Normal 57 2 2 2 2 2 2 5" xfId="20155"/>
    <cellStyle name="Normal 57 2 2 2 2 2 3" xfId="6706"/>
    <cellStyle name="Normal 57 2 2 2 2 2 3 2" xfId="16758"/>
    <cellStyle name="Normal 57 2 2 2 2 2 3 2 2" xfId="47080"/>
    <cellStyle name="Normal 57 2 2 2 2 2 3 2 3" xfId="31856"/>
    <cellStyle name="Normal 57 2 2 2 2 2 3 3" xfId="11738"/>
    <cellStyle name="Normal 57 2 2 2 2 2 3 3 2" xfId="42063"/>
    <cellStyle name="Normal 57 2 2 2 2 2 3 3 3" xfId="26839"/>
    <cellStyle name="Normal 57 2 2 2 2 2 3 4" xfId="37050"/>
    <cellStyle name="Normal 57 2 2 2 2 2 3 5" xfId="21826"/>
    <cellStyle name="Normal 57 2 2 2 2 2 4" xfId="13416"/>
    <cellStyle name="Normal 57 2 2 2 2 2 4 2" xfId="43738"/>
    <cellStyle name="Normal 57 2 2 2 2 2 4 3" xfId="28514"/>
    <cellStyle name="Normal 57 2 2 2 2 2 5" xfId="8395"/>
    <cellStyle name="Normal 57 2 2 2 2 2 5 2" xfId="38721"/>
    <cellStyle name="Normal 57 2 2 2 2 2 5 3" xfId="23497"/>
    <cellStyle name="Normal 57 2 2 2 2 2 6" xfId="33709"/>
    <cellStyle name="Normal 57 2 2 2 2 2 7" xfId="18484"/>
    <cellStyle name="Normal 57 2 2 2 2 3" xfId="4177"/>
    <cellStyle name="Normal 57 2 2 2 2 3 2" xfId="14251"/>
    <cellStyle name="Normal 57 2 2 2 2 3 2 2" xfId="44573"/>
    <cellStyle name="Normal 57 2 2 2 2 3 2 3" xfId="29349"/>
    <cellStyle name="Normal 57 2 2 2 2 3 3" xfId="9231"/>
    <cellStyle name="Normal 57 2 2 2 2 3 3 2" xfId="39556"/>
    <cellStyle name="Normal 57 2 2 2 2 3 3 3" xfId="24332"/>
    <cellStyle name="Normal 57 2 2 2 2 3 4" xfId="34543"/>
    <cellStyle name="Normal 57 2 2 2 2 3 5" xfId="19319"/>
    <cellStyle name="Normal 57 2 2 2 2 4" xfId="5870"/>
    <cellStyle name="Normal 57 2 2 2 2 4 2" xfId="15922"/>
    <cellStyle name="Normal 57 2 2 2 2 4 2 2" xfId="46244"/>
    <cellStyle name="Normal 57 2 2 2 2 4 2 3" xfId="31020"/>
    <cellStyle name="Normal 57 2 2 2 2 4 3" xfId="10902"/>
    <cellStyle name="Normal 57 2 2 2 2 4 3 2" xfId="41227"/>
    <cellStyle name="Normal 57 2 2 2 2 4 3 3" xfId="26003"/>
    <cellStyle name="Normal 57 2 2 2 2 4 4" xfId="36214"/>
    <cellStyle name="Normal 57 2 2 2 2 4 5" xfId="20990"/>
    <cellStyle name="Normal 57 2 2 2 2 5" xfId="12580"/>
    <cellStyle name="Normal 57 2 2 2 2 5 2" xfId="42902"/>
    <cellStyle name="Normal 57 2 2 2 2 5 3" xfId="27678"/>
    <cellStyle name="Normal 57 2 2 2 2 6" xfId="7559"/>
    <cellStyle name="Normal 57 2 2 2 2 6 2" xfId="37885"/>
    <cellStyle name="Normal 57 2 2 2 2 6 3" xfId="22661"/>
    <cellStyle name="Normal 57 2 2 2 2 7" xfId="32873"/>
    <cellStyle name="Normal 57 2 2 2 2 8" xfId="17648"/>
    <cellStyle name="Normal 57 2 2 2 3" xfId="2906"/>
    <cellStyle name="Normal 57 2 2 2 3 2" xfId="4596"/>
    <cellStyle name="Normal 57 2 2 2 3 2 2" xfId="14669"/>
    <cellStyle name="Normal 57 2 2 2 3 2 2 2" xfId="44991"/>
    <cellStyle name="Normal 57 2 2 2 3 2 2 3" xfId="29767"/>
    <cellStyle name="Normal 57 2 2 2 3 2 3" xfId="9649"/>
    <cellStyle name="Normal 57 2 2 2 3 2 3 2" xfId="39974"/>
    <cellStyle name="Normal 57 2 2 2 3 2 3 3" xfId="24750"/>
    <cellStyle name="Normal 57 2 2 2 3 2 4" xfId="34961"/>
    <cellStyle name="Normal 57 2 2 2 3 2 5" xfId="19737"/>
    <cellStyle name="Normal 57 2 2 2 3 3" xfId="6288"/>
    <cellStyle name="Normal 57 2 2 2 3 3 2" xfId="16340"/>
    <cellStyle name="Normal 57 2 2 2 3 3 2 2" xfId="46662"/>
    <cellStyle name="Normal 57 2 2 2 3 3 2 3" xfId="31438"/>
    <cellStyle name="Normal 57 2 2 2 3 3 3" xfId="11320"/>
    <cellStyle name="Normal 57 2 2 2 3 3 3 2" xfId="41645"/>
    <cellStyle name="Normal 57 2 2 2 3 3 3 3" xfId="26421"/>
    <cellStyle name="Normal 57 2 2 2 3 3 4" xfId="36632"/>
    <cellStyle name="Normal 57 2 2 2 3 3 5" xfId="21408"/>
    <cellStyle name="Normal 57 2 2 2 3 4" xfId="12998"/>
    <cellStyle name="Normal 57 2 2 2 3 4 2" xfId="43320"/>
    <cellStyle name="Normal 57 2 2 2 3 4 3" xfId="28096"/>
    <cellStyle name="Normal 57 2 2 2 3 5" xfId="7977"/>
    <cellStyle name="Normal 57 2 2 2 3 5 2" xfId="38303"/>
    <cellStyle name="Normal 57 2 2 2 3 5 3" xfId="23079"/>
    <cellStyle name="Normal 57 2 2 2 3 6" xfId="33291"/>
    <cellStyle name="Normal 57 2 2 2 3 7" xfId="18066"/>
    <cellStyle name="Normal 57 2 2 2 4" xfId="3759"/>
    <cellStyle name="Normal 57 2 2 2 4 2" xfId="13833"/>
    <cellStyle name="Normal 57 2 2 2 4 2 2" xfId="44155"/>
    <cellStyle name="Normal 57 2 2 2 4 2 3" xfId="28931"/>
    <cellStyle name="Normal 57 2 2 2 4 3" xfId="8813"/>
    <cellStyle name="Normal 57 2 2 2 4 3 2" xfId="39138"/>
    <cellStyle name="Normal 57 2 2 2 4 3 3" xfId="23914"/>
    <cellStyle name="Normal 57 2 2 2 4 4" xfId="34125"/>
    <cellStyle name="Normal 57 2 2 2 4 5" xfId="18901"/>
    <cellStyle name="Normal 57 2 2 2 5" xfId="5452"/>
    <cellStyle name="Normal 57 2 2 2 5 2" xfId="15504"/>
    <cellStyle name="Normal 57 2 2 2 5 2 2" xfId="45826"/>
    <cellStyle name="Normal 57 2 2 2 5 2 3" xfId="30602"/>
    <cellStyle name="Normal 57 2 2 2 5 3" xfId="10484"/>
    <cellStyle name="Normal 57 2 2 2 5 3 2" xfId="40809"/>
    <cellStyle name="Normal 57 2 2 2 5 3 3" xfId="25585"/>
    <cellStyle name="Normal 57 2 2 2 5 4" xfId="35796"/>
    <cellStyle name="Normal 57 2 2 2 5 5" xfId="20572"/>
    <cellStyle name="Normal 57 2 2 2 6" xfId="12162"/>
    <cellStyle name="Normal 57 2 2 2 6 2" xfId="42484"/>
    <cellStyle name="Normal 57 2 2 2 6 3" xfId="27260"/>
    <cellStyle name="Normal 57 2 2 2 7" xfId="7141"/>
    <cellStyle name="Normal 57 2 2 2 7 2" xfId="37467"/>
    <cellStyle name="Normal 57 2 2 2 7 3" xfId="22243"/>
    <cellStyle name="Normal 57 2 2 2 8" xfId="32455"/>
    <cellStyle name="Normal 57 2 2 2 9" xfId="17230"/>
    <cellStyle name="Normal 57 2 2 3" xfId="2277"/>
    <cellStyle name="Normal 57 2 2 3 2" xfId="3116"/>
    <cellStyle name="Normal 57 2 2 3 2 2" xfId="4806"/>
    <cellStyle name="Normal 57 2 2 3 2 2 2" xfId="14879"/>
    <cellStyle name="Normal 57 2 2 3 2 2 2 2" xfId="45201"/>
    <cellStyle name="Normal 57 2 2 3 2 2 2 3" xfId="29977"/>
    <cellStyle name="Normal 57 2 2 3 2 2 3" xfId="9859"/>
    <cellStyle name="Normal 57 2 2 3 2 2 3 2" xfId="40184"/>
    <cellStyle name="Normal 57 2 2 3 2 2 3 3" xfId="24960"/>
    <cellStyle name="Normal 57 2 2 3 2 2 4" xfId="35171"/>
    <cellStyle name="Normal 57 2 2 3 2 2 5" xfId="19947"/>
    <cellStyle name="Normal 57 2 2 3 2 3" xfId="6498"/>
    <cellStyle name="Normal 57 2 2 3 2 3 2" xfId="16550"/>
    <cellStyle name="Normal 57 2 2 3 2 3 2 2" xfId="46872"/>
    <cellStyle name="Normal 57 2 2 3 2 3 2 3" xfId="31648"/>
    <cellStyle name="Normal 57 2 2 3 2 3 3" xfId="11530"/>
    <cellStyle name="Normal 57 2 2 3 2 3 3 2" xfId="41855"/>
    <cellStyle name="Normal 57 2 2 3 2 3 3 3" xfId="26631"/>
    <cellStyle name="Normal 57 2 2 3 2 3 4" xfId="36842"/>
    <cellStyle name="Normal 57 2 2 3 2 3 5" xfId="21618"/>
    <cellStyle name="Normal 57 2 2 3 2 4" xfId="13208"/>
    <cellStyle name="Normal 57 2 2 3 2 4 2" xfId="43530"/>
    <cellStyle name="Normal 57 2 2 3 2 4 3" xfId="28306"/>
    <cellStyle name="Normal 57 2 2 3 2 5" xfId="8187"/>
    <cellStyle name="Normal 57 2 2 3 2 5 2" xfId="38513"/>
    <cellStyle name="Normal 57 2 2 3 2 5 3" xfId="23289"/>
    <cellStyle name="Normal 57 2 2 3 2 6" xfId="33501"/>
    <cellStyle name="Normal 57 2 2 3 2 7" xfId="18276"/>
    <cellStyle name="Normal 57 2 2 3 3" xfId="3969"/>
    <cellStyle name="Normal 57 2 2 3 3 2" xfId="14043"/>
    <cellStyle name="Normal 57 2 2 3 3 2 2" xfId="44365"/>
    <cellStyle name="Normal 57 2 2 3 3 2 3" xfId="29141"/>
    <cellStyle name="Normal 57 2 2 3 3 3" xfId="9023"/>
    <cellStyle name="Normal 57 2 2 3 3 3 2" xfId="39348"/>
    <cellStyle name="Normal 57 2 2 3 3 3 3" xfId="24124"/>
    <cellStyle name="Normal 57 2 2 3 3 4" xfId="34335"/>
    <cellStyle name="Normal 57 2 2 3 3 5" xfId="19111"/>
    <cellStyle name="Normal 57 2 2 3 4" xfId="5662"/>
    <cellStyle name="Normal 57 2 2 3 4 2" xfId="15714"/>
    <cellStyle name="Normal 57 2 2 3 4 2 2" xfId="46036"/>
    <cellStyle name="Normal 57 2 2 3 4 2 3" xfId="30812"/>
    <cellStyle name="Normal 57 2 2 3 4 3" xfId="10694"/>
    <cellStyle name="Normal 57 2 2 3 4 3 2" xfId="41019"/>
    <cellStyle name="Normal 57 2 2 3 4 3 3" xfId="25795"/>
    <cellStyle name="Normal 57 2 2 3 4 4" xfId="36006"/>
    <cellStyle name="Normal 57 2 2 3 4 5" xfId="20782"/>
    <cellStyle name="Normal 57 2 2 3 5" xfId="12372"/>
    <cellStyle name="Normal 57 2 2 3 5 2" xfId="42694"/>
    <cellStyle name="Normal 57 2 2 3 5 3" xfId="27470"/>
    <cellStyle name="Normal 57 2 2 3 6" xfId="7351"/>
    <cellStyle name="Normal 57 2 2 3 6 2" xfId="37677"/>
    <cellStyle name="Normal 57 2 2 3 6 3" xfId="22453"/>
    <cellStyle name="Normal 57 2 2 3 7" xfId="32665"/>
    <cellStyle name="Normal 57 2 2 3 8" xfId="17440"/>
    <cellStyle name="Normal 57 2 2 4" xfId="2698"/>
    <cellStyle name="Normal 57 2 2 4 2" xfId="4388"/>
    <cellStyle name="Normal 57 2 2 4 2 2" xfId="14461"/>
    <cellStyle name="Normal 57 2 2 4 2 2 2" xfId="44783"/>
    <cellStyle name="Normal 57 2 2 4 2 2 3" xfId="29559"/>
    <cellStyle name="Normal 57 2 2 4 2 3" xfId="9441"/>
    <cellStyle name="Normal 57 2 2 4 2 3 2" xfId="39766"/>
    <cellStyle name="Normal 57 2 2 4 2 3 3" xfId="24542"/>
    <cellStyle name="Normal 57 2 2 4 2 4" xfId="34753"/>
    <cellStyle name="Normal 57 2 2 4 2 5" xfId="19529"/>
    <cellStyle name="Normal 57 2 2 4 3" xfId="6080"/>
    <cellStyle name="Normal 57 2 2 4 3 2" xfId="16132"/>
    <cellStyle name="Normal 57 2 2 4 3 2 2" xfId="46454"/>
    <cellStyle name="Normal 57 2 2 4 3 2 3" xfId="31230"/>
    <cellStyle name="Normal 57 2 2 4 3 3" xfId="11112"/>
    <cellStyle name="Normal 57 2 2 4 3 3 2" xfId="41437"/>
    <cellStyle name="Normal 57 2 2 4 3 3 3" xfId="26213"/>
    <cellStyle name="Normal 57 2 2 4 3 4" xfId="36424"/>
    <cellStyle name="Normal 57 2 2 4 3 5" xfId="21200"/>
    <cellStyle name="Normal 57 2 2 4 4" xfId="12790"/>
    <cellStyle name="Normal 57 2 2 4 4 2" xfId="43112"/>
    <cellStyle name="Normal 57 2 2 4 4 3" xfId="27888"/>
    <cellStyle name="Normal 57 2 2 4 5" xfId="7769"/>
    <cellStyle name="Normal 57 2 2 4 5 2" xfId="38095"/>
    <cellStyle name="Normal 57 2 2 4 5 3" xfId="22871"/>
    <cellStyle name="Normal 57 2 2 4 6" xfId="33083"/>
    <cellStyle name="Normal 57 2 2 4 7" xfId="17858"/>
    <cellStyle name="Normal 57 2 2 5" xfId="3551"/>
    <cellStyle name="Normal 57 2 2 5 2" xfId="13625"/>
    <cellStyle name="Normal 57 2 2 5 2 2" xfId="43947"/>
    <cellStyle name="Normal 57 2 2 5 2 3" xfId="28723"/>
    <cellStyle name="Normal 57 2 2 5 3" xfId="8605"/>
    <cellStyle name="Normal 57 2 2 5 3 2" xfId="38930"/>
    <cellStyle name="Normal 57 2 2 5 3 3" xfId="23706"/>
    <cellStyle name="Normal 57 2 2 5 4" xfId="33917"/>
    <cellStyle name="Normal 57 2 2 5 5" xfId="18693"/>
    <cellStyle name="Normal 57 2 2 6" xfId="5244"/>
    <cellStyle name="Normal 57 2 2 6 2" xfId="15296"/>
    <cellStyle name="Normal 57 2 2 6 2 2" xfId="45618"/>
    <cellStyle name="Normal 57 2 2 6 2 3" xfId="30394"/>
    <cellStyle name="Normal 57 2 2 6 3" xfId="10276"/>
    <cellStyle name="Normal 57 2 2 6 3 2" xfId="40601"/>
    <cellStyle name="Normal 57 2 2 6 3 3" xfId="25377"/>
    <cellStyle name="Normal 57 2 2 6 4" xfId="35588"/>
    <cellStyle name="Normal 57 2 2 6 5" xfId="20364"/>
    <cellStyle name="Normal 57 2 2 7" xfId="11954"/>
    <cellStyle name="Normal 57 2 2 7 2" xfId="42276"/>
    <cellStyle name="Normal 57 2 2 7 3" xfId="27052"/>
    <cellStyle name="Normal 57 2 2 8" xfId="6933"/>
    <cellStyle name="Normal 57 2 2 8 2" xfId="37259"/>
    <cellStyle name="Normal 57 2 2 8 3" xfId="22035"/>
    <cellStyle name="Normal 57 2 2 9" xfId="32247"/>
    <cellStyle name="Normal 57 2 3" xfId="1960"/>
    <cellStyle name="Normal 57 2 3 2" xfId="2381"/>
    <cellStyle name="Normal 57 2 3 2 2" xfId="3220"/>
    <cellStyle name="Normal 57 2 3 2 2 2" xfId="4910"/>
    <cellStyle name="Normal 57 2 3 2 2 2 2" xfId="14983"/>
    <cellStyle name="Normal 57 2 3 2 2 2 2 2" xfId="45305"/>
    <cellStyle name="Normal 57 2 3 2 2 2 2 3" xfId="30081"/>
    <cellStyle name="Normal 57 2 3 2 2 2 3" xfId="9963"/>
    <cellStyle name="Normal 57 2 3 2 2 2 3 2" xfId="40288"/>
    <cellStyle name="Normal 57 2 3 2 2 2 3 3" xfId="25064"/>
    <cellStyle name="Normal 57 2 3 2 2 2 4" xfId="35275"/>
    <cellStyle name="Normal 57 2 3 2 2 2 5" xfId="20051"/>
    <cellStyle name="Normal 57 2 3 2 2 3" xfId="6602"/>
    <cellStyle name="Normal 57 2 3 2 2 3 2" xfId="16654"/>
    <cellStyle name="Normal 57 2 3 2 2 3 2 2" xfId="46976"/>
    <cellStyle name="Normal 57 2 3 2 2 3 2 3" xfId="31752"/>
    <cellStyle name="Normal 57 2 3 2 2 3 3" xfId="11634"/>
    <cellStyle name="Normal 57 2 3 2 2 3 3 2" xfId="41959"/>
    <cellStyle name="Normal 57 2 3 2 2 3 3 3" xfId="26735"/>
    <cellStyle name="Normal 57 2 3 2 2 3 4" xfId="36946"/>
    <cellStyle name="Normal 57 2 3 2 2 3 5" xfId="21722"/>
    <cellStyle name="Normal 57 2 3 2 2 4" xfId="13312"/>
    <cellStyle name="Normal 57 2 3 2 2 4 2" xfId="43634"/>
    <cellStyle name="Normal 57 2 3 2 2 4 3" xfId="28410"/>
    <cellStyle name="Normal 57 2 3 2 2 5" xfId="8291"/>
    <cellStyle name="Normal 57 2 3 2 2 5 2" xfId="38617"/>
    <cellStyle name="Normal 57 2 3 2 2 5 3" xfId="23393"/>
    <cellStyle name="Normal 57 2 3 2 2 6" xfId="33605"/>
    <cellStyle name="Normal 57 2 3 2 2 7" xfId="18380"/>
    <cellStyle name="Normal 57 2 3 2 3" xfId="4073"/>
    <cellStyle name="Normal 57 2 3 2 3 2" xfId="14147"/>
    <cellStyle name="Normal 57 2 3 2 3 2 2" xfId="44469"/>
    <cellStyle name="Normal 57 2 3 2 3 2 3" xfId="29245"/>
    <cellStyle name="Normal 57 2 3 2 3 3" xfId="9127"/>
    <cellStyle name="Normal 57 2 3 2 3 3 2" xfId="39452"/>
    <cellStyle name="Normal 57 2 3 2 3 3 3" xfId="24228"/>
    <cellStyle name="Normal 57 2 3 2 3 4" xfId="34439"/>
    <cellStyle name="Normal 57 2 3 2 3 5" xfId="19215"/>
    <cellStyle name="Normal 57 2 3 2 4" xfId="5766"/>
    <cellStyle name="Normal 57 2 3 2 4 2" xfId="15818"/>
    <cellStyle name="Normal 57 2 3 2 4 2 2" xfId="46140"/>
    <cellStyle name="Normal 57 2 3 2 4 2 3" xfId="30916"/>
    <cellStyle name="Normal 57 2 3 2 4 3" xfId="10798"/>
    <cellStyle name="Normal 57 2 3 2 4 3 2" xfId="41123"/>
    <cellStyle name="Normal 57 2 3 2 4 3 3" xfId="25899"/>
    <cellStyle name="Normal 57 2 3 2 4 4" xfId="36110"/>
    <cellStyle name="Normal 57 2 3 2 4 5" xfId="20886"/>
    <cellStyle name="Normal 57 2 3 2 5" xfId="12476"/>
    <cellStyle name="Normal 57 2 3 2 5 2" xfId="42798"/>
    <cellStyle name="Normal 57 2 3 2 5 3" xfId="27574"/>
    <cellStyle name="Normal 57 2 3 2 6" xfId="7455"/>
    <cellStyle name="Normal 57 2 3 2 6 2" xfId="37781"/>
    <cellStyle name="Normal 57 2 3 2 6 3" xfId="22557"/>
    <cellStyle name="Normal 57 2 3 2 7" xfId="32769"/>
    <cellStyle name="Normal 57 2 3 2 8" xfId="17544"/>
    <cellStyle name="Normal 57 2 3 3" xfId="2802"/>
    <cellStyle name="Normal 57 2 3 3 2" xfId="4492"/>
    <cellStyle name="Normal 57 2 3 3 2 2" xfId="14565"/>
    <cellStyle name="Normal 57 2 3 3 2 2 2" xfId="44887"/>
    <cellStyle name="Normal 57 2 3 3 2 2 3" xfId="29663"/>
    <cellStyle name="Normal 57 2 3 3 2 3" xfId="9545"/>
    <cellStyle name="Normal 57 2 3 3 2 3 2" xfId="39870"/>
    <cellStyle name="Normal 57 2 3 3 2 3 3" xfId="24646"/>
    <cellStyle name="Normal 57 2 3 3 2 4" xfId="34857"/>
    <cellStyle name="Normal 57 2 3 3 2 5" xfId="19633"/>
    <cellStyle name="Normal 57 2 3 3 3" xfId="6184"/>
    <cellStyle name="Normal 57 2 3 3 3 2" xfId="16236"/>
    <cellStyle name="Normal 57 2 3 3 3 2 2" xfId="46558"/>
    <cellStyle name="Normal 57 2 3 3 3 2 3" xfId="31334"/>
    <cellStyle name="Normal 57 2 3 3 3 3" xfId="11216"/>
    <cellStyle name="Normal 57 2 3 3 3 3 2" xfId="41541"/>
    <cellStyle name="Normal 57 2 3 3 3 3 3" xfId="26317"/>
    <cellStyle name="Normal 57 2 3 3 3 4" xfId="36528"/>
    <cellStyle name="Normal 57 2 3 3 3 5" xfId="21304"/>
    <cellStyle name="Normal 57 2 3 3 4" xfId="12894"/>
    <cellStyle name="Normal 57 2 3 3 4 2" xfId="43216"/>
    <cellStyle name="Normal 57 2 3 3 4 3" xfId="27992"/>
    <cellStyle name="Normal 57 2 3 3 5" xfId="7873"/>
    <cellStyle name="Normal 57 2 3 3 5 2" xfId="38199"/>
    <cellStyle name="Normal 57 2 3 3 5 3" xfId="22975"/>
    <cellStyle name="Normal 57 2 3 3 6" xfId="33187"/>
    <cellStyle name="Normal 57 2 3 3 7" xfId="17962"/>
    <cellStyle name="Normal 57 2 3 4" xfId="3655"/>
    <cellStyle name="Normal 57 2 3 4 2" xfId="13729"/>
    <cellStyle name="Normal 57 2 3 4 2 2" xfId="44051"/>
    <cellStyle name="Normal 57 2 3 4 2 3" xfId="28827"/>
    <cellStyle name="Normal 57 2 3 4 3" xfId="8709"/>
    <cellStyle name="Normal 57 2 3 4 3 2" xfId="39034"/>
    <cellStyle name="Normal 57 2 3 4 3 3" xfId="23810"/>
    <cellStyle name="Normal 57 2 3 4 4" xfId="34021"/>
    <cellStyle name="Normal 57 2 3 4 5" xfId="18797"/>
    <cellStyle name="Normal 57 2 3 5" xfId="5348"/>
    <cellStyle name="Normal 57 2 3 5 2" xfId="15400"/>
    <cellStyle name="Normal 57 2 3 5 2 2" xfId="45722"/>
    <cellStyle name="Normal 57 2 3 5 2 3" xfId="30498"/>
    <cellStyle name="Normal 57 2 3 5 3" xfId="10380"/>
    <cellStyle name="Normal 57 2 3 5 3 2" xfId="40705"/>
    <cellStyle name="Normal 57 2 3 5 3 3" xfId="25481"/>
    <cellStyle name="Normal 57 2 3 5 4" xfId="35692"/>
    <cellStyle name="Normal 57 2 3 5 5" xfId="20468"/>
    <cellStyle name="Normal 57 2 3 6" xfId="12058"/>
    <cellStyle name="Normal 57 2 3 6 2" xfId="42380"/>
    <cellStyle name="Normal 57 2 3 6 3" xfId="27156"/>
    <cellStyle name="Normal 57 2 3 7" xfId="7037"/>
    <cellStyle name="Normal 57 2 3 7 2" xfId="37363"/>
    <cellStyle name="Normal 57 2 3 7 3" xfId="22139"/>
    <cellStyle name="Normal 57 2 3 8" xfId="32351"/>
    <cellStyle name="Normal 57 2 3 9" xfId="17126"/>
    <cellStyle name="Normal 57 2 4" xfId="2173"/>
    <cellStyle name="Normal 57 2 4 2" xfId="3012"/>
    <cellStyle name="Normal 57 2 4 2 2" xfId="4702"/>
    <cellStyle name="Normal 57 2 4 2 2 2" xfId="14775"/>
    <cellStyle name="Normal 57 2 4 2 2 2 2" xfId="45097"/>
    <cellStyle name="Normal 57 2 4 2 2 2 3" xfId="29873"/>
    <cellStyle name="Normal 57 2 4 2 2 3" xfId="9755"/>
    <cellStyle name="Normal 57 2 4 2 2 3 2" xfId="40080"/>
    <cellStyle name="Normal 57 2 4 2 2 3 3" xfId="24856"/>
    <cellStyle name="Normal 57 2 4 2 2 4" xfId="35067"/>
    <cellStyle name="Normal 57 2 4 2 2 5" xfId="19843"/>
    <cellStyle name="Normal 57 2 4 2 3" xfId="6394"/>
    <cellStyle name="Normal 57 2 4 2 3 2" xfId="16446"/>
    <cellStyle name="Normal 57 2 4 2 3 2 2" xfId="46768"/>
    <cellStyle name="Normal 57 2 4 2 3 2 3" xfId="31544"/>
    <cellStyle name="Normal 57 2 4 2 3 3" xfId="11426"/>
    <cellStyle name="Normal 57 2 4 2 3 3 2" xfId="41751"/>
    <cellStyle name="Normal 57 2 4 2 3 3 3" xfId="26527"/>
    <cellStyle name="Normal 57 2 4 2 3 4" xfId="36738"/>
    <cellStyle name="Normal 57 2 4 2 3 5" xfId="21514"/>
    <cellStyle name="Normal 57 2 4 2 4" xfId="13104"/>
    <cellStyle name="Normal 57 2 4 2 4 2" xfId="43426"/>
    <cellStyle name="Normal 57 2 4 2 4 3" xfId="28202"/>
    <cellStyle name="Normal 57 2 4 2 5" xfId="8083"/>
    <cellStyle name="Normal 57 2 4 2 5 2" xfId="38409"/>
    <cellStyle name="Normal 57 2 4 2 5 3" xfId="23185"/>
    <cellStyle name="Normal 57 2 4 2 6" xfId="33397"/>
    <cellStyle name="Normal 57 2 4 2 7" xfId="18172"/>
    <cellStyle name="Normal 57 2 4 3" xfId="3865"/>
    <cellStyle name="Normal 57 2 4 3 2" xfId="13939"/>
    <cellStyle name="Normal 57 2 4 3 2 2" xfId="44261"/>
    <cellStyle name="Normal 57 2 4 3 2 3" xfId="29037"/>
    <cellStyle name="Normal 57 2 4 3 3" xfId="8919"/>
    <cellStyle name="Normal 57 2 4 3 3 2" xfId="39244"/>
    <cellStyle name="Normal 57 2 4 3 3 3" xfId="24020"/>
    <cellStyle name="Normal 57 2 4 3 4" xfId="34231"/>
    <cellStyle name="Normal 57 2 4 3 5" xfId="19007"/>
    <cellStyle name="Normal 57 2 4 4" xfId="5558"/>
    <cellStyle name="Normal 57 2 4 4 2" xfId="15610"/>
    <cellStyle name="Normal 57 2 4 4 2 2" xfId="45932"/>
    <cellStyle name="Normal 57 2 4 4 2 3" xfId="30708"/>
    <cellStyle name="Normal 57 2 4 4 3" xfId="10590"/>
    <cellStyle name="Normal 57 2 4 4 3 2" xfId="40915"/>
    <cellStyle name="Normal 57 2 4 4 3 3" xfId="25691"/>
    <cellStyle name="Normal 57 2 4 4 4" xfId="35902"/>
    <cellStyle name="Normal 57 2 4 4 5" xfId="20678"/>
    <cellStyle name="Normal 57 2 4 5" xfId="12268"/>
    <cellStyle name="Normal 57 2 4 5 2" xfId="42590"/>
    <cellStyle name="Normal 57 2 4 5 3" xfId="27366"/>
    <cellStyle name="Normal 57 2 4 6" xfId="7247"/>
    <cellStyle name="Normal 57 2 4 6 2" xfId="37573"/>
    <cellStyle name="Normal 57 2 4 6 3" xfId="22349"/>
    <cellStyle name="Normal 57 2 4 7" xfId="32561"/>
    <cellStyle name="Normal 57 2 4 8" xfId="17336"/>
    <cellStyle name="Normal 57 2 5" xfId="2594"/>
    <cellStyle name="Normal 57 2 5 2" xfId="4284"/>
    <cellStyle name="Normal 57 2 5 2 2" xfId="14357"/>
    <cellStyle name="Normal 57 2 5 2 2 2" xfId="44679"/>
    <cellStyle name="Normal 57 2 5 2 2 3" xfId="29455"/>
    <cellStyle name="Normal 57 2 5 2 3" xfId="9337"/>
    <cellStyle name="Normal 57 2 5 2 3 2" xfId="39662"/>
    <cellStyle name="Normal 57 2 5 2 3 3" xfId="24438"/>
    <cellStyle name="Normal 57 2 5 2 4" xfId="34649"/>
    <cellStyle name="Normal 57 2 5 2 5" xfId="19425"/>
    <cellStyle name="Normal 57 2 5 3" xfId="5976"/>
    <cellStyle name="Normal 57 2 5 3 2" xfId="16028"/>
    <cellStyle name="Normal 57 2 5 3 2 2" xfId="46350"/>
    <cellStyle name="Normal 57 2 5 3 2 3" xfId="31126"/>
    <cellStyle name="Normal 57 2 5 3 3" xfId="11008"/>
    <cellStyle name="Normal 57 2 5 3 3 2" xfId="41333"/>
    <cellStyle name="Normal 57 2 5 3 3 3" xfId="26109"/>
    <cellStyle name="Normal 57 2 5 3 4" xfId="36320"/>
    <cellStyle name="Normal 57 2 5 3 5" xfId="21096"/>
    <cellStyle name="Normal 57 2 5 4" xfId="12686"/>
    <cellStyle name="Normal 57 2 5 4 2" xfId="43008"/>
    <cellStyle name="Normal 57 2 5 4 3" xfId="27784"/>
    <cellStyle name="Normal 57 2 5 5" xfId="7665"/>
    <cellStyle name="Normal 57 2 5 5 2" xfId="37991"/>
    <cellStyle name="Normal 57 2 5 5 3" xfId="22767"/>
    <cellStyle name="Normal 57 2 5 6" xfId="32979"/>
    <cellStyle name="Normal 57 2 5 7" xfId="17754"/>
    <cellStyle name="Normal 57 2 6" xfId="3447"/>
    <cellStyle name="Normal 57 2 6 2" xfId="13521"/>
    <cellStyle name="Normal 57 2 6 2 2" xfId="43843"/>
    <cellStyle name="Normal 57 2 6 2 3" xfId="28619"/>
    <cellStyle name="Normal 57 2 6 3" xfId="8501"/>
    <cellStyle name="Normal 57 2 6 3 2" xfId="38826"/>
    <cellStyle name="Normal 57 2 6 3 3" xfId="23602"/>
    <cellStyle name="Normal 57 2 6 4" xfId="33813"/>
    <cellStyle name="Normal 57 2 6 5" xfId="18589"/>
    <cellStyle name="Normal 57 2 7" xfId="5140"/>
    <cellStyle name="Normal 57 2 7 2" xfId="15192"/>
    <cellStyle name="Normal 57 2 7 2 2" xfId="45514"/>
    <cellStyle name="Normal 57 2 7 2 3" xfId="30290"/>
    <cellStyle name="Normal 57 2 7 3" xfId="10172"/>
    <cellStyle name="Normal 57 2 7 3 2" xfId="40497"/>
    <cellStyle name="Normal 57 2 7 3 3" xfId="25273"/>
    <cellStyle name="Normal 57 2 7 4" xfId="35484"/>
    <cellStyle name="Normal 57 2 7 5" xfId="20260"/>
    <cellStyle name="Normal 57 2 8" xfId="11850"/>
    <cellStyle name="Normal 57 2 8 2" xfId="42172"/>
    <cellStyle name="Normal 57 2 8 3" xfId="26948"/>
    <cellStyle name="Normal 57 2 9" xfId="6829"/>
    <cellStyle name="Normal 57 2 9 2" xfId="37155"/>
    <cellStyle name="Normal 57 2 9 3" xfId="21931"/>
    <cellStyle name="Normal 57 3" xfId="1793"/>
    <cellStyle name="Normal 57 3 10" xfId="16970"/>
    <cellStyle name="Normal 57 3 2" xfId="2012"/>
    <cellStyle name="Normal 57 3 2 2" xfId="2433"/>
    <cellStyle name="Normal 57 3 2 2 2" xfId="3272"/>
    <cellStyle name="Normal 57 3 2 2 2 2" xfId="4962"/>
    <cellStyle name="Normal 57 3 2 2 2 2 2" xfId="15035"/>
    <cellStyle name="Normal 57 3 2 2 2 2 2 2" xfId="45357"/>
    <cellStyle name="Normal 57 3 2 2 2 2 2 3" xfId="30133"/>
    <cellStyle name="Normal 57 3 2 2 2 2 3" xfId="10015"/>
    <cellStyle name="Normal 57 3 2 2 2 2 3 2" xfId="40340"/>
    <cellStyle name="Normal 57 3 2 2 2 2 3 3" xfId="25116"/>
    <cellStyle name="Normal 57 3 2 2 2 2 4" xfId="35327"/>
    <cellStyle name="Normal 57 3 2 2 2 2 5" xfId="20103"/>
    <cellStyle name="Normal 57 3 2 2 2 3" xfId="6654"/>
    <cellStyle name="Normal 57 3 2 2 2 3 2" xfId="16706"/>
    <cellStyle name="Normal 57 3 2 2 2 3 2 2" xfId="47028"/>
    <cellStyle name="Normal 57 3 2 2 2 3 2 3" xfId="31804"/>
    <cellStyle name="Normal 57 3 2 2 2 3 3" xfId="11686"/>
    <cellStyle name="Normal 57 3 2 2 2 3 3 2" xfId="42011"/>
    <cellStyle name="Normal 57 3 2 2 2 3 3 3" xfId="26787"/>
    <cellStyle name="Normal 57 3 2 2 2 3 4" xfId="36998"/>
    <cellStyle name="Normal 57 3 2 2 2 3 5" xfId="21774"/>
    <cellStyle name="Normal 57 3 2 2 2 4" xfId="13364"/>
    <cellStyle name="Normal 57 3 2 2 2 4 2" xfId="43686"/>
    <cellStyle name="Normal 57 3 2 2 2 4 3" xfId="28462"/>
    <cellStyle name="Normal 57 3 2 2 2 5" xfId="8343"/>
    <cellStyle name="Normal 57 3 2 2 2 5 2" xfId="38669"/>
    <cellStyle name="Normal 57 3 2 2 2 5 3" xfId="23445"/>
    <cellStyle name="Normal 57 3 2 2 2 6" xfId="33657"/>
    <cellStyle name="Normal 57 3 2 2 2 7" xfId="18432"/>
    <cellStyle name="Normal 57 3 2 2 3" xfId="4125"/>
    <cellStyle name="Normal 57 3 2 2 3 2" xfId="14199"/>
    <cellStyle name="Normal 57 3 2 2 3 2 2" xfId="44521"/>
    <cellStyle name="Normal 57 3 2 2 3 2 3" xfId="29297"/>
    <cellStyle name="Normal 57 3 2 2 3 3" xfId="9179"/>
    <cellStyle name="Normal 57 3 2 2 3 3 2" xfId="39504"/>
    <cellStyle name="Normal 57 3 2 2 3 3 3" xfId="24280"/>
    <cellStyle name="Normal 57 3 2 2 3 4" xfId="34491"/>
    <cellStyle name="Normal 57 3 2 2 3 5" xfId="19267"/>
    <cellStyle name="Normal 57 3 2 2 4" xfId="5818"/>
    <cellStyle name="Normal 57 3 2 2 4 2" xfId="15870"/>
    <cellStyle name="Normal 57 3 2 2 4 2 2" xfId="46192"/>
    <cellStyle name="Normal 57 3 2 2 4 2 3" xfId="30968"/>
    <cellStyle name="Normal 57 3 2 2 4 3" xfId="10850"/>
    <cellStyle name="Normal 57 3 2 2 4 3 2" xfId="41175"/>
    <cellStyle name="Normal 57 3 2 2 4 3 3" xfId="25951"/>
    <cellStyle name="Normal 57 3 2 2 4 4" xfId="36162"/>
    <cellStyle name="Normal 57 3 2 2 4 5" xfId="20938"/>
    <cellStyle name="Normal 57 3 2 2 5" xfId="12528"/>
    <cellStyle name="Normal 57 3 2 2 5 2" xfId="42850"/>
    <cellStyle name="Normal 57 3 2 2 5 3" xfId="27626"/>
    <cellStyle name="Normal 57 3 2 2 6" xfId="7507"/>
    <cellStyle name="Normal 57 3 2 2 6 2" xfId="37833"/>
    <cellStyle name="Normal 57 3 2 2 6 3" xfId="22609"/>
    <cellStyle name="Normal 57 3 2 2 7" xfId="32821"/>
    <cellStyle name="Normal 57 3 2 2 8" xfId="17596"/>
    <cellStyle name="Normal 57 3 2 3" xfId="2854"/>
    <cellStyle name="Normal 57 3 2 3 2" xfId="4544"/>
    <cellStyle name="Normal 57 3 2 3 2 2" xfId="14617"/>
    <cellStyle name="Normal 57 3 2 3 2 2 2" xfId="44939"/>
    <cellStyle name="Normal 57 3 2 3 2 2 3" xfId="29715"/>
    <cellStyle name="Normal 57 3 2 3 2 3" xfId="9597"/>
    <cellStyle name="Normal 57 3 2 3 2 3 2" xfId="39922"/>
    <cellStyle name="Normal 57 3 2 3 2 3 3" xfId="24698"/>
    <cellStyle name="Normal 57 3 2 3 2 4" xfId="34909"/>
    <cellStyle name="Normal 57 3 2 3 2 5" xfId="19685"/>
    <cellStyle name="Normal 57 3 2 3 3" xfId="6236"/>
    <cellStyle name="Normal 57 3 2 3 3 2" xfId="16288"/>
    <cellStyle name="Normal 57 3 2 3 3 2 2" xfId="46610"/>
    <cellStyle name="Normal 57 3 2 3 3 2 3" xfId="31386"/>
    <cellStyle name="Normal 57 3 2 3 3 3" xfId="11268"/>
    <cellStyle name="Normal 57 3 2 3 3 3 2" xfId="41593"/>
    <cellStyle name="Normal 57 3 2 3 3 3 3" xfId="26369"/>
    <cellStyle name="Normal 57 3 2 3 3 4" xfId="36580"/>
    <cellStyle name="Normal 57 3 2 3 3 5" xfId="21356"/>
    <cellStyle name="Normal 57 3 2 3 4" xfId="12946"/>
    <cellStyle name="Normal 57 3 2 3 4 2" xfId="43268"/>
    <cellStyle name="Normal 57 3 2 3 4 3" xfId="28044"/>
    <cellStyle name="Normal 57 3 2 3 5" xfId="7925"/>
    <cellStyle name="Normal 57 3 2 3 5 2" xfId="38251"/>
    <cellStyle name="Normal 57 3 2 3 5 3" xfId="23027"/>
    <cellStyle name="Normal 57 3 2 3 6" xfId="33239"/>
    <cellStyle name="Normal 57 3 2 3 7" xfId="18014"/>
    <cellStyle name="Normal 57 3 2 4" xfId="3707"/>
    <cellStyle name="Normal 57 3 2 4 2" xfId="13781"/>
    <cellStyle name="Normal 57 3 2 4 2 2" xfId="44103"/>
    <cellStyle name="Normal 57 3 2 4 2 3" xfId="28879"/>
    <cellStyle name="Normal 57 3 2 4 3" xfId="8761"/>
    <cellStyle name="Normal 57 3 2 4 3 2" xfId="39086"/>
    <cellStyle name="Normal 57 3 2 4 3 3" xfId="23862"/>
    <cellStyle name="Normal 57 3 2 4 4" xfId="34073"/>
    <cellStyle name="Normal 57 3 2 4 5" xfId="18849"/>
    <cellStyle name="Normal 57 3 2 5" xfId="5400"/>
    <cellStyle name="Normal 57 3 2 5 2" xfId="15452"/>
    <cellStyle name="Normal 57 3 2 5 2 2" xfId="45774"/>
    <cellStyle name="Normal 57 3 2 5 2 3" xfId="30550"/>
    <cellStyle name="Normal 57 3 2 5 3" xfId="10432"/>
    <cellStyle name="Normal 57 3 2 5 3 2" xfId="40757"/>
    <cellStyle name="Normal 57 3 2 5 3 3" xfId="25533"/>
    <cellStyle name="Normal 57 3 2 5 4" xfId="35744"/>
    <cellStyle name="Normal 57 3 2 5 5" xfId="20520"/>
    <cellStyle name="Normal 57 3 2 6" xfId="12110"/>
    <cellStyle name="Normal 57 3 2 6 2" xfId="42432"/>
    <cellStyle name="Normal 57 3 2 6 3" xfId="27208"/>
    <cellStyle name="Normal 57 3 2 7" xfId="7089"/>
    <cellStyle name="Normal 57 3 2 7 2" xfId="37415"/>
    <cellStyle name="Normal 57 3 2 7 3" xfId="22191"/>
    <cellStyle name="Normal 57 3 2 8" xfId="32403"/>
    <cellStyle name="Normal 57 3 2 9" xfId="17178"/>
    <cellStyle name="Normal 57 3 3" xfId="2225"/>
    <cellStyle name="Normal 57 3 3 2" xfId="3064"/>
    <cellStyle name="Normal 57 3 3 2 2" xfId="4754"/>
    <cellStyle name="Normal 57 3 3 2 2 2" xfId="14827"/>
    <cellStyle name="Normal 57 3 3 2 2 2 2" xfId="45149"/>
    <cellStyle name="Normal 57 3 3 2 2 2 3" xfId="29925"/>
    <cellStyle name="Normal 57 3 3 2 2 3" xfId="9807"/>
    <cellStyle name="Normal 57 3 3 2 2 3 2" xfId="40132"/>
    <cellStyle name="Normal 57 3 3 2 2 3 3" xfId="24908"/>
    <cellStyle name="Normal 57 3 3 2 2 4" xfId="35119"/>
    <cellStyle name="Normal 57 3 3 2 2 5" xfId="19895"/>
    <cellStyle name="Normal 57 3 3 2 3" xfId="6446"/>
    <cellStyle name="Normal 57 3 3 2 3 2" xfId="16498"/>
    <cellStyle name="Normal 57 3 3 2 3 2 2" xfId="46820"/>
    <cellStyle name="Normal 57 3 3 2 3 2 3" xfId="31596"/>
    <cellStyle name="Normal 57 3 3 2 3 3" xfId="11478"/>
    <cellStyle name="Normal 57 3 3 2 3 3 2" xfId="41803"/>
    <cellStyle name="Normal 57 3 3 2 3 3 3" xfId="26579"/>
    <cellStyle name="Normal 57 3 3 2 3 4" xfId="36790"/>
    <cellStyle name="Normal 57 3 3 2 3 5" xfId="21566"/>
    <cellStyle name="Normal 57 3 3 2 4" xfId="13156"/>
    <cellStyle name="Normal 57 3 3 2 4 2" xfId="43478"/>
    <cellStyle name="Normal 57 3 3 2 4 3" xfId="28254"/>
    <cellStyle name="Normal 57 3 3 2 5" xfId="8135"/>
    <cellStyle name="Normal 57 3 3 2 5 2" xfId="38461"/>
    <cellStyle name="Normal 57 3 3 2 5 3" xfId="23237"/>
    <cellStyle name="Normal 57 3 3 2 6" xfId="33449"/>
    <cellStyle name="Normal 57 3 3 2 7" xfId="18224"/>
    <cellStyle name="Normal 57 3 3 3" xfId="3917"/>
    <cellStyle name="Normal 57 3 3 3 2" xfId="13991"/>
    <cellStyle name="Normal 57 3 3 3 2 2" xfId="44313"/>
    <cellStyle name="Normal 57 3 3 3 2 3" xfId="29089"/>
    <cellStyle name="Normal 57 3 3 3 3" xfId="8971"/>
    <cellStyle name="Normal 57 3 3 3 3 2" xfId="39296"/>
    <cellStyle name="Normal 57 3 3 3 3 3" xfId="24072"/>
    <cellStyle name="Normal 57 3 3 3 4" xfId="34283"/>
    <cellStyle name="Normal 57 3 3 3 5" xfId="19059"/>
    <cellStyle name="Normal 57 3 3 4" xfId="5610"/>
    <cellStyle name="Normal 57 3 3 4 2" xfId="15662"/>
    <cellStyle name="Normal 57 3 3 4 2 2" xfId="45984"/>
    <cellStyle name="Normal 57 3 3 4 2 3" xfId="30760"/>
    <cellStyle name="Normal 57 3 3 4 3" xfId="10642"/>
    <cellStyle name="Normal 57 3 3 4 3 2" xfId="40967"/>
    <cellStyle name="Normal 57 3 3 4 3 3" xfId="25743"/>
    <cellStyle name="Normal 57 3 3 4 4" xfId="35954"/>
    <cellStyle name="Normal 57 3 3 4 5" xfId="20730"/>
    <cellStyle name="Normal 57 3 3 5" xfId="12320"/>
    <cellStyle name="Normal 57 3 3 5 2" xfId="42642"/>
    <cellStyle name="Normal 57 3 3 5 3" xfId="27418"/>
    <cellStyle name="Normal 57 3 3 6" xfId="7299"/>
    <cellStyle name="Normal 57 3 3 6 2" xfId="37625"/>
    <cellStyle name="Normal 57 3 3 6 3" xfId="22401"/>
    <cellStyle name="Normal 57 3 3 7" xfId="32613"/>
    <cellStyle name="Normal 57 3 3 8" xfId="17388"/>
    <cellStyle name="Normal 57 3 4" xfId="2646"/>
    <cellStyle name="Normal 57 3 4 2" xfId="4336"/>
    <cellStyle name="Normal 57 3 4 2 2" xfId="14409"/>
    <cellStyle name="Normal 57 3 4 2 2 2" xfId="44731"/>
    <cellStyle name="Normal 57 3 4 2 2 3" xfId="29507"/>
    <cellStyle name="Normal 57 3 4 2 3" xfId="9389"/>
    <cellStyle name="Normal 57 3 4 2 3 2" xfId="39714"/>
    <cellStyle name="Normal 57 3 4 2 3 3" xfId="24490"/>
    <cellStyle name="Normal 57 3 4 2 4" xfId="34701"/>
    <cellStyle name="Normal 57 3 4 2 5" xfId="19477"/>
    <cellStyle name="Normal 57 3 4 3" xfId="6028"/>
    <cellStyle name="Normal 57 3 4 3 2" xfId="16080"/>
    <cellStyle name="Normal 57 3 4 3 2 2" xfId="46402"/>
    <cellStyle name="Normal 57 3 4 3 2 3" xfId="31178"/>
    <cellStyle name="Normal 57 3 4 3 3" xfId="11060"/>
    <cellStyle name="Normal 57 3 4 3 3 2" xfId="41385"/>
    <cellStyle name="Normal 57 3 4 3 3 3" xfId="26161"/>
    <cellStyle name="Normal 57 3 4 3 4" xfId="36372"/>
    <cellStyle name="Normal 57 3 4 3 5" xfId="21148"/>
    <cellStyle name="Normal 57 3 4 4" xfId="12738"/>
    <cellStyle name="Normal 57 3 4 4 2" xfId="43060"/>
    <cellStyle name="Normal 57 3 4 4 3" xfId="27836"/>
    <cellStyle name="Normal 57 3 4 5" xfId="7717"/>
    <cellStyle name="Normal 57 3 4 5 2" xfId="38043"/>
    <cellStyle name="Normal 57 3 4 5 3" xfId="22819"/>
    <cellStyle name="Normal 57 3 4 6" xfId="33031"/>
    <cellStyle name="Normal 57 3 4 7" xfId="17806"/>
    <cellStyle name="Normal 57 3 5" xfId="3499"/>
    <cellStyle name="Normal 57 3 5 2" xfId="13573"/>
    <cellStyle name="Normal 57 3 5 2 2" xfId="43895"/>
    <cellStyle name="Normal 57 3 5 2 3" xfId="28671"/>
    <cellStyle name="Normal 57 3 5 3" xfId="8553"/>
    <cellStyle name="Normal 57 3 5 3 2" xfId="38878"/>
    <cellStyle name="Normal 57 3 5 3 3" xfId="23654"/>
    <cellStyle name="Normal 57 3 5 4" xfId="33865"/>
    <cellStyle name="Normal 57 3 5 5" xfId="18641"/>
    <cellStyle name="Normal 57 3 6" xfId="5192"/>
    <cellStyle name="Normal 57 3 6 2" xfId="15244"/>
    <cellStyle name="Normal 57 3 6 2 2" xfId="45566"/>
    <cellStyle name="Normal 57 3 6 2 3" xfId="30342"/>
    <cellStyle name="Normal 57 3 6 3" xfId="10224"/>
    <cellStyle name="Normal 57 3 6 3 2" xfId="40549"/>
    <cellStyle name="Normal 57 3 6 3 3" xfId="25325"/>
    <cellStyle name="Normal 57 3 6 4" xfId="35536"/>
    <cellStyle name="Normal 57 3 6 5" xfId="20312"/>
    <cellStyle name="Normal 57 3 7" xfId="11902"/>
    <cellStyle name="Normal 57 3 7 2" xfId="42224"/>
    <cellStyle name="Normal 57 3 7 3" xfId="27000"/>
    <cellStyle name="Normal 57 3 8" xfId="6881"/>
    <cellStyle name="Normal 57 3 8 2" xfId="37207"/>
    <cellStyle name="Normal 57 3 8 3" xfId="21983"/>
    <cellStyle name="Normal 57 3 9" xfId="32196"/>
    <cellStyle name="Normal 57 4" xfId="1906"/>
    <cellStyle name="Normal 57 4 2" xfId="2329"/>
    <cellStyle name="Normal 57 4 2 2" xfId="3168"/>
    <cellStyle name="Normal 57 4 2 2 2" xfId="4858"/>
    <cellStyle name="Normal 57 4 2 2 2 2" xfId="14931"/>
    <cellStyle name="Normal 57 4 2 2 2 2 2" xfId="45253"/>
    <cellStyle name="Normal 57 4 2 2 2 2 3" xfId="30029"/>
    <cellStyle name="Normal 57 4 2 2 2 3" xfId="9911"/>
    <cellStyle name="Normal 57 4 2 2 2 3 2" xfId="40236"/>
    <cellStyle name="Normal 57 4 2 2 2 3 3" xfId="25012"/>
    <cellStyle name="Normal 57 4 2 2 2 4" xfId="35223"/>
    <cellStyle name="Normal 57 4 2 2 2 5" xfId="19999"/>
    <cellStyle name="Normal 57 4 2 2 3" xfId="6550"/>
    <cellStyle name="Normal 57 4 2 2 3 2" xfId="16602"/>
    <cellStyle name="Normal 57 4 2 2 3 2 2" xfId="46924"/>
    <cellStyle name="Normal 57 4 2 2 3 2 3" xfId="31700"/>
    <cellStyle name="Normal 57 4 2 2 3 3" xfId="11582"/>
    <cellStyle name="Normal 57 4 2 2 3 3 2" xfId="41907"/>
    <cellStyle name="Normal 57 4 2 2 3 3 3" xfId="26683"/>
    <cellStyle name="Normal 57 4 2 2 3 4" xfId="36894"/>
    <cellStyle name="Normal 57 4 2 2 3 5" xfId="21670"/>
    <cellStyle name="Normal 57 4 2 2 4" xfId="13260"/>
    <cellStyle name="Normal 57 4 2 2 4 2" xfId="43582"/>
    <cellStyle name="Normal 57 4 2 2 4 3" xfId="28358"/>
    <cellStyle name="Normal 57 4 2 2 5" xfId="8239"/>
    <cellStyle name="Normal 57 4 2 2 5 2" xfId="38565"/>
    <cellStyle name="Normal 57 4 2 2 5 3" xfId="23341"/>
    <cellStyle name="Normal 57 4 2 2 6" xfId="33553"/>
    <cellStyle name="Normal 57 4 2 2 7" xfId="18328"/>
    <cellStyle name="Normal 57 4 2 3" xfId="4021"/>
    <cellStyle name="Normal 57 4 2 3 2" xfId="14095"/>
    <cellStyle name="Normal 57 4 2 3 2 2" xfId="44417"/>
    <cellStyle name="Normal 57 4 2 3 2 3" xfId="29193"/>
    <cellStyle name="Normal 57 4 2 3 3" xfId="9075"/>
    <cellStyle name="Normal 57 4 2 3 3 2" xfId="39400"/>
    <cellStyle name="Normal 57 4 2 3 3 3" xfId="24176"/>
    <cellStyle name="Normal 57 4 2 3 4" xfId="34387"/>
    <cellStyle name="Normal 57 4 2 3 5" xfId="19163"/>
    <cellStyle name="Normal 57 4 2 4" xfId="5714"/>
    <cellStyle name="Normal 57 4 2 4 2" xfId="15766"/>
    <cellStyle name="Normal 57 4 2 4 2 2" xfId="46088"/>
    <cellStyle name="Normal 57 4 2 4 2 3" xfId="30864"/>
    <cellStyle name="Normal 57 4 2 4 3" xfId="10746"/>
    <cellStyle name="Normal 57 4 2 4 3 2" xfId="41071"/>
    <cellStyle name="Normal 57 4 2 4 3 3" xfId="25847"/>
    <cellStyle name="Normal 57 4 2 4 4" xfId="36058"/>
    <cellStyle name="Normal 57 4 2 4 5" xfId="20834"/>
    <cellStyle name="Normal 57 4 2 5" xfId="12424"/>
    <cellStyle name="Normal 57 4 2 5 2" xfId="42746"/>
    <cellStyle name="Normal 57 4 2 5 3" xfId="27522"/>
    <cellStyle name="Normal 57 4 2 6" xfId="7403"/>
    <cellStyle name="Normal 57 4 2 6 2" xfId="37729"/>
    <cellStyle name="Normal 57 4 2 6 3" xfId="22505"/>
    <cellStyle name="Normal 57 4 2 7" xfId="32717"/>
    <cellStyle name="Normal 57 4 2 8" xfId="17492"/>
    <cellStyle name="Normal 57 4 3" xfId="2750"/>
    <cellStyle name="Normal 57 4 3 2" xfId="4440"/>
    <cellStyle name="Normal 57 4 3 2 2" xfId="14513"/>
    <cellStyle name="Normal 57 4 3 2 2 2" xfId="44835"/>
    <cellStyle name="Normal 57 4 3 2 2 3" xfId="29611"/>
    <cellStyle name="Normal 57 4 3 2 3" xfId="9493"/>
    <cellStyle name="Normal 57 4 3 2 3 2" xfId="39818"/>
    <cellStyle name="Normal 57 4 3 2 3 3" xfId="24594"/>
    <cellStyle name="Normal 57 4 3 2 4" xfId="34805"/>
    <cellStyle name="Normal 57 4 3 2 5" xfId="19581"/>
    <cellStyle name="Normal 57 4 3 3" xfId="6132"/>
    <cellStyle name="Normal 57 4 3 3 2" xfId="16184"/>
    <cellStyle name="Normal 57 4 3 3 2 2" xfId="46506"/>
    <cellStyle name="Normal 57 4 3 3 2 3" xfId="31282"/>
    <cellStyle name="Normal 57 4 3 3 3" xfId="11164"/>
    <cellStyle name="Normal 57 4 3 3 3 2" xfId="41489"/>
    <cellStyle name="Normal 57 4 3 3 3 3" xfId="26265"/>
    <cellStyle name="Normal 57 4 3 3 4" xfId="36476"/>
    <cellStyle name="Normal 57 4 3 3 5" xfId="21252"/>
    <cellStyle name="Normal 57 4 3 4" xfId="12842"/>
    <cellStyle name="Normal 57 4 3 4 2" xfId="43164"/>
    <cellStyle name="Normal 57 4 3 4 3" xfId="27940"/>
    <cellStyle name="Normal 57 4 3 5" xfId="7821"/>
    <cellStyle name="Normal 57 4 3 5 2" xfId="38147"/>
    <cellStyle name="Normal 57 4 3 5 3" xfId="22923"/>
    <cellStyle name="Normal 57 4 3 6" xfId="33135"/>
    <cellStyle name="Normal 57 4 3 7" xfId="17910"/>
    <cellStyle name="Normal 57 4 4" xfId="3603"/>
    <cellStyle name="Normal 57 4 4 2" xfId="13677"/>
    <cellStyle name="Normal 57 4 4 2 2" xfId="43999"/>
    <cellStyle name="Normal 57 4 4 2 3" xfId="28775"/>
    <cellStyle name="Normal 57 4 4 3" xfId="8657"/>
    <cellStyle name="Normal 57 4 4 3 2" xfId="38982"/>
    <cellStyle name="Normal 57 4 4 3 3" xfId="23758"/>
    <cellStyle name="Normal 57 4 4 4" xfId="33969"/>
    <cellStyle name="Normal 57 4 4 5" xfId="18745"/>
    <cellStyle name="Normal 57 4 5" xfId="5296"/>
    <cellStyle name="Normal 57 4 5 2" xfId="15348"/>
    <cellStyle name="Normal 57 4 5 2 2" xfId="45670"/>
    <cellStyle name="Normal 57 4 5 2 3" xfId="30446"/>
    <cellStyle name="Normal 57 4 5 3" xfId="10328"/>
    <cellStyle name="Normal 57 4 5 3 2" xfId="40653"/>
    <cellStyle name="Normal 57 4 5 3 3" xfId="25429"/>
    <cellStyle name="Normal 57 4 5 4" xfId="35640"/>
    <cellStyle name="Normal 57 4 5 5" xfId="20416"/>
    <cellStyle name="Normal 57 4 6" xfId="12006"/>
    <cellStyle name="Normal 57 4 6 2" xfId="42328"/>
    <cellStyle name="Normal 57 4 6 3" xfId="27104"/>
    <cellStyle name="Normal 57 4 7" xfId="6985"/>
    <cellStyle name="Normal 57 4 7 2" xfId="37311"/>
    <cellStyle name="Normal 57 4 7 3" xfId="22087"/>
    <cellStyle name="Normal 57 4 8" xfId="32299"/>
    <cellStyle name="Normal 57 4 9" xfId="17074"/>
    <cellStyle name="Normal 57 5" xfId="2119"/>
    <cellStyle name="Normal 57 5 2" xfId="2960"/>
    <cellStyle name="Normal 57 5 2 2" xfId="4650"/>
    <cellStyle name="Normal 57 5 2 2 2" xfId="14723"/>
    <cellStyle name="Normal 57 5 2 2 2 2" xfId="45045"/>
    <cellStyle name="Normal 57 5 2 2 2 3" xfId="29821"/>
    <cellStyle name="Normal 57 5 2 2 3" xfId="9703"/>
    <cellStyle name="Normal 57 5 2 2 3 2" xfId="40028"/>
    <cellStyle name="Normal 57 5 2 2 3 3" xfId="24804"/>
    <cellStyle name="Normal 57 5 2 2 4" xfId="35015"/>
    <cellStyle name="Normal 57 5 2 2 5" xfId="19791"/>
    <cellStyle name="Normal 57 5 2 3" xfId="6342"/>
    <cellStyle name="Normal 57 5 2 3 2" xfId="16394"/>
    <cellStyle name="Normal 57 5 2 3 2 2" xfId="46716"/>
    <cellStyle name="Normal 57 5 2 3 2 3" xfId="31492"/>
    <cellStyle name="Normal 57 5 2 3 3" xfId="11374"/>
    <cellStyle name="Normal 57 5 2 3 3 2" xfId="41699"/>
    <cellStyle name="Normal 57 5 2 3 3 3" xfId="26475"/>
    <cellStyle name="Normal 57 5 2 3 4" xfId="36686"/>
    <cellStyle name="Normal 57 5 2 3 5" xfId="21462"/>
    <cellStyle name="Normal 57 5 2 4" xfId="13052"/>
    <cellStyle name="Normal 57 5 2 4 2" xfId="43374"/>
    <cellStyle name="Normal 57 5 2 4 3" xfId="28150"/>
    <cellStyle name="Normal 57 5 2 5" xfId="8031"/>
    <cellStyle name="Normal 57 5 2 5 2" xfId="38357"/>
    <cellStyle name="Normal 57 5 2 5 3" xfId="23133"/>
    <cellStyle name="Normal 57 5 2 6" xfId="33345"/>
    <cellStyle name="Normal 57 5 2 7" xfId="18120"/>
    <cellStyle name="Normal 57 5 3" xfId="3813"/>
    <cellStyle name="Normal 57 5 3 2" xfId="13887"/>
    <cellStyle name="Normal 57 5 3 2 2" xfId="44209"/>
    <cellStyle name="Normal 57 5 3 2 3" xfId="28985"/>
    <cellStyle name="Normal 57 5 3 3" xfId="8867"/>
    <cellStyle name="Normal 57 5 3 3 2" xfId="39192"/>
    <cellStyle name="Normal 57 5 3 3 3" xfId="23968"/>
    <cellStyle name="Normal 57 5 3 4" xfId="34179"/>
    <cellStyle name="Normal 57 5 3 5" xfId="18955"/>
    <cellStyle name="Normal 57 5 4" xfId="5506"/>
    <cellStyle name="Normal 57 5 4 2" xfId="15558"/>
    <cellStyle name="Normal 57 5 4 2 2" xfId="45880"/>
    <cellStyle name="Normal 57 5 4 2 3" xfId="30656"/>
    <cellStyle name="Normal 57 5 4 3" xfId="10538"/>
    <cellStyle name="Normal 57 5 4 3 2" xfId="40863"/>
    <cellStyle name="Normal 57 5 4 3 3" xfId="25639"/>
    <cellStyle name="Normal 57 5 4 4" xfId="35850"/>
    <cellStyle name="Normal 57 5 4 5" xfId="20626"/>
    <cellStyle name="Normal 57 5 5" xfId="12216"/>
    <cellStyle name="Normal 57 5 5 2" xfId="42538"/>
    <cellStyle name="Normal 57 5 5 3" xfId="27314"/>
    <cellStyle name="Normal 57 5 6" xfId="7195"/>
    <cellStyle name="Normal 57 5 6 2" xfId="37521"/>
    <cellStyle name="Normal 57 5 6 3" xfId="22297"/>
    <cellStyle name="Normal 57 5 7" xfId="32509"/>
    <cellStyle name="Normal 57 5 8" xfId="17284"/>
    <cellStyle name="Normal 57 6" xfId="2540"/>
    <cellStyle name="Normal 57 6 2" xfId="4232"/>
    <cellStyle name="Normal 57 6 2 2" xfId="14305"/>
    <cellStyle name="Normal 57 6 2 2 2" xfId="44627"/>
    <cellStyle name="Normal 57 6 2 2 3" xfId="29403"/>
    <cellStyle name="Normal 57 6 2 3" xfId="9285"/>
    <cellStyle name="Normal 57 6 2 3 2" xfId="39610"/>
    <cellStyle name="Normal 57 6 2 3 3" xfId="24386"/>
    <cellStyle name="Normal 57 6 2 4" xfId="34597"/>
    <cellStyle name="Normal 57 6 2 5" xfId="19373"/>
    <cellStyle name="Normal 57 6 3" xfId="5924"/>
    <cellStyle name="Normal 57 6 3 2" xfId="15976"/>
    <cellStyle name="Normal 57 6 3 2 2" xfId="46298"/>
    <cellStyle name="Normal 57 6 3 2 3" xfId="31074"/>
    <cellStyle name="Normal 57 6 3 3" xfId="10956"/>
    <cellStyle name="Normal 57 6 3 3 2" xfId="41281"/>
    <cellStyle name="Normal 57 6 3 3 3" xfId="26057"/>
    <cellStyle name="Normal 57 6 3 4" xfId="36268"/>
    <cellStyle name="Normal 57 6 3 5" xfId="21044"/>
    <cellStyle name="Normal 57 6 4" xfId="12634"/>
    <cellStyle name="Normal 57 6 4 2" xfId="42956"/>
    <cellStyle name="Normal 57 6 4 3" xfId="27732"/>
    <cellStyle name="Normal 57 6 5" xfId="7613"/>
    <cellStyle name="Normal 57 6 5 2" xfId="37939"/>
    <cellStyle name="Normal 57 6 5 3" xfId="22715"/>
    <cellStyle name="Normal 57 6 6" xfId="32927"/>
    <cellStyle name="Normal 57 6 7" xfId="17702"/>
    <cellStyle name="Normal 57 7" xfId="3391"/>
    <cellStyle name="Normal 57 7 2" xfId="13469"/>
    <cellStyle name="Normal 57 7 2 2" xfId="43791"/>
    <cellStyle name="Normal 57 7 2 3" xfId="28567"/>
    <cellStyle name="Normal 57 7 3" xfId="8449"/>
    <cellStyle name="Normal 57 7 3 2" xfId="38774"/>
    <cellStyle name="Normal 57 7 3 3" xfId="23550"/>
    <cellStyle name="Normal 57 7 4" xfId="33761"/>
    <cellStyle name="Normal 57 7 5" xfId="18537"/>
    <cellStyle name="Normal 57 8" xfId="5085"/>
    <cellStyle name="Normal 57 8 2" xfId="15140"/>
    <cellStyle name="Normal 57 8 2 2" xfId="45462"/>
    <cellStyle name="Normal 57 8 2 3" xfId="30238"/>
    <cellStyle name="Normal 57 8 3" xfId="10120"/>
    <cellStyle name="Normal 57 8 3 2" xfId="40445"/>
    <cellStyle name="Normal 57 8 3 3" xfId="25221"/>
    <cellStyle name="Normal 57 8 4" xfId="35432"/>
    <cellStyle name="Normal 57 8 5" xfId="20208"/>
    <cellStyle name="Normal 57 9" xfId="11796"/>
    <cellStyle name="Normal 57 9 2" xfId="42120"/>
    <cellStyle name="Normal 57 9 3" xfId="26896"/>
    <cellStyle name="Normal 58" xfId="1457"/>
    <cellStyle name="Normal 59" xfId="1458"/>
    <cellStyle name="Normal 6" xfId="129"/>
    <cellStyle name="Normal 6 10" xfId="31916"/>
    <cellStyle name="Normal 6 11" xfId="971"/>
    <cellStyle name="Normal 6 12" xfId="410"/>
    <cellStyle name="Normal 6 2" xfId="656"/>
    <cellStyle name="Normal 6 2 10" xfId="2089"/>
    <cellStyle name="Normal 6 2 10 2" xfId="2930"/>
    <cellStyle name="Normal 6 2 10 2 2" xfId="4620"/>
    <cellStyle name="Normal 6 2 10 2 2 2" xfId="14693"/>
    <cellStyle name="Normal 6 2 10 2 2 2 2" xfId="45015"/>
    <cellStyle name="Normal 6 2 10 2 2 2 3" xfId="29791"/>
    <cellStyle name="Normal 6 2 10 2 2 3" xfId="9673"/>
    <cellStyle name="Normal 6 2 10 2 2 3 2" xfId="39998"/>
    <cellStyle name="Normal 6 2 10 2 2 3 3" xfId="24774"/>
    <cellStyle name="Normal 6 2 10 2 2 4" xfId="34985"/>
    <cellStyle name="Normal 6 2 10 2 2 5" xfId="19761"/>
    <cellStyle name="Normal 6 2 10 2 3" xfId="6312"/>
    <cellStyle name="Normal 6 2 10 2 3 2" xfId="16364"/>
    <cellStyle name="Normal 6 2 10 2 3 2 2" xfId="46686"/>
    <cellStyle name="Normal 6 2 10 2 3 2 3" xfId="31462"/>
    <cellStyle name="Normal 6 2 10 2 3 3" xfId="11344"/>
    <cellStyle name="Normal 6 2 10 2 3 3 2" xfId="41669"/>
    <cellStyle name="Normal 6 2 10 2 3 3 3" xfId="26445"/>
    <cellStyle name="Normal 6 2 10 2 3 4" xfId="36656"/>
    <cellStyle name="Normal 6 2 10 2 3 5" xfId="21432"/>
    <cellStyle name="Normal 6 2 10 2 4" xfId="13022"/>
    <cellStyle name="Normal 6 2 10 2 4 2" xfId="43344"/>
    <cellStyle name="Normal 6 2 10 2 4 3" xfId="28120"/>
    <cellStyle name="Normal 6 2 10 2 5" xfId="8001"/>
    <cellStyle name="Normal 6 2 10 2 5 2" xfId="38327"/>
    <cellStyle name="Normal 6 2 10 2 5 3" xfId="23103"/>
    <cellStyle name="Normal 6 2 10 2 6" xfId="33315"/>
    <cellStyle name="Normal 6 2 10 2 7" xfId="18090"/>
    <cellStyle name="Normal 6 2 10 3" xfId="3783"/>
    <cellStyle name="Normal 6 2 10 3 2" xfId="13857"/>
    <cellStyle name="Normal 6 2 10 3 2 2" xfId="44179"/>
    <cellStyle name="Normal 6 2 10 3 2 3" xfId="28955"/>
    <cellStyle name="Normal 6 2 10 3 3" xfId="8837"/>
    <cellStyle name="Normal 6 2 10 3 3 2" xfId="39162"/>
    <cellStyle name="Normal 6 2 10 3 3 3" xfId="23938"/>
    <cellStyle name="Normal 6 2 10 3 4" xfId="34149"/>
    <cellStyle name="Normal 6 2 10 3 5" xfId="18925"/>
    <cellStyle name="Normal 6 2 10 4" xfId="5476"/>
    <cellStyle name="Normal 6 2 10 4 2" xfId="15528"/>
    <cellStyle name="Normal 6 2 10 4 2 2" xfId="45850"/>
    <cellStyle name="Normal 6 2 10 4 2 3" xfId="30626"/>
    <cellStyle name="Normal 6 2 10 4 3" xfId="10508"/>
    <cellStyle name="Normal 6 2 10 4 3 2" xfId="40833"/>
    <cellStyle name="Normal 6 2 10 4 3 3" xfId="25609"/>
    <cellStyle name="Normal 6 2 10 4 4" xfId="35820"/>
    <cellStyle name="Normal 6 2 10 4 5" xfId="20596"/>
    <cellStyle name="Normal 6 2 10 5" xfId="12186"/>
    <cellStyle name="Normal 6 2 10 5 2" xfId="42508"/>
    <cellStyle name="Normal 6 2 10 5 3" xfId="27284"/>
    <cellStyle name="Normal 6 2 10 6" xfId="7165"/>
    <cellStyle name="Normal 6 2 10 6 2" xfId="37491"/>
    <cellStyle name="Normal 6 2 10 6 3" xfId="22267"/>
    <cellStyle name="Normal 6 2 10 7" xfId="32479"/>
    <cellStyle name="Normal 6 2 10 8" xfId="17254"/>
    <cellStyle name="Normal 6 2 11" xfId="2510"/>
    <cellStyle name="Normal 6 2 11 2" xfId="4202"/>
    <cellStyle name="Normal 6 2 11 2 2" xfId="14275"/>
    <cellStyle name="Normal 6 2 11 2 2 2" xfId="44597"/>
    <cellStyle name="Normal 6 2 11 2 2 3" xfId="29373"/>
    <cellStyle name="Normal 6 2 11 2 3" xfId="9255"/>
    <cellStyle name="Normal 6 2 11 2 3 2" xfId="39580"/>
    <cellStyle name="Normal 6 2 11 2 3 3" xfId="24356"/>
    <cellStyle name="Normal 6 2 11 2 4" xfId="34567"/>
    <cellStyle name="Normal 6 2 11 2 5" xfId="19343"/>
    <cellStyle name="Normal 6 2 11 3" xfId="5894"/>
    <cellStyle name="Normal 6 2 11 3 2" xfId="15946"/>
    <cellStyle name="Normal 6 2 11 3 2 2" xfId="46268"/>
    <cellStyle name="Normal 6 2 11 3 2 3" xfId="31044"/>
    <cellStyle name="Normal 6 2 11 3 3" xfId="10926"/>
    <cellStyle name="Normal 6 2 11 3 3 2" xfId="41251"/>
    <cellStyle name="Normal 6 2 11 3 3 3" xfId="26027"/>
    <cellStyle name="Normal 6 2 11 3 4" xfId="36238"/>
    <cellStyle name="Normal 6 2 11 3 5" xfId="21014"/>
    <cellStyle name="Normal 6 2 11 4" xfId="12604"/>
    <cellStyle name="Normal 6 2 11 4 2" xfId="42926"/>
    <cellStyle name="Normal 6 2 11 4 3" xfId="27702"/>
    <cellStyle name="Normal 6 2 11 5" xfId="7583"/>
    <cellStyle name="Normal 6 2 11 5 2" xfId="37909"/>
    <cellStyle name="Normal 6 2 11 5 3" xfId="22685"/>
    <cellStyle name="Normal 6 2 11 6" xfId="32897"/>
    <cellStyle name="Normal 6 2 11 7" xfId="17672"/>
    <cellStyle name="Normal 6 2 12" xfId="3359"/>
    <cellStyle name="Normal 6 2 12 2" xfId="13439"/>
    <cellStyle name="Normal 6 2 12 2 2" xfId="43761"/>
    <cellStyle name="Normal 6 2 12 2 3" xfId="28537"/>
    <cellStyle name="Normal 6 2 12 3" xfId="8419"/>
    <cellStyle name="Normal 6 2 12 3 2" xfId="38744"/>
    <cellStyle name="Normal 6 2 12 3 3" xfId="23520"/>
    <cellStyle name="Normal 6 2 12 4" xfId="33731"/>
    <cellStyle name="Normal 6 2 12 5" xfId="18507"/>
    <cellStyle name="Normal 6 2 13" xfId="5054"/>
    <cellStyle name="Normal 6 2 13 2" xfId="15110"/>
    <cellStyle name="Normal 6 2 13 2 2" xfId="45432"/>
    <cellStyle name="Normal 6 2 13 2 3" xfId="30208"/>
    <cellStyle name="Normal 6 2 13 3" xfId="10090"/>
    <cellStyle name="Normal 6 2 13 3 2" xfId="40415"/>
    <cellStyle name="Normal 6 2 13 3 3" xfId="25191"/>
    <cellStyle name="Normal 6 2 13 4" xfId="35402"/>
    <cellStyle name="Normal 6 2 13 5" xfId="20178"/>
    <cellStyle name="Normal 6 2 14" xfId="11766"/>
    <cellStyle name="Normal 6 2 14 2" xfId="42090"/>
    <cellStyle name="Normal 6 2 14 3" xfId="26866"/>
    <cellStyle name="Normal 6 2 15" xfId="6744"/>
    <cellStyle name="Normal 6 2 15 2" xfId="37073"/>
    <cellStyle name="Normal 6 2 15 3" xfId="21849"/>
    <cellStyle name="Normal 6 2 16" xfId="31918"/>
    <cellStyle name="Normal 6 2 17" xfId="16834"/>
    <cellStyle name="Normal 6 2 18" xfId="1160"/>
    <cellStyle name="Normal 6 2 2" xfId="660"/>
    <cellStyle name="Normal 6 2 2 2" xfId="713"/>
    <cellStyle name="Normal 6 2 2 2 2" xfId="734"/>
    <cellStyle name="Normal 6 2 2 2 2 2" xfId="15103"/>
    <cellStyle name="Normal 6 2 2 2 2 2 2" xfId="45425"/>
    <cellStyle name="Normal 6 2 2 2 2 2 3" xfId="30201"/>
    <cellStyle name="Normal 6 2 2 2 2 3" xfId="10083"/>
    <cellStyle name="Normal 6 2 2 2 2 3 2" xfId="40408"/>
    <cellStyle name="Normal 6 2 2 2 2 3 3" xfId="25184"/>
    <cellStyle name="Normal 6 2 2 2 2 4" xfId="35395"/>
    <cellStyle name="Normal 6 2 2 2 2 5" xfId="20171"/>
    <cellStyle name="Normal 6 2 2 2 2 6" xfId="5031"/>
    <cellStyle name="Normal 6 2 2 2 3" xfId="755"/>
    <cellStyle name="Normal 6 2 2 2 3 2" xfId="16774"/>
    <cellStyle name="Normal 6 2 2 2 3 2 2" xfId="47096"/>
    <cellStyle name="Normal 6 2 2 2 3 2 3" xfId="31872"/>
    <cellStyle name="Normal 6 2 2 2 3 3" xfId="11754"/>
    <cellStyle name="Normal 6 2 2 2 3 3 2" xfId="42079"/>
    <cellStyle name="Normal 6 2 2 2 3 3 3" xfId="26855"/>
    <cellStyle name="Normal 6 2 2 2 3 4" xfId="37066"/>
    <cellStyle name="Normal 6 2 2 2 3 5" xfId="21842"/>
    <cellStyle name="Normal 6 2 2 2 3 6" xfId="6722"/>
    <cellStyle name="Normal 6 2 2 2 4" xfId="13432"/>
    <cellStyle name="Normal 6 2 2 2 4 2" xfId="43754"/>
    <cellStyle name="Normal 6 2 2 2 4 3" xfId="28530"/>
    <cellStyle name="Normal 6 2 2 2 5" xfId="8411"/>
    <cellStyle name="Normal 6 2 2 2 5 2" xfId="38737"/>
    <cellStyle name="Normal 6 2 2 2 5 3" xfId="23513"/>
    <cellStyle name="Normal 6 2 2 2 6" xfId="31931"/>
    <cellStyle name="Normal 6 2 2 2 7" xfId="18500"/>
    <cellStyle name="Normal 6 2 2 2 8" xfId="3341"/>
    <cellStyle name="Normal 6 2 2 3" xfId="725"/>
    <cellStyle name="Normal 6 2 2 3 2" xfId="32095"/>
    <cellStyle name="Normal 6 2 2 4" xfId="746"/>
    <cellStyle name="Normal 6 2 2 4 2" xfId="31922"/>
    <cellStyle name="Normal 6 2 2 5" xfId="1460"/>
    <cellStyle name="Normal 6 2 3" xfId="709"/>
    <cellStyle name="Normal 6 2 3 10" xfId="6776"/>
    <cellStyle name="Normal 6 2 3 10 2" xfId="37104"/>
    <cellStyle name="Normal 6 2 3 10 3" xfId="21880"/>
    <cellStyle name="Normal 6 2 3 11" xfId="31927"/>
    <cellStyle name="Normal 6 2 3 12" xfId="16865"/>
    <cellStyle name="Normal 6 2 3 13" xfId="1461"/>
    <cellStyle name="Normal 6 2 3 14" xfId="47306"/>
    <cellStyle name="Normal 6 2 3 2" xfId="730"/>
    <cellStyle name="Normal 6 2 3 2 10" xfId="32147"/>
    <cellStyle name="Normal 6 2 3 2 11" xfId="16919"/>
    <cellStyle name="Normal 6 2 3 2 12" xfId="1740"/>
    <cellStyle name="Normal 6 2 3 2 2" xfId="1848"/>
    <cellStyle name="Normal 6 2 3 2 2 10" xfId="17023"/>
    <cellStyle name="Normal 6 2 3 2 2 2" xfId="2065"/>
    <cellStyle name="Normal 6 2 3 2 2 2 2" xfId="2486"/>
    <cellStyle name="Normal 6 2 3 2 2 2 2 2" xfId="3325"/>
    <cellStyle name="Normal 6 2 3 2 2 2 2 2 2" xfId="5015"/>
    <cellStyle name="Normal 6 2 3 2 2 2 2 2 2 2" xfId="15088"/>
    <cellStyle name="Normal 6 2 3 2 2 2 2 2 2 2 2" xfId="45410"/>
    <cellStyle name="Normal 6 2 3 2 2 2 2 2 2 2 3" xfId="30186"/>
    <cellStyle name="Normal 6 2 3 2 2 2 2 2 2 3" xfId="10068"/>
    <cellStyle name="Normal 6 2 3 2 2 2 2 2 2 3 2" xfId="40393"/>
    <cellStyle name="Normal 6 2 3 2 2 2 2 2 2 3 3" xfId="25169"/>
    <cellStyle name="Normal 6 2 3 2 2 2 2 2 2 4" xfId="35380"/>
    <cellStyle name="Normal 6 2 3 2 2 2 2 2 2 5" xfId="20156"/>
    <cellStyle name="Normal 6 2 3 2 2 2 2 2 3" xfId="6707"/>
    <cellStyle name="Normal 6 2 3 2 2 2 2 2 3 2" xfId="16759"/>
    <cellStyle name="Normal 6 2 3 2 2 2 2 2 3 2 2" xfId="47081"/>
    <cellStyle name="Normal 6 2 3 2 2 2 2 2 3 2 3" xfId="31857"/>
    <cellStyle name="Normal 6 2 3 2 2 2 2 2 3 3" xfId="11739"/>
    <cellStyle name="Normal 6 2 3 2 2 2 2 2 3 3 2" xfId="42064"/>
    <cellStyle name="Normal 6 2 3 2 2 2 2 2 3 3 3" xfId="26840"/>
    <cellStyle name="Normal 6 2 3 2 2 2 2 2 3 4" xfId="37051"/>
    <cellStyle name="Normal 6 2 3 2 2 2 2 2 3 5" xfId="21827"/>
    <cellStyle name="Normal 6 2 3 2 2 2 2 2 4" xfId="13417"/>
    <cellStyle name="Normal 6 2 3 2 2 2 2 2 4 2" xfId="43739"/>
    <cellStyle name="Normal 6 2 3 2 2 2 2 2 4 3" xfId="28515"/>
    <cellStyle name="Normal 6 2 3 2 2 2 2 2 5" xfId="8396"/>
    <cellStyle name="Normal 6 2 3 2 2 2 2 2 5 2" xfId="38722"/>
    <cellStyle name="Normal 6 2 3 2 2 2 2 2 5 3" xfId="23498"/>
    <cellStyle name="Normal 6 2 3 2 2 2 2 2 6" xfId="33710"/>
    <cellStyle name="Normal 6 2 3 2 2 2 2 2 7" xfId="18485"/>
    <cellStyle name="Normal 6 2 3 2 2 2 2 3" xfId="4178"/>
    <cellStyle name="Normal 6 2 3 2 2 2 2 3 2" xfId="14252"/>
    <cellStyle name="Normal 6 2 3 2 2 2 2 3 2 2" xfId="44574"/>
    <cellStyle name="Normal 6 2 3 2 2 2 2 3 2 3" xfId="29350"/>
    <cellStyle name="Normal 6 2 3 2 2 2 2 3 3" xfId="9232"/>
    <cellStyle name="Normal 6 2 3 2 2 2 2 3 3 2" xfId="39557"/>
    <cellStyle name="Normal 6 2 3 2 2 2 2 3 3 3" xfId="24333"/>
    <cellStyle name="Normal 6 2 3 2 2 2 2 3 4" xfId="34544"/>
    <cellStyle name="Normal 6 2 3 2 2 2 2 3 5" xfId="19320"/>
    <cellStyle name="Normal 6 2 3 2 2 2 2 4" xfId="5871"/>
    <cellStyle name="Normal 6 2 3 2 2 2 2 4 2" xfId="15923"/>
    <cellStyle name="Normal 6 2 3 2 2 2 2 4 2 2" xfId="46245"/>
    <cellStyle name="Normal 6 2 3 2 2 2 2 4 2 3" xfId="31021"/>
    <cellStyle name="Normal 6 2 3 2 2 2 2 4 3" xfId="10903"/>
    <cellStyle name="Normal 6 2 3 2 2 2 2 4 3 2" xfId="41228"/>
    <cellStyle name="Normal 6 2 3 2 2 2 2 4 3 3" xfId="26004"/>
    <cellStyle name="Normal 6 2 3 2 2 2 2 4 4" xfId="36215"/>
    <cellStyle name="Normal 6 2 3 2 2 2 2 4 5" xfId="20991"/>
    <cellStyle name="Normal 6 2 3 2 2 2 2 5" xfId="12581"/>
    <cellStyle name="Normal 6 2 3 2 2 2 2 5 2" xfId="42903"/>
    <cellStyle name="Normal 6 2 3 2 2 2 2 5 3" xfId="27679"/>
    <cellStyle name="Normal 6 2 3 2 2 2 2 6" xfId="7560"/>
    <cellStyle name="Normal 6 2 3 2 2 2 2 6 2" xfId="37886"/>
    <cellStyle name="Normal 6 2 3 2 2 2 2 6 3" xfId="22662"/>
    <cellStyle name="Normal 6 2 3 2 2 2 2 7" xfId="32874"/>
    <cellStyle name="Normal 6 2 3 2 2 2 2 8" xfId="17649"/>
    <cellStyle name="Normal 6 2 3 2 2 2 3" xfId="2907"/>
    <cellStyle name="Normal 6 2 3 2 2 2 3 2" xfId="4597"/>
    <cellStyle name="Normal 6 2 3 2 2 2 3 2 2" xfId="14670"/>
    <cellStyle name="Normal 6 2 3 2 2 2 3 2 2 2" xfId="44992"/>
    <cellStyle name="Normal 6 2 3 2 2 2 3 2 2 3" xfId="29768"/>
    <cellStyle name="Normal 6 2 3 2 2 2 3 2 3" xfId="9650"/>
    <cellStyle name="Normal 6 2 3 2 2 2 3 2 3 2" xfId="39975"/>
    <cellStyle name="Normal 6 2 3 2 2 2 3 2 3 3" xfId="24751"/>
    <cellStyle name="Normal 6 2 3 2 2 2 3 2 4" xfId="34962"/>
    <cellStyle name="Normal 6 2 3 2 2 2 3 2 5" xfId="19738"/>
    <cellStyle name="Normal 6 2 3 2 2 2 3 3" xfId="6289"/>
    <cellStyle name="Normal 6 2 3 2 2 2 3 3 2" xfId="16341"/>
    <cellStyle name="Normal 6 2 3 2 2 2 3 3 2 2" xfId="46663"/>
    <cellStyle name="Normal 6 2 3 2 2 2 3 3 2 3" xfId="31439"/>
    <cellStyle name="Normal 6 2 3 2 2 2 3 3 3" xfId="11321"/>
    <cellStyle name="Normal 6 2 3 2 2 2 3 3 3 2" xfId="41646"/>
    <cellStyle name="Normal 6 2 3 2 2 2 3 3 3 3" xfId="26422"/>
    <cellStyle name="Normal 6 2 3 2 2 2 3 3 4" xfId="36633"/>
    <cellStyle name="Normal 6 2 3 2 2 2 3 3 5" xfId="21409"/>
    <cellStyle name="Normal 6 2 3 2 2 2 3 4" xfId="12999"/>
    <cellStyle name="Normal 6 2 3 2 2 2 3 4 2" xfId="43321"/>
    <cellStyle name="Normal 6 2 3 2 2 2 3 4 3" xfId="28097"/>
    <cellStyle name="Normal 6 2 3 2 2 2 3 5" xfId="7978"/>
    <cellStyle name="Normal 6 2 3 2 2 2 3 5 2" xfId="38304"/>
    <cellStyle name="Normal 6 2 3 2 2 2 3 5 3" xfId="23080"/>
    <cellStyle name="Normal 6 2 3 2 2 2 3 6" xfId="33292"/>
    <cellStyle name="Normal 6 2 3 2 2 2 3 7" xfId="18067"/>
    <cellStyle name="Normal 6 2 3 2 2 2 4" xfId="3760"/>
    <cellStyle name="Normal 6 2 3 2 2 2 4 2" xfId="13834"/>
    <cellStyle name="Normal 6 2 3 2 2 2 4 2 2" xfId="44156"/>
    <cellStyle name="Normal 6 2 3 2 2 2 4 2 3" xfId="28932"/>
    <cellStyle name="Normal 6 2 3 2 2 2 4 3" xfId="8814"/>
    <cellStyle name="Normal 6 2 3 2 2 2 4 3 2" xfId="39139"/>
    <cellStyle name="Normal 6 2 3 2 2 2 4 3 3" xfId="23915"/>
    <cellStyle name="Normal 6 2 3 2 2 2 4 4" xfId="34126"/>
    <cellStyle name="Normal 6 2 3 2 2 2 4 5" xfId="18902"/>
    <cellStyle name="Normal 6 2 3 2 2 2 5" xfId="5453"/>
    <cellStyle name="Normal 6 2 3 2 2 2 5 2" xfId="15505"/>
    <cellStyle name="Normal 6 2 3 2 2 2 5 2 2" xfId="45827"/>
    <cellStyle name="Normal 6 2 3 2 2 2 5 2 3" xfId="30603"/>
    <cellStyle name="Normal 6 2 3 2 2 2 5 3" xfId="10485"/>
    <cellStyle name="Normal 6 2 3 2 2 2 5 3 2" xfId="40810"/>
    <cellStyle name="Normal 6 2 3 2 2 2 5 3 3" xfId="25586"/>
    <cellStyle name="Normal 6 2 3 2 2 2 5 4" xfId="35797"/>
    <cellStyle name="Normal 6 2 3 2 2 2 5 5" xfId="20573"/>
    <cellStyle name="Normal 6 2 3 2 2 2 6" xfId="12163"/>
    <cellStyle name="Normal 6 2 3 2 2 2 6 2" xfId="42485"/>
    <cellStyle name="Normal 6 2 3 2 2 2 6 3" xfId="27261"/>
    <cellStyle name="Normal 6 2 3 2 2 2 7" xfId="7142"/>
    <cellStyle name="Normal 6 2 3 2 2 2 7 2" xfId="37468"/>
    <cellStyle name="Normal 6 2 3 2 2 2 7 3" xfId="22244"/>
    <cellStyle name="Normal 6 2 3 2 2 2 8" xfId="32456"/>
    <cellStyle name="Normal 6 2 3 2 2 2 9" xfId="17231"/>
    <cellStyle name="Normal 6 2 3 2 2 3" xfId="2278"/>
    <cellStyle name="Normal 6 2 3 2 2 3 2" xfId="3117"/>
    <cellStyle name="Normal 6 2 3 2 2 3 2 2" xfId="4807"/>
    <cellStyle name="Normal 6 2 3 2 2 3 2 2 2" xfId="14880"/>
    <cellStyle name="Normal 6 2 3 2 2 3 2 2 2 2" xfId="45202"/>
    <cellStyle name="Normal 6 2 3 2 2 3 2 2 2 3" xfId="29978"/>
    <cellStyle name="Normal 6 2 3 2 2 3 2 2 3" xfId="9860"/>
    <cellStyle name="Normal 6 2 3 2 2 3 2 2 3 2" xfId="40185"/>
    <cellStyle name="Normal 6 2 3 2 2 3 2 2 3 3" xfId="24961"/>
    <cellStyle name="Normal 6 2 3 2 2 3 2 2 4" xfId="35172"/>
    <cellStyle name="Normal 6 2 3 2 2 3 2 2 5" xfId="19948"/>
    <cellStyle name="Normal 6 2 3 2 2 3 2 3" xfId="6499"/>
    <cellStyle name="Normal 6 2 3 2 2 3 2 3 2" xfId="16551"/>
    <cellStyle name="Normal 6 2 3 2 2 3 2 3 2 2" xfId="46873"/>
    <cellStyle name="Normal 6 2 3 2 2 3 2 3 2 3" xfId="31649"/>
    <cellStyle name="Normal 6 2 3 2 2 3 2 3 3" xfId="11531"/>
    <cellStyle name="Normal 6 2 3 2 2 3 2 3 3 2" xfId="41856"/>
    <cellStyle name="Normal 6 2 3 2 2 3 2 3 3 3" xfId="26632"/>
    <cellStyle name="Normal 6 2 3 2 2 3 2 3 4" xfId="36843"/>
    <cellStyle name="Normal 6 2 3 2 2 3 2 3 5" xfId="21619"/>
    <cellStyle name="Normal 6 2 3 2 2 3 2 4" xfId="13209"/>
    <cellStyle name="Normal 6 2 3 2 2 3 2 4 2" xfId="43531"/>
    <cellStyle name="Normal 6 2 3 2 2 3 2 4 3" xfId="28307"/>
    <cellStyle name="Normal 6 2 3 2 2 3 2 5" xfId="8188"/>
    <cellStyle name="Normal 6 2 3 2 2 3 2 5 2" xfId="38514"/>
    <cellStyle name="Normal 6 2 3 2 2 3 2 5 3" xfId="23290"/>
    <cellStyle name="Normal 6 2 3 2 2 3 2 6" xfId="33502"/>
    <cellStyle name="Normal 6 2 3 2 2 3 2 7" xfId="18277"/>
    <cellStyle name="Normal 6 2 3 2 2 3 3" xfId="3970"/>
    <cellStyle name="Normal 6 2 3 2 2 3 3 2" xfId="14044"/>
    <cellStyle name="Normal 6 2 3 2 2 3 3 2 2" xfId="44366"/>
    <cellStyle name="Normal 6 2 3 2 2 3 3 2 3" xfId="29142"/>
    <cellStyle name="Normal 6 2 3 2 2 3 3 3" xfId="9024"/>
    <cellStyle name="Normal 6 2 3 2 2 3 3 3 2" xfId="39349"/>
    <cellStyle name="Normal 6 2 3 2 2 3 3 3 3" xfId="24125"/>
    <cellStyle name="Normal 6 2 3 2 2 3 3 4" xfId="34336"/>
    <cellStyle name="Normal 6 2 3 2 2 3 3 5" xfId="19112"/>
    <cellStyle name="Normal 6 2 3 2 2 3 4" xfId="5663"/>
    <cellStyle name="Normal 6 2 3 2 2 3 4 2" xfId="15715"/>
    <cellStyle name="Normal 6 2 3 2 2 3 4 2 2" xfId="46037"/>
    <cellStyle name="Normal 6 2 3 2 2 3 4 2 3" xfId="30813"/>
    <cellStyle name="Normal 6 2 3 2 2 3 4 3" xfId="10695"/>
    <cellStyle name="Normal 6 2 3 2 2 3 4 3 2" xfId="41020"/>
    <cellStyle name="Normal 6 2 3 2 2 3 4 3 3" xfId="25796"/>
    <cellStyle name="Normal 6 2 3 2 2 3 4 4" xfId="36007"/>
    <cellStyle name="Normal 6 2 3 2 2 3 4 5" xfId="20783"/>
    <cellStyle name="Normal 6 2 3 2 2 3 5" xfId="12373"/>
    <cellStyle name="Normal 6 2 3 2 2 3 5 2" xfId="42695"/>
    <cellStyle name="Normal 6 2 3 2 2 3 5 3" xfId="27471"/>
    <cellStyle name="Normal 6 2 3 2 2 3 6" xfId="7352"/>
    <cellStyle name="Normal 6 2 3 2 2 3 6 2" xfId="37678"/>
    <cellStyle name="Normal 6 2 3 2 2 3 6 3" xfId="22454"/>
    <cellStyle name="Normal 6 2 3 2 2 3 7" xfId="32666"/>
    <cellStyle name="Normal 6 2 3 2 2 3 8" xfId="17441"/>
    <cellStyle name="Normal 6 2 3 2 2 4" xfId="2699"/>
    <cellStyle name="Normal 6 2 3 2 2 4 2" xfId="4389"/>
    <cellStyle name="Normal 6 2 3 2 2 4 2 2" xfId="14462"/>
    <cellStyle name="Normal 6 2 3 2 2 4 2 2 2" xfId="44784"/>
    <cellStyle name="Normal 6 2 3 2 2 4 2 2 3" xfId="29560"/>
    <cellStyle name="Normal 6 2 3 2 2 4 2 3" xfId="9442"/>
    <cellStyle name="Normal 6 2 3 2 2 4 2 3 2" xfId="39767"/>
    <cellStyle name="Normal 6 2 3 2 2 4 2 3 3" xfId="24543"/>
    <cellStyle name="Normal 6 2 3 2 2 4 2 4" xfId="34754"/>
    <cellStyle name="Normal 6 2 3 2 2 4 2 5" xfId="19530"/>
    <cellStyle name="Normal 6 2 3 2 2 4 3" xfId="6081"/>
    <cellStyle name="Normal 6 2 3 2 2 4 3 2" xfId="16133"/>
    <cellStyle name="Normal 6 2 3 2 2 4 3 2 2" xfId="46455"/>
    <cellStyle name="Normal 6 2 3 2 2 4 3 2 3" xfId="31231"/>
    <cellStyle name="Normal 6 2 3 2 2 4 3 3" xfId="11113"/>
    <cellStyle name="Normal 6 2 3 2 2 4 3 3 2" xfId="41438"/>
    <cellStyle name="Normal 6 2 3 2 2 4 3 3 3" xfId="26214"/>
    <cellStyle name="Normal 6 2 3 2 2 4 3 4" xfId="36425"/>
    <cellStyle name="Normal 6 2 3 2 2 4 3 5" xfId="21201"/>
    <cellStyle name="Normal 6 2 3 2 2 4 4" xfId="12791"/>
    <cellStyle name="Normal 6 2 3 2 2 4 4 2" xfId="43113"/>
    <cellStyle name="Normal 6 2 3 2 2 4 4 3" xfId="27889"/>
    <cellStyle name="Normal 6 2 3 2 2 4 5" xfId="7770"/>
    <cellStyle name="Normal 6 2 3 2 2 4 5 2" xfId="38096"/>
    <cellStyle name="Normal 6 2 3 2 2 4 5 3" xfId="22872"/>
    <cellStyle name="Normal 6 2 3 2 2 4 6" xfId="33084"/>
    <cellStyle name="Normal 6 2 3 2 2 4 7" xfId="17859"/>
    <cellStyle name="Normal 6 2 3 2 2 5" xfId="3552"/>
    <cellStyle name="Normal 6 2 3 2 2 5 2" xfId="13626"/>
    <cellStyle name="Normal 6 2 3 2 2 5 2 2" xfId="43948"/>
    <cellStyle name="Normal 6 2 3 2 2 5 2 3" xfId="28724"/>
    <cellStyle name="Normal 6 2 3 2 2 5 3" xfId="8606"/>
    <cellStyle name="Normal 6 2 3 2 2 5 3 2" xfId="38931"/>
    <cellStyle name="Normal 6 2 3 2 2 5 3 3" xfId="23707"/>
    <cellStyle name="Normal 6 2 3 2 2 5 4" xfId="33918"/>
    <cellStyle name="Normal 6 2 3 2 2 5 5" xfId="18694"/>
    <cellStyle name="Normal 6 2 3 2 2 6" xfId="5245"/>
    <cellStyle name="Normal 6 2 3 2 2 6 2" xfId="15297"/>
    <cellStyle name="Normal 6 2 3 2 2 6 2 2" xfId="45619"/>
    <cellStyle name="Normal 6 2 3 2 2 6 2 3" xfId="30395"/>
    <cellStyle name="Normal 6 2 3 2 2 6 3" xfId="10277"/>
    <cellStyle name="Normal 6 2 3 2 2 6 3 2" xfId="40602"/>
    <cellStyle name="Normal 6 2 3 2 2 6 3 3" xfId="25378"/>
    <cellStyle name="Normal 6 2 3 2 2 6 4" xfId="35589"/>
    <cellStyle name="Normal 6 2 3 2 2 6 5" xfId="20365"/>
    <cellStyle name="Normal 6 2 3 2 2 7" xfId="11955"/>
    <cellStyle name="Normal 6 2 3 2 2 7 2" xfId="42277"/>
    <cellStyle name="Normal 6 2 3 2 2 7 3" xfId="27053"/>
    <cellStyle name="Normal 6 2 3 2 2 8" xfId="6934"/>
    <cellStyle name="Normal 6 2 3 2 2 8 2" xfId="37260"/>
    <cellStyle name="Normal 6 2 3 2 2 8 3" xfId="22036"/>
    <cellStyle name="Normal 6 2 3 2 2 9" xfId="32248"/>
    <cellStyle name="Normal 6 2 3 2 3" xfId="1961"/>
    <cellStyle name="Normal 6 2 3 2 3 2" xfId="2382"/>
    <cellStyle name="Normal 6 2 3 2 3 2 2" xfId="3221"/>
    <cellStyle name="Normal 6 2 3 2 3 2 2 2" xfId="4911"/>
    <cellStyle name="Normal 6 2 3 2 3 2 2 2 2" xfId="14984"/>
    <cellStyle name="Normal 6 2 3 2 3 2 2 2 2 2" xfId="45306"/>
    <cellStyle name="Normal 6 2 3 2 3 2 2 2 2 3" xfId="30082"/>
    <cellStyle name="Normal 6 2 3 2 3 2 2 2 3" xfId="9964"/>
    <cellStyle name="Normal 6 2 3 2 3 2 2 2 3 2" xfId="40289"/>
    <cellStyle name="Normal 6 2 3 2 3 2 2 2 3 3" xfId="25065"/>
    <cellStyle name="Normal 6 2 3 2 3 2 2 2 4" xfId="35276"/>
    <cellStyle name="Normal 6 2 3 2 3 2 2 2 5" xfId="20052"/>
    <cellStyle name="Normal 6 2 3 2 3 2 2 3" xfId="6603"/>
    <cellStyle name="Normal 6 2 3 2 3 2 2 3 2" xfId="16655"/>
    <cellStyle name="Normal 6 2 3 2 3 2 2 3 2 2" xfId="46977"/>
    <cellStyle name="Normal 6 2 3 2 3 2 2 3 2 3" xfId="31753"/>
    <cellStyle name="Normal 6 2 3 2 3 2 2 3 3" xfId="11635"/>
    <cellStyle name="Normal 6 2 3 2 3 2 2 3 3 2" xfId="41960"/>
    <cellStyle name="Normal 6 2 3 2 3 2 2 3 3 3" xfId="26736"/>
    <cellStyle name="Normal 6 2 3 2 3 2 2 3 4" xfId="36947"/>
    <cellStyle name="Normal 6 2 3 2 3 2 2 3 5" xfId="21723"/>
    <cellStyle name="Normal 6 2 3 2 3 2 2 4" xfId="13313"/>
    <cellStyle name="Normal 6 2 3 2 3 2 2 4 2" xfId="43635"/>
    <cellStyle name="Normal 6 2 3 2 3 2 2 4 3" xfId="28411"/>
    <cellStyle name="Normal 6 2 3 2 3 2 2 5" xfId="8292"/>
    <cellStyle name="Normal 6 2 3 2 3 2 2 5 2" xfId="38618"/>
    <cellStyle name="Normal 6 2 3 2 3 2 2 5 3" xfId="23394"/>
    <cellStyle name="Normal 6 2 3 2 3 2 2 6" xfId="33606"/>
    <cellStyle name="Normal 6 2 3 2 3 2 2 7" xfId="18381"/>
    <cellStyle name="Normal 6 2 3 2 3 2 3" xfId="4074"/>
    <cellStyle name="Normal 6 2 3 2 3 2 3 2" xfId="14148"/>
    <cellStyle name="Normal 6 2 3 2 3 2 3 2 2" xfId="44470"/>
    <cellStyle name="Normal 6 2 3 2 3 2 3 2 3" xfId="29246"/>
    <cellStyle name="Normal 6 2 3 2 3 2 3 3" xfId="9128"/>
    <cellStyle name="Normal 6 2 3 2 3 2 3 3 2" xfId="39453"/>
    <cellStyle name="Normal 6 2 3 2 3 2 3 3 3" xfId="24229"/>
    <cellStyle name="Normal 6 2 3 2 3 2 3 4" xfId="34440"/>
    <cellStyle name="Normal 6 2 3 2 3 2 3 5" xfId="19216"/>
    <cellStyle name="Normal 6 2 3 2 3 2 4" xfId="5767"/>
    <cellStyle name="Normal 6 2 3 2 3 2 4 2" xfId="15819"/>
    <cellStyle name="Normal 6 2 3 2 3 2 4 2 2" xfId="46141"/>
    <cellStyle name="Normal 6 2 3 2 3 2 4 2 3" xfId="30917"/>
    <cellStyle name="Normal 6 2 3 2 3 2 4 3" xfId="10799"/>
    <cellStyle name="Normal 6 2 3 2 3 2 4 3 2" xfId="41124"/>
    <cellStyle name="Normal 6 2 3 2 3 2 4 3 3" xfId="25900"/>
    <cellStyle name="Normal 6 2 3 2 3 2 4 4" xfId="36111"/>
    <cellStyle name="Normal 6 2 3 2 3 2 4 5" xfId="20887"/>
    <cellStyle name="Normal 6 2 3 2 3 2 5" xfId="12477"/>
    <cellStyle name="Normal 6 2 3 2 3 2 5 2" xfId="42799"/>
    <cellStyle name="Normal 6 2 3 2 3 2 5 3" xfId="27575"/>
    <cellStyle name="Normal 6 2 3 2 3 2 6" xfId="7456"/>
    <cellStyle name="Normal 6 2 3 2 3 2 6 2" xfId="37782"/>
    <cellStyle name="Normal 6 2 3 2 3 2 6 3" xfId="22558"/>
    <cellStyle name="Normal 6 2 3 2 3 2 7" xfId="32770"/>
    <cellStyle name="Normal 6 2 3 2 3 2 8" xfId="17545"/>
    <cellStyle name="Normal 6 2 3 2 3 3" xfId="2803"/>
    <cellStyle name="Normal 6 2 3 2 3 3 2" xfId="4493"/>
    <cellStyle name="Normal 6 2 3 2 3 3 2 2" xfId="14566"/>
    <cellStyle name="Normal 6 2 3 2 3 3 2 2 2" xfId="44888"/>
    <cellStyle name="Normal 6 2 3 2 3 3 2 2 3" xfId="29664"/>
    <cellStyle name="Normal 6 2 3 2 3 3 2 3" xfId="9546"/>
    <cellStyle name="Normal 6 2 3 2 3 3 2 3 2" xfId="39871"/>
    <cellStyle name="Normal 6 2 3 2 3 3 2 3 3" xfId="24647"/>
    <cellStyle name="Normal 6 2 3 2 3 3 2 4" xfId="34858"/>
    <cellStyle name="Normal 6 2 3 2 3 3 2 5" xfId="19634"/>
    <cellStyle name="Normal 6 2 3 2 3 3 3" xfId="6185"/>
    <cellStyle name="Normal 6 2 3 2 3 3 3 2" xfId="16237"/>
    <cellStyle name="Normal 6 2 3 2 3 3 3 2 2" xfId="46559"/>
    <cellStyle name="Normal 6 2 3 2 3 3 3 2 3" xfId="31335"/>
    <cellStyle name="Normal 6 2 3 2 3 3 3 3" xfId="11217"/>
    <cellStyle name="Normal 6 2 3 2 3 3 3 3 2" xfId="41542"/>
    <cellStyle name="Normal 6 2 3 2 3 3 3 3 3" xfId="26318"/>
    <cellStyle name="Normal 6 2 3 2 3 3 3 4" xfId="36529"/>
    <cellStyle name="Normal 6 2 3 2 3 3 3 5" xfId="21305"/>
    <cellStyle name="Normal 6 2 3 2 3 3 4" xfId="12895"/>
    <cellStyle name="Normal 6 2 3 2 3 3 4 2" xfId="43217"/>
    <cellStyle name="Normal 6 2 3 2 3 3 4 3" xfId="27993"/>
    <cellStyle name="Normal 6 2 3 2 3 3 5" xfId="7874"/>
    <cellStyle name="Normal 6 2 3 2 3 3 5 2" xfId="38200"/>
    <cellStyle name="Normal 6 2 3 2 3 3 5 3" xfId="22976"/>
    <cellStyle name="Normal 6 2 3 2 3 3 6" xfId="33188"/>
    <cellStyle name="Normal 6 2 3 2 3 3 7" xfId="17963"/>
    <cellStyle name="Normal 6 2 3 2 3 4" xfId="3656"/>
    <cellStyle name="Normal 6 2 3 2 3 4 2" xfId="13730"/>
    <cellStyle name="Normal 6 2 3 2 3 4 2 2" xfId="44052"/>
    <cellStyle name="Normal 6 2 3 2 3 4 2 3" xfId="28828"/>
    <cellStyle name="Normal 6 2 3 2 3 4 3" xfId="8710"/>
    <cellStyle name="Normal 6 2 3 2 3 4 3 2" xfId="39035"/>
    <cellStyle name="Normal 6 2 3 2 3 4 3 3" xfId="23811"/>
    <cellStyle name="Normal 6 2 3 2 3 4 4" xfId="34022"/>
    <cellStyle name="Normal 6 2 3 2 3 4 5" xfId="18798"/>
    <cellStyle name="Normal 6 2 3 2 3 5" xfId="5349"/>
    <cellStyle name="Normal 6 2 3 2 3 5 2" xfId="15401"/>
    <cellStyle name="Normal 6 2 3 2 3 5 2 2" xfId="45723"/>
    <cellStyle name="Normal 6 2 3 2 3 5 2 3" xfId="30499"/>
    <cellStyle name="Normal 6 2 3 2 3 5 3" xfId="10381"/>
    <cellStyle name="Normal 6 2 3 2 3 5 3 2" xfId="40706"/>
    <cellStyle name="Normal 6 2 3 2 3 5 3 3" xfId="25482"/>
    <cellStyle name="Normal 6 2 3 2 3 5 4" xfId="35693"/>
    <cellStyle name="Normal 6 2 3 2 3 5 5" xfId="20469"/>
    <cellStyle name="Normal 6 2 3 2 3 6" xfId="12059"/>
    <cellStyle name="Normal 6 2 3 2 3 6 2" xfId="42381"/>
    <cellStyle name="Normal 6 2 3 2 3 6 3" xfId="27157"/>
    <cellStyle name="Normal 6 2 3 2 3 7" xfId="7038"/>
    <cellStyle name="Normal 6 2 3 2 3 7 2" xfId="37364"/>
    <cellStyle name="Normal 6 2 3 2 3 7 3" xfId="22140"/>
    <cellStyle name="Normal 6 2 3 2 3 8" xfId="32352"/>
    <cellStyle name="Normal 6 2 3 2 3 9" xfId="17127"/>
    <cellStyle name="Normal 6 2 3 2 4" xfId="2174"/>
    <cellStyle name="Normal 6 2 3 2 4 2" xfId="3013"/>
    <cellStyle name="Normal 6 2 3 2 4 2 2" xfId="4703"/>
    <cellStyle name="Normal 6 2 3 2 4 2 2 2" xfId="14776"/>
    <cellStyle name="Normal 6 2 3 2 4 2 2 2 2" xfId="45098"/>
    <cellStyle name="Normal 6 2 3 2 4 2 2 2 3" xfId="29874"/>
    <cellStyle name="Normal 6 2 3 2 4 2 2 3" xfId="9756"/>
    <cellStyle name="Normal 6 2 3 2 4 2 2 3 2" xfId="40081"/>
    <cellStyle name="Normal 6 2 3 2 4 2 2 3 3" xfId="24857"/>
    <cellStyle name="Normal 6 2 3 2 4 2 2 4" xfId="35068"/>
    <cellStyle name="Normal 6 2 3 2 4 2 2 5" xfId="19844"/>
    <cellStyle name="Normal 6 2 3 2 4 2 3" xfId="6395"/>
    <cellStyle name="Normal 6 2 3 2 4 2 3 2" xfId="16447"/>
    <cellStyle name="Normal 6 2 3 2 4 2 3 2 2" xfId="46769"/>
    <cellStyle name="Normal 6 2 3 2 4 2 3 2 3" xfId="31545"/>
    <cellStyle name="Normal 6 2 3 2 4 2 3 3" xfId="11427"/>
    <cellStyle name="Normal 6 2 3 2 4 2 3 3 2" xfId="41752"/>
    <cellStyle name="Normal 6 2 3 2 4 2 3 3 3" xfId="26528"/>
    <cellStyle name="Normal 6 2 3 2 4 2 3 4" xfId="36739"/>
    <cellStyle name="Normal 6 2 3 2 4 2 3 5" xfId="21515"/>
    <cellStyle name="Normal 6 2 3 2 4 2 4" xfId="13105"/>
    <cellStyle name="Normal 6 2 3 2 4 2 4 2" xfId="43427"/>
    <cellStyle name="Normal 6 2 3 2 4 2 4 3" xfId="28203"/>
    <cellStyle name="Normal 6 2 3 2 4 2 5" xfId="8084"/>
    <cellStyle name="Normal 6 2 3 2 4 2 5 2" xfId="38410"/>
    <cellStyle name="Normal 6 2 3 2 4 2 5 3" xfId="23186"/>
    <cellStyle name="Normal 6 2 3 2 4 2 6" xfId="33398"/>
    <cellStyle name="Normal 6 2 3 2 4 2 7" xfId="18173"/>
    <cellStyle name="Normal 6 2 3 2 4 3" xfId="3866"/>
    <cellStyle name="Normal 6 2 3 2 4 3 2" xfId="13940"/>
    <cellStyle name="Normal 6 2 3 2 4 3 2 2" xfId="44262"/>
    <cellStyle name="Normal 6 2 3 2 4 3 2 3" xfId="29038"/>
    <cellStyle name="Normal 6 2 3 2 4 3 3" xfId="8920"/>
    <cellStyle name="Normal 6 2 3 2 4 3 3 2" xfId="39245"/>
    <cellStyle name="Normal 6 2 3 2 4 3 3 3" xfId="24021"/>
    <cellStyle name="Normal 6 2 3 2 4 3 4" xfId="34232"/>
    <cellStyle name="Normal 6 2 3 2 4 3 5" xfId="19008"/>
    <cellStyle name="Normal 6 2 3 2 4 4" xfId="5559"/>
    <cellStyle name="Normal 6 2 3 2 4 4 2" xfId="15611"/>
    <cellStyle name="Normal 6 2 3 2 4 4 2 2" xfId="45933"/>
    <cellStyle name="Normal 6 2 3 2 4 4 2 3" xfId="30709"/>
    <cellStyle name="Normal 6 2 3 2 4 4 3" xfId="10591"/>
    <cellStyle name="Normal 6 2 3 2 4 4 3 2" xfId="40916"/>
    <cellStyle name="Normal 6 2 3 2 4 4 3 3" xfId="25692"/>
    <cellStyle name="Normal 6 2 3 2 4 4 4" xfId="35903"/>
    <cellStyle name="Normal 6 2 3 2 4 4 5" xfId="20679"/>
    <cellStyle name="Normal 6 2 3 2 4 5" xfId="12269"/>
    <cellStyle name="Normal 6 2 3 2 4 5 2" xfId="42591"/>
    <cellStyle name="Normal 6 2 3 2 4 5 3" xfId="27367"/>
    <cellStyle name="Normal 6 2 3 2 4 6" xfId="7248"/>
    <cellStyle name="Normal 6 2 3 2 4 6 2" xfId="37574"/>
    <cellStyle name="Normal 6 2 3 2 4 6 3" xfId="22350"/>
    <cellStyle name="Normal 6 2 3 2 4 7" xfId="32562"/>
    <cellStyle name="Normal 6 2 3 2 4 8" xfId="17337"/>
    <cellStyle name="Normal 6 2 3 2 5" xfId="2595"/>
    <cellStyle name="Normal 6 2 3 2 5 2" xfId="4285"/>
    <cellStyle name="Normal 6 2 3 2 5 2 2" xfId="14358"/>
    <cellStyle name="Normal 6 2 3 2 5 2 2 2" xfId="44680"/>
    <cellStyle name="Normal 6 2 3 2 5 2 2 3" xfId="29456"/>
    <cellStyle name="Normal 6 2 3 2 5 2 3" xfId="9338"/>
    <cellStyle name="Normal 6 2 3 2 5 2 3 2" xfId="39663"/>
    <cellStyle name="Normal 6 2 3 2 5 2 3 3" xfId="24439"/>
    <cellStyle name="Normal 6 2 3 2 5 2 4" xfId="34650"/>
    <cellStyle name="Normal 6 2 3 2 5 2 5" xfId="19426"/>
    <cellStyle name="Normal 6 2 3 2 5 3" xfId="5977"/>
    <cellStyle name="Normal 6 2 3 2 5 3 2" xfId="16029"/>
    <cellStyle name="Normal 6 2 3 2 5 3 2 2" xfId="46351"/>
    <cellStyle name="Normal 6 2 3 2 5 3 2 3" xfId="31127"/>
    <cellStyle name="Normal 6 2 3 2 5 3 3" xfId="11009"/>
    <cellStyle name="Normal 6 2 3 2 5 3 3 2" xfId="41334"/>
    <cellStyle name="Normal 6 2 3 2 5 3 3 3" xfId="26110"/>
    <cellStyle name="Normal 6 2 3 2 5 3 4" xfId="36321"/>
    <cellStyle name="Normal 6 2 3 2 5 3 5" xfId="21097"/>
    <cellStyle name="Normal 6 2 3 2 5 4" xfId="12687"/>
    <cellStyle name="Normal 6 2 3 2 5 4 2" xfId="43009"/>
    <cellStyle name="Normal 6 2 3 2 5 4 3" xfId="27785"/>
    <cellStyle name="Normal 6 2 3 2 5 5" xfId="7666"/>
    <cellStyle name="Normal 6 2 3 2 5 5 2" xfId="37992"/>
    <cellStyle name="Normal 6 2 3 2 5 5 3" xfId="22768"/>
    <cellStyle name="Normal 6 2 3 2 5 6" xfId="32980"/>
    <cellStyle name="Normal 6 2 3 2 5 7" xfId="17755"/>
    <cellStyle name="Normal 6 2 3 2 6" xfId="3448"/>
    <cellStyle name="Normal 6 2 3 2 6 2" xfId="13522"/>
    <cellStyle name="Normal 6 2 3 2 6 2 2" xfId="43844"/>
    <cellStyle name="Normal 6 2 3 2 6 2 3" xfId="28620"/>
    <cellStyle name="Normal 6 2 3 2 6 3" xfId="8502"/>
    <cellStyle name="Normal 6 2 3 2 6 3 2" xfId="38827"/>
    <cellStyle name="Normal 6 2 3 2 6 3 3" xfId="23603"/>
    <cellStyle name="Normal 6 2 3 2 6 4" xfId="33814"/>
    <cellStyle name="Normal 6 2 3 2 6 5" xfId="18590"/>
    <cellStyle name="Normal 6 2 3 2 7" xfId="5141"/>
    <cellStyle name="Normal 6 2 3 2 7 2" xfId="15193"/>
    <cellStyle name="Normal 6 2 3 2 7 2 2" xfId="45515"/>
    <cellStyle name="Normal 6 2 3 2 7 2 3" xfId="30291"/>
    <cellStyle name="Normal 6 2 3 2 7 3" xfId="10173"/>
    <cellStyle name="Normal 6 2 3 2 7 3 2" xfId="40498"/>
    <cellStyle name="Normal 6 2 3 2 7 3 3" xfId="25274"/>
    <cellStyle name="Normal 6 2 3 2 7 4" xfId="35485"/>
    <cellStyle name="Normal 6 2 3 2 7 5" xfId="20261"/>
    <cellStyle name="Normal 6 2 3 2 8" xfId="11851"/>
    <cellStyle name="Normal 6 2 3 2 8 2" xfId="42173"/>
    <cellStyle name="Normal 6 2 3 2 8 3" xfId="26949"/>
    <cellStyle name="Normal 6 2 3 2 9" xfId="6830"/>
    <cellStyle name="Normal 6 2 3 2 9 2" xfId="37156"/>
    <cellStyle name="Normal 6 2 3 2 9 3" xfId="21932"/>
    <cellStyle name="Normal 6 2 3 3" xfId="751"/>
    <cellStyle name="Normal 6 2 3 3 10" xfId="16971"/>
    <cellStyle name="Normal 6 2 3 3 11" xfId="1794"/>
    <cellStyle name="Normal 6 2 3 3 2" xfId="2013"/>
    <cellStyle name="Normal 6 2 3 3 2 2" xfId="2434"/>
    <cellStyle name="Normal 6 2 3 3 2 2 2" xfId="3273"/>
    <cellStyle name="Normal 6 2 3 3 2 2 2 2" xfId="4963"/>
    <cellStyle name="Normal 6 2 3 3 2 2 2 2 2" xfId="15036"/>
    <cellStyle name="Normal 6 2 3 3 2 2 2 2 2 2" xfId="45358"/>
    <cellStyle name="Normal 6 2 3 3 2 2 2 2 2 3" xfId="30134"/>
    <cellStyle name="Normal 6 2 3 3 2 2 2 2 3" xfId="10016"/>
    <cellStyle name="Normal 6 2 3 3 2 2 2 2 3 2" xfId="40341"/>
    <cellStyle name="Normal 6 2 3 3 2 2 2 2 3 3" xfId="25117"/>
    <cellStyle name="Normal 6 2 3 3 2 2 2 2 4" xfId="35328"/>
    <cellStyle name="Normal 6 2 3 3 2 2 2 2 5" xfId="20104"/>
    <cellStyle name="Normal 6 2 3 3 2 2 2 3" xfId="6655"/>
    <cellStyle name="Normal 6 2 3 3 2 2 2 3 2" xfId="16707"/>
    <cellStyle name="Normal 6 2 3 3 2 2 2 3 2 2" xfId="47029"/>
    <cellStyle name="Normal 6 2 3 3 2 2 2 3 2 3" xfId="31805"/>
    <cellStyle name="Normal 6 2 3 3 2 2 2 3 3" xfId="11687"/>
    <cellStyle name="Normal 6 2 3 3 2 2 2 3 3 2" xfId="42012"/>
    <cellStyle name="Normal 6 2 3 3 2 2 2 3 3 3" xfId="26788"/>
    <cellStyle name="Normal 6 2 3 3 2 2 2 3 4" xfId="36999"/>
    <cellStyle name="Normal 6 2 3 3 2 2 2 3 5" xfId="21775"/>
    <cellStyle name="Normal 6 2 3 3 2 2 2 4" xfId="13365"/>
    <cellStyle name="Normal 6 2 3 3 2 2 2 4 2" xfId="43687"/>
    <cellStyle name="Normal 6 2 3 3 2 2 2 4 3" xfId="28463"/>
    <cellStyle name="Normal 6 2 3 3 2 2 2 5" xfId="8344"/>
    <cellStyle name="Normal 6 2 3 3 2 2 2 5 2" xfId="38670"/>
    <cellStyle name="Normal 6 2 3 3 2 2 2 5 3" xfId="23446"/>
    <cellStyle name="Normal 6 2 3 3 2 2 2 6" xfId="33658"/>
    <cellStyle name="Normal 6 2 3 3 2 2 2 7" xfId="18433"/>
    <cellStyle name="Normal 6 2 3 3 2 2 3" xfId="4126"/>
    <cellStyle name="Normal 6 2 3 3 2 2 3 2" xfId="14200"/>
    <cellStyle name="Normal 6 2 3 3 2 2 3 2 2" xfId="44522"/>
    <cellStyle name="Normal 6 2 3 3 2 2 3 2 3" xfId="29298"/>
    <cellStyle name="Normal 6 2 3 3 2 2 3 3" xfId="9180"/>
    <cellStyle name="Normal 6 2 3 3 2 2 3 3 2" xfId="39505"/>
    <cellStyle name="Normal 6 2 3 3 2 2 3 3 3" xfId="24281"/>
    <cellStyle name="Normal 6 2 3 3 2 2 3 4" xfId="34492"/>
    <cellStyle name="Normal 6 2 3 3 2 2 3 5" xfId="19268"/>
    <cellStyle name="Normal 6 2 3 3 2 2 4" xfId="5819"/>
    <cellStyle name="Normal 6 2 3 3 2 2 4 2" xfId="15871"/>
    <cellStyle name="Normal 6 2 3 3 2 2 4 2 2" xfId="46193"/>
    <cellStyle name="Normal 6 2 3 3 2 2 4 2 3" xfId="30969"/>
    <cellStyle name="Normal 6 2 3 3 2 2 4 3" xfId="10851"/>
    <cellStyle name="Normal 6 2 3 3 2 2 4 3 2" xfId="41176"/>
    <cellStyle name="Normal 6 2 3 3 2 2 4 3 3" xfId="25952"/>
    <cellStyle name="Normal 6 2 3 3 2 2 4 4" xfId="36163"/>
    <cellStyle name="Normal 6 2 3 3 2 2 4 5" xfId="20939"/>
    <cellStyle name="Normal 6 2 3 3 2 2 5" xfId="12529"/>
    <cellStyle name="Normal 6 2 3 3 2 2 5 2" xfId="42851"/>
    <cellStyle name="Normal 6 2 3 3 2 2 5 3" xfId="27627"/>
    <cellStyle name="Normal 6 2 3 3 2 2 6" xfId="7508"/>
    <cellStyle name="Normal 6 2 3 3 2 2 6 2" xfId="37834"/>
    <cellStyle name="Normal 6 2 3 3 2 2 6 3" xfId="22610"/>
    <cellStyle name="Normal 6 2 3 3 2 2 7" xfId="32822"/>
    <cellStyle name="Normal 6 2 3 3 2 2 8" xfId="17597"/>
    <cellStyle name="Normal 6 2 3 3 2 3" xfId="2855"/>
    <cellStyle name="Normal 6 2 3 3 2 3 2" xfId="4545"/>
    <cellStyle name="Normal 6 2 3 3 2 3 2 2" xfId="14618"/>
    <cellStyle name="Normal 6 2 3 3 2 3 2 2 2" xfId="44940"/>
    <cellStyle name="Normal 6 2 3 3 2 3 2 2 3" xfId="29716"/>
    <cellStyle name="Normal 6 2 3 3 2 3 2 3" xfId="9598"/>
    <cellStyle name="Normal 6 2 3 3 2 3 2 3 2" xfId="39923"/>
    <cellStyle name="Normal 6 2 3 3 2 3 2 3 3" xfId="24699"/>
    <cellStyle name="Normal 6 2 3 3 2 3 2 4" xfId="34910"/>
    <cellStyle name="Normal 6 2 3 3 2 3 2 5" xfId="19686"/>
    <cellStyle name="Normal 6 2 3 3 2 3 3" xfId="6237"/>
    <cellStyle name="Normal 6 2 3 3 2 3 3 2" xfId="16289"/>
    <cellStyle name="Normal 6 2 3 3 2 3 3 2 2" xfId="46611"/>
    <cellStyle name="Normal 6 2 3 3 2 3 3 2 3" xfId="31387"/>
    <cellStyle name="Normal 6 2 3 3 2 3 3 3" xfId="11269"/>
    <cellStyle name="Normal 6 2 3 3 2 3 3 3 2" xfId="41594"/>
    <cellStyle name="Normal 6 2 3 3 2 3 3 3 3" xfId="26370"/>
    <cellStyle name="Normal 6 2 3 3 2 3 3 4" xfId="36581"/>
    <cellStyle name="Normal 6 2 3 3 2 3 3 5" xfId="21357"/>
    <cellStyle name="Normal 6 2 3 3 2 3 4" xfId="12947"/>
    <cellStyle name="Normal 6 2 3 3 2 3 4 2" xfId="43269"/>
    <cellStyle name="Normal 6 2 3 3 2 3 4 3" xfId="28045"/>
    <cellStyle name="Normal 6 2 3 3 2 3 5" xfId="7926"/>
    <cellStyle name="Normal 6 2 3 3 2 3 5 2" xfId="38252"/>
    <cellStyle name="Normal 6 2 3 3 2 3 5 3" xfId="23028"/>
    <cellStyle name="Normal 6 2 3 3 2 3 6" xfId="33240"/>
    <cellStyle name="Normal 6 2 3 3 2 3 7" xfId="18015"/>
    <cellStyle name="Normal 6 2 3 3 2 4" xfId="3708"/>
    <cellStyle name="Normal 6 2 3 3 2 4 2" xfId="13782"/>
    <cellStyle name="Normal 6 2 3 3 2 4 2 2" xfId="44104"/>
    <cellStyle name="Normal 6 2 3 3 2 4 2 3" xfId="28880"/>
    <cellStyle name="Normal 6 2 3 3 2 4 3" xfId="8762"/>
    <cellStyle name="Normal 6 2 3 3 2 4 3 2" xfId="39087"/>
    <cellStyle name="Normal 6 2 3 3 2 4 3 3" xfId="23863"/>
    <cellStyle name="Normal 6 2 3 3 2 4 4" xfId="34074"/>
    <cellStyle name="Normal 6 2 3 3 2 4 5" xfId="18850"/>
    <cellStyle name="Normal 6 2 3 3 2 5" xfId="5401"/>
    <cellStyle name="Normal 6 2 3 3 2 5 2" xfId="15453"/>
    <cellStyle name="Normal 6 2 3 3 2 5 2 2" xfId="45775"/>
    <cellStyle name="Normal 6 2 3 3 2 5 2 3" xfId="30551"/>
    <cellStyle name="Normal 6 2 3 3 2 5 3" xfId="10433"/>
    <cellStyle name="Normal 6 2 3 3 2 5 3 2" xfId="40758"/>
    <cellStyle name="Normal 6 2 3 3 2 5 3 3" xfId="25534"/>
    <cellStyle name="Normal 6 2 3 3 2 5 4" xfId="35745"/>
    <cellStyle name="Normal 6 2 3 3 2 5 5" xfId="20521"/>
    <cellStyle name="Normal 6 2 3 3 2 6" xfId="12111"/>
    <cellStyle name="Normal 6 2 3 3 2 6 2" xfId="42433"/>
    <cellStyle name="Normal 6 2 3 3 2 6 3" xfId="27209"/>
    <cellStyle name="Normal 6 2 3 3 2 7" xfId="7090"/>
    <cellStyle name="Normal 6 2 3 3 2 7 2" xfId="37416"/>
    <cellStyle name="Normal 6 2 3 3 2 7 3" xfId="22192"/>
    <cellStyle name="Normal 6 2 3 3 2 8" xfId="32404"/>
    <cellStyle name="Normal 6 2 3 3 2 9" xfId="17179"/>
    <cellStyle name="Normal 6 2 3 3 3" xfId="2226"/>
    <cellStyle name="Normal 6 2 3 3 3 2" xfId="3065"/>
    <cellStyle name="Normal 6 2 3 3 3 2 2" xfId="4755"/>
    <cellStyle name="Normal 6 2 3 3 3 2 2 2" xfId="14828"/>
    <cellStyle name="Normal 6 2 3 3 3 2 2 2 2" xfId="45150"/>
    <cellStyle name="Normal 6 2 3 3 3 2 2 2 3" xfId="29926"/>
    <cellStyle name="Normal 6 2 3 3 3 2 2 3" xfId="9808"/>
    <cellStyle name="Normal 6 2 3 3 3 2 2 3 2" xfId="40133"/>
    <cellStyle name="Normal 6 2 3 3 3 2 2 3 3" xfId="24909"/>
    <cellStyle name="Normal 6 2 3 3 3 2 2 4" xfId="35120"/>
    <cellStyle name="Normal 6 2 3 3 3 2 2 5" xfId="19896"/>
    <cellStyle name="Normal 6 2 3 3 3 2 3" xfId="6447"/>
    <cellStyle name="Normal 6 2 3 3 3 2 3 2" xfId="16499"/>
    <cellStyle name="Normal 6 2 3 3 3 2 3 2 2" xfId="46821"/>
    <cellStyle name="Normal 6 2 3 3 3 2 3 2 3" xfId="31597"/>
    <cellStyle name="Normal 6 2 3 3 3 2 3 3" xfId="11479"/>
    <cellStyle name="Normal 6 2 3 3 3 2 3 3 2" xfId="41804"/>
    <cellStyle name="Normal 6 2 3 3 3 2 3 3 3" xfId="26580"/>
    <cellStyle name="Normal 6 2 3 3 3 2 3 4" xfId="36791"/>
    <cellStyle name="Normal 6 2 3 3 3 2 3 5" xfId="21567"/>
    <cellStyle name="Normal 6 2 3 3 3 2 4" xfId="13157"/>
    <cellStyle name="Normal 6 2 3 3 3 2 4 2" xfId="43479"/>
    <cellStyle name="Normal 6 2 3 3 3 2 4 3" xfId="28255"/>
    <cellStyle name="Normal 6 2 3 3 3 2 5" xfId="8136"/>
    <cellStyle name="Normal 6 2 3 3 3 2 5 2" xfId="38462"/>
    <cellStyle name="Normal 6 2 3 3 3 2 5 3" xfId="23238"/>
    <cellStyle name="Normal 6 2 3 3 3 2 6" xfId="33450"/>
    <cellStyle name="Normal 6 2 3 3 3 2 7" xfId="18225"/>
    <cellStyle name="Normal 6 2 3 3 3 3" xfId="3918"/>
    <cellStyle name="Normal 6 2 3 3 3 3 2" xfId="13992"/>
    <cellStyle name="Normal 6 2 3 3 3 3 2 2" xfId="44314"/>
    <cellStyle name="Normal 6 2 3 3 3 3 2 3" xfId="29090"/>
    <cellStyle name="Normal 6 2 3 3 3 3 3" xfId="8972"/>
    <cellStyle name="Normal 6 2 3 3 3 3 3 2" xfId="39297"/>
    <cellStyle name="Normal 6 2 3 3 3 3 3 3" xfId="24073"/>
    <cellStyle name="Normal 6 2 3 3 3 3 4" xfId="34284"/>
    <cellStyle name="Normal 6 2 3 3 3 3 5" xfId="19060"/>
    <cellStyle name="Normal 6 2 3 3 3 4" xfId="5611"/>
    <cellStyle name="Normal 6 2 3 3 3 4 2" xfId="15663"/>
    <cellStyle name="Normal 6 2 3 3 3 4 2 2" xfId="45985"/>
    <cellStyle name="Normal 6 2 3 3 3 4 2 3" xfId="30761"/>
    <cellStyle name="Normal 6 2 3 3 3 4 3" xfId="10643"/>
    <cellStyle name="Normal 6 2 3 3 3 4 3 2" xfId="40968"/>
    <cellStyle name="Normal 6 2 3 3 3 4 3 3" xfId="25744"/>
    <cellStyle name="Normal 6 2 3 3 3 4 4" xfId="35955"/>
    <cellStyle name="Normal 6 2 3 3 3 4 5" xfId="20731"/>
    <cellStyle name="Normal 6 2 3 3 3 5" xfId="12321"/>
    <cellStyle name="Normal 6 2 3 3 3 5 2" xfId="42643"/>
    <cellStyle name="Normal 6 2 3 3 3 5 3" xfId="27419"/>
    <cellStyle name="Normal 6 2 3 3 3 6" xfId="7300"/>
    <cellStyle name="Normal 6 2 3 3 3 6 2" xfId="37626"/>
    <cellStyle name="Normal 6 2 3 3 3 6 3" xfId="22402"/>
    <cellStyle name="Normal 6 2 3 3 3 7" xfId="32614"/>
    <cellStyle name="Normal 6 2 3 3 3 8" xfId="17389"/>
    <cellStyle name="Normal 6 2 3 3 4" xfId="2647"/>
    <cellStyle name="Normal 6 2 3 3 4 2" xfId="4337"/>
    <cellStyle name="Normal 6 2 3 3 4 2 2" xfId="14410"/>
    <cellStyle name="Normal 6 2 3 3 4 2 2 2" xfId="44732"/>
    <cellStyle name="Normal 6 2 3 3 4 2 2 3" xfId="29508"/>
    <cellStyle name="Normal 6 2 3 3 4 2 3" xfId="9390"/>
    <cellStyle name="Normal 6 2 3 3 4 2 3 2" xfId="39715"/>
    <cellStyle name="Normal 6 2 3 3 4 2 3 3" xfId="24491"/>
    <cellStyle name="Normal 6 2 3 3 4 2 4" xfId="34702"/>
    <cellStyle name="Normal 6 2 3 3 4 2 5" xfId="19478"/>
    <cellStyle name="Normal 6 2 3 3 4 3" xfId="6029"/>
    <cellStyle name="Normal 6 2 3 3 4 3 2" xfId="16081"/>
    <cellStyle name="Normal 6 2 3 3 4 3 2 2" xfId="46403"/>
    <cellStyle name="Normal 6 2 3 3 4 3 2 3" xfId="31179"/>
    <cellStyle name="Normal 6 2 3 3 4 3 3" xfId="11061"/>
    <cellStyle name="Normal 6 2 3 3 4 3 3 2" xfId="41386"/>
    <cellStyle name="Normal 6 2 3 3 4 3 3 3" xfId="26162"/>
    <cellStyle name="Normal 6 2 3 3 4 3 4" xfId="36373"/>
    <cellStyle name="Normal 6 2 3 3 4 3 5" xfId="21149"/>
    <cellStyle name="Normal 6 2 3 3 4 4" xfId="12739"/>
    <cellStyle name="Normal 6 2 3 3 4 4 2" xfId="43061"/>
    <cellStyle name="Normal 6 2 3 3 4 4 3" xfId="27837"/>
    <cellStyle name="Normal 6 2 3 3 4 5" xfId="7718"/>
    <cellStyle name="Normal 6 2 3 3 4 5 2" xfId="38044"/>
    <cellStyle name="Normal 6 2 3 3 4 5 3" xfId="22820"/>
    <cellStyle name="Normal 6 2 3 3 4 6" xfId="33032"/>
    <cellStyle name="Normal 6 2 3 3 4 7" xfId="17807"/>
    <cellStyle name="Normal 6 2 3 3 5" xfId="3500"/>
    <cellStyle name="Normal 6 2 3 3 5 2" xfId="13574"/>
    <cellStyle name="Normal 6 2 3 3 5 2 2" xfId="43896"/>
    <cellStyle name="Normal 6 2 3 3 5 2 3" xfId="28672"/>
    <cellStyle name="Normal 6 2 3 3 5 3" xfId="8554"/>
    <cellStyle name="Normal 6 2 3 3 5 3 2" xfId="38879"/>
    <cellStyle name="Normal 6 2 3 3 5 3 3" xfId="23655"/>
    <cellStyle name="Normal 6 2 3 3 5 4" xfId="33866"/>
    <cellStyle name="Normal 6 2 3 3 5 5" xfId="18642"/>
    <cellStyle name="Normal 6 2 3 3 6" xfId="5193"/>
    <cellStyle name="Normal 6 2 3 3 6 2" xfId="15245"/>
    <cellStyle name="Normal 6 2 3 3 6 2 2" xfId="45567"/>
    <cellStyle name="Normal 6 2 3 3 6 2 3" xfId="30343"/>
    <cellStyle name="Normal 6 2 3 3 6 3" xfId="10225"/>
    <cellStyle name="Normal 6 2 3 3 6 3 2" xfId="40550"/>
    <cellStyle name="Normal 6 2 3 3 6 3 3" xfId="25326"/>
    <cellStyle name="Normal 6 2 3 3 6 4" xfId="35537"/>
    <cellStyle name="Normal 6 2 3 3 6 5" xfId="20313"/>
    <cellStyle name="Normal 6 2 3 3 7" xfId="11903"/>
    <cellStyle name="Normal 6 2 3 3 7 2" xfId="42225"/>
    <cellStyle name="Normal 6 2 3 3 7 3" xfId="27001"/>
    <cellStyle name="Normal 6 2 3 3 8" xfId="6882"/>
    <cellStyle name="Normal 6 2 3 3 8 2" xfId="37208"/>
    <cellStyle name="Normal 6 2 3 3 8 3" xfId="21984"/>
    <cellStyle name="Normal 6 2 3 3 9" xfId="32197"/>
    <cellStyle name="Normal 6 2 3 4" xfId="1907"/>
    <cellStyle name="Normal 6 2 3 4 2" xfId="2330"/>
    <cellStyle name="Normal 6 2 3 4 2 2" xfId="3169"/>
    <cellStyle name="Normal 6 2 3 4 2 2 2" xfId="4859"/>
    <cellStyle name="Normal 6 2 3 4 2 2 2 2" xfId="14932"/>
    <cellStyle name="Normal 6 2 3 4 2 2 2 2 2" xfId="45254"/>
    <cellStyle name="Normal 6 2 3 4 2 2 2 2 3" xfId="30030"/>
    <cellStyle name="Normal 6 2 3 4 2 2 2 3" xfId="9912"/>
    <cellStyle name="Normal 6 2 3 4 2 2 2 3 2" xfId="40237"/>
    <cellStyle name="Normal 6 2 3 4 2 2 2 3 3" xfId="25013"/>
    <cellStyle name="Normal 6 2 3 4 2 2 2 4" xfId="35224"/>
    <cellStyle name="Normal 6 2 3 4 2 2 2 5" xfId="20000"/>
    <cellStyle name="Normal 6 2 3 4 2 2 3" xfId="6551"/>
    <cellStyle name="Normal 6 2 3 4 2 2 3 2" xfId="16603"/>
    <cellStyle name="Normal 6 2 3 4 2 2 3 2 2" xfId="46925"/>
    <cellStyle name="Normal 6 2 3 4 2 2 3 2 3" xfId="31701"/>
    <cellStyle name="Normal 6 2 3 4 2 2 3 3" xfId="11583"/>
    <cellStyle name="Normal 6 2 3 4 2 2 3 3 2" xfId="41908"/>
    <cellStyle name="Normal 6 2 3 4 2 2 3 3 3" xfId="26684"/>
    <cellStyle name="Normal 6 2 3 4 2 2 3 4" xfId="36895"/>
    <cellStyle name="Normal 6 2 3 4 2 2 3 5" xfId="21671"/>
    <cellStyle name="Normal 6 2 3 4 2 2 4" xfId="13261"/>
    <cellStyle name="Normal 6 2 3 4 2 2 4 2" xfId="43583"/>
    <cellStyle name="Normal 6 2 3 4 2 2 4 3" xfId="28359"/>
    <cellStyle name="Normal 6 2 3 4 2 2 5" xfId="8240"/>
    <cellStyle name="Normal 6 2 3 4 2 2 5 2" xfId="38566"/>
    <cellStyle name="Normal 6 2 3 4 2 2 5 3" xfId="23342"/>
    <cellStyle name="Normal 6 2 3 4 2 2 6" xfId="33554"/>
    <cellStyle name="Normal 6 2 3 4 2 2 7" xfId="18329"/>
    <cellStyle name="Normal 6 2 3 4 2 3" xfId="4022"/>
    <cellStyle name="Normal 6 2 3 4 2 3 2" xfId="14096"/>
    <cellStyle name="Normal 6 2 3 4 2 3 2 2" xfId="44418"/>
    <cellStyle name="Normal 6 2 3 4 2 3 2 3" xfId="29194"/>
    <cellStyle name="Normal 6 2 3 4 2 3 3" xfId="9076"/>
    <cellStyle name="Normal 6 2 3 4 2 3 3 2" xfId="39401"/>
    <cellStyle name="Normal 6 2 3 4 2 3 3 3" xfId="24177"/>
    <cellStyle name="Normal 6 2 3 4 2 3 4" xfId="34388"/>
    <cellStyle name="Normal 6 2 3 4 2 3 5" xfId="19164"/>
    <cellStyle name="Normal 6 2 3 4 2 4" xfId="5715"/>
    <cellStyle name="Normal 6 2 3 4 2 4 2" xfId="15767"/>
    <cellStyle name="Normal 6 2 3 4 2 4 2 2" xfId="46089"/>
    <cellStyle name="Normal 6 2 3 4 2 4 2 3" xfId="30865"/>
    <cellStyle name="Normal 6 2 3 4 2 4 3" xfId="10747"/>
    <cellStyle name="Normal 6 2 3 4 2 4 3 2" xfId="41072"/>
    <cellStyle name="Normal 6 2 3 4 2 4 3 3" xfId="25848"/>
    <cellStyle name="Normal 6 2 3 4 2 4 4" xfId="36059"/>
    <cellStyle name="Normal 6 2 3 4 2 4 5" xfId="20835"/>
    <cellStyle name="Normal 6 2 3 4 2 5" xfId="12425"/>
    <cellStyle name="Normal 6 2 3 4 2 5 2" xfId="42747"/>
    <cellStyle name="Normal 6 2 3 4 2 5 3" xfId="27523"/>
    <cellStyle name="Normal 6 2 3 4 2 6" xfId="7404"/>
    <cellStyle name="Normal 6 2 3 4 2 6 2" xfId="37730"/>
    <cellStyle name="Normal 6 2 3 4 2 6 3" xfId="22506"/>
    <cellStyle name="Normal 6 2 3 4 2 7" xfId="32718"/>
    <cellStyle name="Normal 6 2 3 4 2 8" xfId="17493"/>
    <cellStyle name="Normal 6 2 3 4 3" xfId="2751"/>
    <cellStyle name="Normal 6 2 3 4 3 2" xfId="4441"/>
    <cellStyle name="Normal 6 2 3 4 3 2 2" xfId="14514"/>
    <cellStyle name="Normal 6 2 3 4 3 2 2 2" xfId="44836"/>
    <cellStyle name="Normal 6 2 3 4 3 2 2 3" xfId="29612"/>
    <cellStyle name="Normal 6 2 3 4 3 2 3" xfId="9494"/>
    <cellStyle name="Normal 6 2 3 4 3 2 3 2" xfId="39819"/>
    <cellStyle name="Normal 6 2 3 4 3 2 3 3" xfId="24595"/>
    <cellStyle name="Normal 6 2 3 4 3 2 4" xfId="34806"/>
    <cellStyle name="Normal 6 2 3 4 3 2 5" xfId="19582"/>
    <cellStyle name="Normal 6 2 3 4 3 3" xfId="6133"/>
    <cellStyle name="Normal 6 2 3 4 3 3 2" xfId="16185"/>
    <cellStyle name="Normal 6 2 3 4 3 3 2 2" xfId="46507"/>
    <cellStyle name="Normal 6 2 3 4 3 3 2 3" xfId="31283"/>
    <cellStyle name="Normal 6 2 3 4 3 3 3" xfId="11165"/>
    <cellStyle name="Normal 6 2 3 4 3 3 3 2" xfId="41490"/>
    <cellStyle name="Normal 6 2 3 4 3 3 3 3" xfId="26266"/>
    <cellStyle name="Normal 6 2 3 4 3 3 4" xfId="36477"/>
    <cellStyle name="Normal 6 2 3 4 3 3 5" xfId="21253"/>
    <cellStyle name="Normal 6 2 3 4 3 4" xfId="12843"/>
    <cellStyle name="Normal 6 2 3 4 3 4 2" xfId="43165"/>
    <cellStyle name="Normal 6 2 3 4 3 4 3" xfId="27941"/>
    <cellStyle name="Normal 6 2 3 4 3 5" xfId="7822"/>
    <cellStyle name="Normal 6 2 3 4 3 5 2" xfId="38148"/>
    <cellStyle name="Normal 6 2 3 4 3 5 3" xfId="22924"/>
    <cellStyle name="Normal 6 2 3 4 3 6" xfId="33136"/>
    <cellStyle name="Normal 6 2 3 4 3 7" xfId="17911"/>
    <cellStyle name="Normal 6 2 3 4 4" xfId="3604"/>
    <cellStyle name="Normal 6 2 3 4 4 2" xfId="13678"/>
    <cellStyle name="Normal 6 2 3 4 4 2 2" xfId="44000"/>
    <cellStyle name="Normal 6 2 3 4 4 2 3" xfId="28776"/>
    <cellStyle name="Normal 6 2 3 4 4 3" xfId="8658"/>
    <cellStyle name="Normal 6 2 3 4 4 3 2" xfId="38983"/>
    <cellStyle name="Normal 6 2 3 4 4 3 3" xfId="23759"/>
    <cellStyle name="Normal 6 2 3 4 4 4" xfId="33970"/>
    <cellStyle name="Normal 6 2 3 4 4 5" xfId="18746"/>
    <cellStyle name="Normal 6 2 3 4 5" xfId="5297"/>
    <cellStyle name="Normal 6 2 3 4 5 2" xfId="15349"/>
    <cellStyle name="Normal 6 2 3 4 5 2 2" xfId="45671"/>
    <cellStyle name="Normal 6 2 3 4 5 2 3" xfId="30447"/>
    <cellStyle name="Normal 6 2 3 4 5 3" xfId="10329"/>
    <cellStyle name="Normal 6 2 3 4 5 3 2" xfId="40654"/>
    <cellStyle name="Normal 6 2 3 4 5 3 3" xfId="25430"/>
    <cellStyle name="Normal 6 2 3 4 5 4" xfId="35641"/>
    <cellStyle name="Normal 6 2 3 4 5 5" xfId="20417"/>
    <cellStyle name="Normal 6 2 3 4 6" xfId="12007"/>
    <cellStyle name="Normal 6 2 3 4 6 2" xfId="42329"/>
    <cellStyle name="Normal 6 2 3 4 6 3" xfId="27105"/>
    <cellStyle name="Normal 6 2 3 4 7" xfId="6986"/>
    <cellStyle name="Normal 6 2 3 4 7 2" xfId="37312"/>
    <cellStyle name="Normal 6 2 3 4 7 3" xfId="22088"/>
    <cellStyle name="Normal 6 2 3 4 8" xfId="32300"/>
    <cellStyle name="Normal 6 2 3 4 9" xfId="17075"/>
    <cellStyle name="Normal 6 2 3 5" xfId="2120"/>
    <cellStyle name="Normal 6 2 3 5 2" xfId="2961"/>
    <cellStyle name="Normal 6 2 3 5 2 2" xfId="4651"/>
    <cellStyle name="Normal 6 2 3 5 2 2 2" xfId="14724"/>
    <cellStyle name="Normal 6 2 3 5 2 2 2 2" xfId="45046"/>
    <cellStyle name="Normal 6 2 3 5 2 2 2 3" xfId="29822"/>
    <cellStyle name="Normal 6 2 3 5 2 2 3" xfId="9704"/>
    <cellStyle name="Normal 6 2 3 5 2 2 3 2" xfId="40029"/>
    <cellStyle name="Normal 6 2 3 5 2 2 3 3" xfId="24805"/>
    <cellStyle name="Normal 6 2 3 5 2 2 4" xfId="35016"/>
    <cellStyle name="Normal 6 2 3 5 2 2 5" xfId="19792"/>
    <cellStyle name="Normal 6 2 3 5 2 3" xfId="6343"/>
    <cellStyle name="Normal 6 2 3 5 2 3 2" xfId="16395"/>
    <cellStyle name="Normal 6 2 3 5 2 3 2 2" xfId="46717"/>
    <cellStyle name="Normal 6 2 3 5 2 3 2 3" xfId="31493"/>
    <cellStyle name="Normal 6 2 3 5 2 3 3" xfId="11375"/>
    <cellStyle name="Normal 6 2 3 5 2 3 3 2" xfId="41700"/>
    <cellStyle name="Normal 6 2 3 5 2 3 3 3" xfId="26476"/>
    <cellStyle name="Normal 6 2 3 5 2 3 4" xfId="36687"/>
    <cellStyle name="Normal 6 2 3 5 2 3 5" xfId="21463"/>
    <cellStyle name="Normal 6 2 3 5 2 4" xfId="13053"/>
    <cellStyle name="Normal 6 2 3 5 2 4 2" xfId="43375"/>
    <cellStyle name="Normal 6 2 3 5 2 4 3" xfId="28151"/>
    <cellStyle name="Normal 6 2 3 5 2 5" xfId="8032"/>
    <cellStyle name="Normal 6 2 3 5 2 5 2" xfId="38358"/>
    <cellStyle name="Normal 6 2 3 5 2 5 3" xfId="23134"/>
    <cellStyle name="Normal 6 2 3 5 2 6" xfId="33346"/>
    <cellStyle name="Normal 6 2 3 5 2 7" xfId="18121"/>
    <cellStyle name="Normal 6 2 3 5 3" xfId="3814"/>
    <cellStyle name="Normal 6 2 3 5 3 2" xfId="13888"/>
    <cellStyle name="Normal 6 2 3 5 3 2 2" xfId="44210"/>
    <cellStyle name="Normal 6 2 3 5 3 2 3" xfId="28986"/>
    <cellStyle name="Normal 6 2 3 5 3 3" xfId="8868"/>
    <cellStyle name="Normal 6 2 3 5 3 3 2" xfId="39193"/>
    <cellStyle name="Normal 6 2 3 5 3 3 3" xfId="23969"/>
    <cellStyle name="Normal 6 2 3 5 3 4" xfId="34180"/>
    <cellStyle name="Normal 6 2 3 5 3 5" xfId="18956"/>
    <cellStyle name="Normal 6 2 3 5 4" xfId="5507"/>
    <cellStyle name="Normal 6 2 3 5 4 2" xfId="15559"/>
    <cellStyle name="Normal 6 2 3 5 4 2 2" xfId="45881"/>
    <cellStyle name="Normal 6 2 3 5 4 2 3" xfId="30657"/>
    <cellStyle name="Normal 6 2 3 5 4 3" xfId="10539"/>
    <cellStyle name="Normal 6 2 3 5 4 3 2" xfId="40864"/>
    <cellStyle name="Normal 6 2 3 5 4 3 3" xfId="25640"/>
    <cellStyle name="Normal 6 2 3 5 4 4" xfId="35851"/>
    <cellStyle name="Normal 6 2 3 5 4 5" xfId="20627"/>
    <cellStyle name="Normal 6 2 3 5 5" xfId="12217"/>
    <cellStyle name="Normal 6 2 3 5 5 2" xfId="42539"/>
    <cellStyle name="Normal 6 2 3 5 5 3" xfId="27315"/>
    <cellStyle name="Normal 6 2 3 5 6" xfId="7196"/>
    <cellStyle name="Normal 6 2 3 5 6 2" xfId="37522"/>
    <cellStyle name="Normal 6 2 3 5 6 3" xfId="22298"/>
    <cellStyle name="Normal 6 2 3 5 7" xfId="32510"/>
    <cellStyle name="Normal 6 2 3 5 8" xfId="17285"/>
    <cellStyle name="Normal 6 2 3 6" xfId="2541"/>
    <cellStyle name="Normal 6 2 3 6 2" xfId="4233"/>
    <cellStyle name="Normal 6 2 3 6 2 2" xfId="14306"/>
    <cellStyle name="Normal 6 2 3 6 2 2 2" xfId="44628"/>
    <cellStyle name="Normal 6 2 3 6 2 2 3" xfId="29404"/>
    <cellStyle name="Normal 6 2 3 6 2 3" xfId="9286"/>
    <cellStyle name="Normal 6 2 3 6 2 3 2" xfId="39611"/>
    <cellStyle name="Normal 6 2 3 6 2 3 3" xfId="24387"/>
    <cellStyle name="Normal 6 2 3 6 2 4" xfId="34598"/>
    <cellStyle name="Normal 6 2 3 6 2 5" xfId="19374"/>
    <cellStyle name="Normal 6 2 3 6 3" xfId="5925"/>
    <cellStyle name="Normal 6 2 3 6 3 2" xfId="15977"/>
    <cellStyle name="Normal 6 2 3 6 3 2 2" xfId="46299"/>
    <cellStyle name="Normal 6 2 3 6 3 2 3" xfId="31075"/>
    <cellStyle name="Normal 6 2 3 6 3 3" xfId="10957"/>
    <cellStyle name="Normal 6 2 3 6 3 3 2" xfId="41282"/>
    <cellStyle name="Normal 6 2 3 6 3 3 3" xfId="26058"/>
    <cellStyle name="Normal 6 2 3 6 3 4" xfId="36269"/>
    <cellStyle name="Normal 6 2 3 6 3 5" xfId="21045"/>
    <cellStyle name="Normal 6 2 3 6 4" xfId="12635"/>
    <cellStyle name="Normal 6 2 3 6 4 2" xfId="42957"/>
    <cellStyle name="Normal 6 2 3 6 4 3" xfId="27733"/>
    <cellStyle name="Normal 6 2 3 6 5" xfId="7614"/>
    <cellStyle name="Normal 6 2 3 6 5 2" xfId="37940"/>
    <cellStyle name="Normal 6 2 3 6 5 3" xfId="22716"/>
    <cellStyle name="Normal 6 2 3 6 6" xfId="32928"/>
    <cellStyle name="Normal 6 2 3 6 7" xfId="17703"/>
    <cellStyle name="Normal 6 2 3 7" xfId="3392"/>
    <cellStyle name="Normal 6 2 3 7 2" xfId="13470"/>
    <cellStyle name="Normal 6 2 3 7 2 2" xfId="43792"/>
    <cellStyle name="Normal 6 2 3 7 2 3" xfId="28568"/>
    <cellStyle name="Normal 6 2 3 7 3" xfId="8450"/>
    <cellStyle name="Normal 6 2 3 7 3 2" xfId="38775"/>
    <cellStyle name="Normal 6 2 3 7 3 3" xfId="23551"/>
    <cellStyle name="Normal 6 2 3 7 4" xfId="33762"/>
    <cellStyle name="Normal 6 2 3 7 5" xfId="18538"/>
    <cellStyle name="Normal 6 2 3 8" xfId="5086"/>
    <cellStyle name="Normal 6 2 3 8 2" xfId="15141"/>
    <cellStyle name="Normal 6 2 3 8 2 2" xfId="45463"/>
    <cellStyle name="Normal 6 2 3 8 2 3" xfId="30239"/>
    <cellStyle name="Normal 6 2 3 8 3" xfId="10121"/>
    <cellStyle name="Normal 6 2 3 8 3 2" xfId="40446"/>
    <cellStyle name="Normal 6 2 3 8 3 3" xfId="25222"/>
    <cellStyle name="Normal 6 2 3 8 4" xfId="35433"/>
    <cellStyle name="Normal 6 2 3 8 5" xfId="20209"/>
    <cellStyle name="Normal 6 2 3 9" xfId="11797"/>
    <cellStyle name="Normal 6 2 3 9 2" xfId="42121"/>
    <cellStyle name="Normal 6 2 3 9 3" xfId="26897"/>
    <cellStyle name="Normal 6 2 4" xfId="721"/>
    <cellStyle name="Normal 6 2 4 2" xfId="1462"/>
    <cellStyle name="Normal 6 2 5" xfId="742"/>
    <cellStyle name="Normal 6 2 5 2" xfId="1463"/>
    <cellStyle name="Normal 6 2 6" xfId="1459"/>
    <cellStyle name="Normal 6 2 7" xfId="1709"/>
    <cellStyle name="Normal 6 2 7 10" xfId="32116"/>
    <cellStyle name="Normal 6 2 7 11" xfId="16888"/>
    <cellStyle name="Normal 6 2 7 2" xfId="1817"/>
    <cellStyle name="Normal 6 2 7 2 10" xfId="16992"/>
    <cellStyle name="Normal 6 2 7 2 2" xfId="2034"/>
    <cellStyle name="Normal 6 2 7 2 2 2" xfId="2455"/>
    <cellStyle name="Normal 6 2 7 2 2 2 2" xfId="3294"/>
    <cellStyle name="Normal 6 2 7 2 2 2 2 2" xfId="4984"/>
    <cellStyle name="Normal 6 2 7 2 2 2 2 2 2" xfId="15057"/>
    <cellStyle name="Normal 6 2 7 2 2 2 2 2 2 2" xfId="45379"/>
    <cellStyle name="Normal 6 2 7 2 2 2 2 2 2 3" xfId="30155"/>
    <cellStyle name="Normal 6 2 7 2 2 2 2 2 3" xfId="10037"/>
    <cellStyle name="Normal 6 2 7 2 2 2 2 2 3 2" xfId="40362"/>
    <cellStyle name="Normal 6 2 7 2 2 2 2 2 3 3" xfId="25138"/>
    <cellStyle name="Normal 6 2 7 2 2 2 2 2 4" xfId="35349"/>
    <cellStyle name="Normal 6 2 7 2 2 2 2 2 5" xfId="20125"/>
    <cellStyle name="Normal 6 2 7 2 2 2 2 3" xfId="6676"/>
    <cellStyle name="Normal 6 2 7 2 2 2 2 3 2" xfId="16728"/>
    <cellStyle name="Normal 6 2 7 2 2 2 2 3 2 2" xfId="47050"/>
    <cellStyle name="Normal 6 2 7 2 2 2 2 3 2 3" xfId="31826"/>
    <cellStyle name="Normal 6 2 7 2 2 2 2 3 3" xfId="11708"/>
    <cellStyle name="Normal 6 2 7 2 2 2 2 3 3 2" xfId="42033"/>
    <cellStyle name="Normal 6 2 7 2 2 2 2 3 3 3" xfId="26809"/>
    <cellStyle name="Normal 6 2 7 2 2 2 2 3 4" xfId="37020"/>
    <cellStyle name="Normal 6 2 7 2 2 2 2 3 5" xfId="21796"/>
    <cellStyle name="Normal 6 2 7 2 2 2 2 4" xfId="13386"/>
    <cellStyle name="Normal 6 2 7 2 2 2 2 4 2" xfId="43708"/>
    <cellStyle name="Normal 6 2 7 2 2 2 2 4 3" xfId="28484"/>
    <cellStyle name="Normal 6 2 7 2 2 2 2 5" xfId="8365"/>
    <cellStyle name="Normal 6 2 7 2 2 2 2 5 2" xfId="38691"/>
    <cellStyle name="Normal 6 2 7 2 2 2 2 5 3" xfId="23467"/>
    <cellStyle name="Normal 6 2 7 2 2 2 2 6" xfId="33679"/>
    <cellStyle name="Normal 6 2 7 2 2 2 2 7" xfId="18454"/>
    <cellStyle name="Normal 6 2 7 2 2 2 3" xfId="4147"/>
    <cellStyle name="Normal 6 2 7 2 2 2 3 2" xfId="14221"/>
    <cellStyle name="Normal 6 2 7 2 2 2 3 2 2" xfId="44543"/>
    <cellStyle name="Normal 6 2 7 2 2 2 3 2 3" xfId="29319"/>
    <cellStyle name="Normal 6 2 7 2 2 2 3 3" xfId="9201"/>
    <cellStyle name="Normal 6 2 7 2 2 2 3 3 2" xfId="39526"/>
    <cellStyle name="Normal 6 2 7 2 2 2 3 3 3" xfId="24302"/>
    <cellStyle name="Normal 6 2 7 2 2 2 3 4" xfId="34513"/>
    <cellStyle name="Normal 6 2 7 2 2 2 3 5" xfId="19289"/>
    <cellStyle name="Normal 6 2 7 2 2 2 4" xfId="5840"/>
    <cellStyle name="Normal 6 2 7 2 2 2 4 2" xfId="15892"/>
    <cellStyle name="Normal 6 2 7 2 2 2 4 2 2" xfId="46214"/>
    <cellStyle name="Normal 6 2 7 2 2 2 4 2 3" xfId="30990"/>
    <cellStyle name="Normal 6 2 7 2 2 2 4 3" xfId="10872"/>
    <cellStyle name="Normal 6 2 7 2 2 2 4 3 2" xfId="41197"/>
    <cellStyle name="Normal 6 2 7 2 2 2 4 3 3" xfId="25973"/>
    <cellStyle name="Normal 6 2 7 2 2 2 4 4" xfId="36184"/>
    <cellStyle name="Normal 6 2 7 2 2 2 4 5" xfId="20960"/>
    <cellStyle name="Normal 6 2 7 2 2 2 5" xfId="12550"/>
    <cellStyle name="Normal 6 2 7 2 2 2 5 2" xfId="42872"/>
    <cellStyle name="Normal 6 2 7 2 2 2 5 3" xfId="27648"/>
    <cellStyle name="Normal 6 2 7 2 2 2 6" xfId="7529"/>
    <cellStyle name="Normal 6 2 7 2 2 2 6 2" xfId="37855"/>
    <cellStyle name="Normal 6 2 7 2 2 2 6 3" xfId="22631"/>
    <cellStyle name="Normal 6 2 7 2 2 2 7" xfId="32843"/>
    <cellStyle name="Normal 6 2 7 2 2 2 8" xfId="17618"/>
    <cellStyle name="Normal 6 2 7 2 2 3" xfId="2876"/>
    <cellStyle name="Normal 6 2 7 2 2 3 2" xfId="4566"/>
    <cellStyle name="Normal 6 2 7 2 2 3 2 2" xfId="14639"/>
    <cellStyle name="Normal 6 2 7 2 2 3 2 2 2" xfId="44961"/>
    <cellStyle name="Normal 6 2 7 2 2 3 2 2 3" xfId="29737"/>
    <cellStyle name="Normal 6 2 7 2 2 3 2 3" xfId="9619"/>
    <cellStyle name="Normal 6 2 7 2 2 3 2 3 2" xfId="39944"/>
    <cellStyle name="Normal 6 2 7 2 2 3 2 3 3" xfId="24720"/>
    <cellStyle name="Normal 6 2 7 2 2 3 2 4" xfId="34931"/>
    <cellStyle name="Normal 6 2 7 2 2 3 2 5" xfId="19707"/>
    <cellStyle name="Normal 6 2 7 2 2 3 3" xfId="6258"/>
    <cellStyle name="Normal 6 2 7 2 2 3 3 2" xfId="16310"/>
    <cellStyle name="Normal 6 2 7 2 2 3 3 2 2" xfId="46632"/>
    <cellStyle name="Normal 6 2 7 2 2 3 3 2 3" xfId="31408"/>
    <cellStyle name="Normal 6 2 7 2 2 3 3 3" xfId="11290"/>
    <cellStyle name="Normal 6 2 7 2 2 3 3 3 2" xfId="41615"/>
    <cellStyle name="Normal 6 2 7 2 2 3 3 3 3" xfId="26391"/>
    <cellStyle name="Normal 6 2 7 2 2 3 3 4" xfId="36602"/>
    <cellStyle name="Normal 6 2 7 2 2 3 3 5" xfId="21378"/>
    <cellStyle name="Normal 6 2 7 2 2 3 4" xfId="12968"/>
    <cellStyle name="Normal 6 2 7 2 2 3 4 2" xfId="43290"/>
    <cellStyle name="Normal 6 2 7 2 2 3 4 3" xfId="28066"/>
    <cellStyle name="Normal 6 2 7 2 2 3 5" xfId="7947"/>
    <cellStyle name="Normal 6 2 7 2 2 3 5 2" xfId="38273"/>
    <cellStyle name="Normal 6 2 7 2 2 3 5 3" xfId="23049"/>
    <cellStyle name="Normal 6 2 7 2 2 3 6" xfId="33261"/>
    <cellStyle name="Normal 6 2 7 2 2 3 7" xfId="18036"/>
    <cellStyle name="Normal 6 2 7 2 2 4" xfId="3729"/>
    <cellStyle name="Normal 6 2 7 2 2 4 2" xfId="13803"/>
    <cellStyle name="Normal 6 2 7 2 2 4 2 2" xfId="44125"/>
    <cellStyle name="Normal 6 2 7 2 2 4 2 3" xfId="28901"/>
    <cellStyle name="Normal 6 2 7 2 2 4 3" xfId="8783"/>
    <cellStyle name="Normal 6 2 7 2 2 4 3 2" xfId="39108"/>
    <cellStyle name="Normal 6 2 7 2 2 4 3 3" xfId="23884"/>
    <cellStyle name="Normal 6 2 7 2 2 4 4" xfId="34095"/>
    <cellStyle name="Normal 6 2 7 2 2 4 5" xfId="18871"/>
    <cellStyle name="Normal 6 2 7 2 2 5" xfId="5422"/>
    <cellStyle name="Normal 6 2 7 2 2 5 2" xfId="15474"/>
    <cellStyle name="Normal 6 2 7 2 2 5 2 2" xfId="45796"/>
    <cellStyle name="Normal 6 2 7 2 2 5 2 3" xfId="30572"/>
    <cellStyle name="Normal 6 2 7 2 2 5 3" xfId="10454"/>
    <cellStyle name="Normal 6 2 7 2 2 5 3 2" xfId="40779"/>
    <cellStyle name="Normal 6 2 7 2 2 5 3 3" xfId="25555"/>
    <cellStyle name="Normal 6 2 7 2 2 5 4" xfId="35766"/>
    <cellStyle name="Normal 6 2 7 2 2 5 5" xfId="20542"/>
    <cellStyle name="Normal 6 2 7 2 2 6" xfId="12132"/>
    <cellStyle name="Normal 6 2 7 2 2 6 2" xfId="42454"/>
    <cellStyle name="Normal 6 2 7 2 2 6 3" xfId="27230"/>
    <cellStyle name="Normal 6 2 7 2 2 7" xfId="7111"/>
    <cellStyle name="Normal 6 2 7 2 2 7 2" xfId="37437"/>
    <cellStyle name="Normal 6 2 7 2 2 7 3" xfId="22213"/>
    <cellStyle name="Normal 6 2 7 2 2 8" xfId="32425"/>
    <cellStyle name="Normal 6 2 7 2 2 9" xfId="17200"/>
    <cellStyle name="Normal 6 2 7 2 3" xfId="2247"/>
    <cellStyle name="Normal 6 2 7 2 3 2" xfId="3086"/>
    <cellStyle name="Normal 6 2 7 2 3 2 2" xfId="4776"/>
    <cellStyle name="Normal 6 2 7 2 3 2 2 2" xfId="14849"/>
    <cellStyle name="Normal 6 2 7 2 3 2 2 2 2" xfId="45171"/>
    <cellStyle name="Normal 6 2 7 2 3 2 2 2 3" xfId="29947"/>
    <cellStyle name="Normal 6 2 7 2 3 2 2 3" xfId="9829"/>
    <cellStyle name="Normal 6 2 7 2 3 2 2 3 2" xfId="40154"/>
    <cellStyle name="Normal 6 2 7 2 3 2 2 3 3" xfId="24930"/>
    <cellStyle name="Normal 6 2 7 2 3 2 2 4" xfId="35141"/>
    <cellStyle name="Normal 6 2 7 2 3 2 2 5" xfId="19917"/>
    <cellStyle name="Normal 6 2 7 2 3 2 3" xfId="6468"/>
    <cellStyle name="Normal 6 2 7 2 3 2 3 2" xfId="16520"/>
    <cellStyle name="Normal 6 2 7 2 3 2 3 2 2" xfId="46842"/>
    <cellStyle name="Normal 6 2 7 2 3 2 3 2 3" xfId="31618"/>
    <cellStyle name="Normal 6 2 7 2 3 2 3 3" xfId="11500"/>
    <cellStyle name="Normal 6 2 7 2 3 2 3 3 2" xfId="41825"/>
    <cellStyle name="Normal 6 2 7 2 3 2 3 3 3" xfId="26601"/>
    <cellStyle name="Normal 6 2 7 2 3 2 3 4" xfId="36812"/>
    <cellStyle name="Normal 6 2 7 2 3 2 3 5" xfId="21588"/>
    <cellStyle name="Normal 6 2 7 2 3 2 4" xfId="13178"/>
    <cellStyle name="Normal 6 2 7 2 3 2 4 2" xfId="43500"/>
    <cellStyle name="Normal 6 2 7 2 3 2 4 3" xfId="28276"/>
    <cellStyle name="Normal 6 2 7 2 3 2 5" xfId="8157"/>
    <cellStyle name="Normal 6 2 7 2 3 2 5 2" xfId="38483"/>
    <cellStyle name="Normal 6 2 7 2 3 2 5 3" xfId="23259"/>
    <cellStyle name="Normal 6 2 7 2 3 2 6" xfId="33471"/>
    <cellStyle name="Normal 6 2 7 2 3 2 7" xfId="18246"/>
    <cellStyle name="Normal 6 2 7 2 3 3" xfId="3939"/>
    <cellStyle name="Normal 6 2 7 2 3 3 2" xfId="14013"/>
    <cellStyle name="Normal 6 2 7 2 3 3 2 2" xfId="44335"/>
    <cellStyle name="Normal 6 2 7 2 3 3 2 3" xfId="29111"/>
    <cellStyle name="Normal 6 2 7 2 3 3 3" xfId="8993"/>
    <cellStyle name="Normal 6 2 7 2 3 3 3 2" xfId="39318"/>
    <cellStyle name="Normal 6 2 7 2 3 3 3 3" xfId="24094"/>
    <cellStyle name="Normal 6 2 7 2 3 3 4" xfId="34305"/>
    <cellStyle name="Normal 6 2 7 2 3 3 5" xfId="19081"/>
    <cellStyle name="Normal 6 2 7 2 3 4" xfId="5632"/>
    <cellStyle name="Normal 6 2 7 2 3 4 2" xfId="15684"/>
    <cellStyle name="Normal 6 2 7 2 3 4 2 2" xfId="46006"/>
    <cellStyle name="Normal 6 2 7 2 3 4 2 3" xfId="30782"/>
    <cellStyle name="Normal 6 2 7 2 3 4 3" xfId="10664"/>
    <cellStyle name="Normal 6 2 7 2 3 4 3 2" xfId="40989"/>
    <cellStyle name="Normal 6 2 7 2 3 4 3 3" xfId="25765"/>
    <cellStyle name="Normal 6 2 7 2 3 4 4" xfId="35976"/>
    <cellStyle name="Normal 6 2 7 2 3 4 5" xfId="20752"/>
    <cellStyle name="Normal 6 2 7 2 3 5" xfId="12342"/>
    <cellStyle name="Normal 6 2 7 2 3 5 2" xfId="42664"/>
    <cellStyle name="Normal 6 2 7 2 3 5 3" xfId="27440"/>
    <cellStyle name="Normal 6 2 7 2 3 6" xfId="7321"/>
    <cellStyle name="Normal 6 2 7 2 3 6 2" xfId="37647"/>
    <cellStyle name="Normal 6 2 7 2 3 6 3" xfId="22423"/>
    <cellStyle name="Normal 6 2 7 2 3 7" xfId="32635"/>
    <cellStyle name="Normal 6 2 7 2 3 8" xfId="17410"/>
    <cellStyle name="Normal 6 2 7 2 4" xfId="2668"/>
    <cellStyle name="Normal 6 2 7 2 4 2" xfId="4358"/>
    <cellStyle name="Normal 6 2 7 2 4 2 2" xfId="14431"/>
    <cellStyle name="Normal 6 2 7 2 4 2 2 2" xfId="44753"/>
    <cellStyle name="Normal 6 2 7 2 4 2 2 3" xfId="29529"/>
    <cellStyle name="Normal 6 2 7 2 4 2 3" xfId="9411"/>
    <cellStyle name="Normal 6 2 7 2 4 2 3 2" xfId="39736"/>
    <cellStyle name="Normal 6 2 7 2 4 2 3 3" xfId="24512"/>
    <cellStyle name="Normal 6 2 7 2 4 2 4" xfId="34723"/>
    <cellStyle name="Normal 6 2 7 2 4 2 5" xfId="19499"/>
    <cellStyle name="Normal 6 2 7 2 4 3" xfId="6050"/>
    <cellStyle name="Normal 6 2 7 2 4 3 2" xfId="16102"/>
    <cellStyle name="Normal 6 2 7 2 4 3 2 2" xfId="46424"/>
    <cellStyle name="Normal 6 2 7 2 4 3 2 3" xfId="31200"/>
    <cellStyle name="Normal 6 2 7 2 4 3 3" xfId="11082"/>
    <cellStyle name="Normal 6 2 7 2 4 3 3 2" xfId="41407"/>
    <cellStyle name="Normal 6 2 7 2 4 3 3 3" xfId="26183"/>
    <cellStyle name="Normal 6 2 7 2 4 3 4" xfId="36394"/>
    <cellStyle name="Normal 6 2 7 2 4 3 5" xfId="21170"/>
    <cellStyle name="Normal 6 2 7 2 4 4" xfId="12760"/>
    <cellStyle name="Normal 6 2 7 2 4 4 2" xfId="43082"/>
    <cellStyle name="Normal 6 2 7 2 4 4 3" xfId="27858"/>
    <cellStyle name="Normal 6 2 7 2 4 5" xfId="7739"/>
    <cellStyle name="Normal 6 2 7 2 4 5 2" xfId="38065"/>
    <cellStyle name="Normal 6 2 7 2 4 5 3" xfId="22841"/>
    <cellStyle name="Normal 6 2 7 2 4 6" xfId="33053"/>
    <cellStyle name="Normal 6 2 7 2 4 7" xfId="17828"/>
    <cellStyle name="Normal 6 2 7 2 5" xfId="3521"/>
    <cellStyle name="Normal 6 2 7 2 5 2" xfId="13595"/>
    <cellStyle name="Normal 6 2 7 2 5 2 2" xfId="43917"/>
    <cellStyle name="Normal 6 2 7 2 5 2 3" xfId="28693"/>
    <cellStyle name="Normal 6 2 7 2 5 3" xfId="8575"/>
    <cellStyle name="Normal 6 2 7 2 5 3 2" xfId="38900"/>
    <cellStyle name="Normal 6 2 7 2 5 3 3" xfId="23676"/>
    <cellStyle name="Normal 6 2 7 2 5 4" xfId="33887"/>
    <cellStyle name="Normal 6 2 7 2 5 5" xfId="18663"/>
    <cellStyle name="Normal 6 2 7 2 6" xfId="5214"/>
    <cellStyle name="Normal 6 2 7 2 6 2" xfId="15266"/>
    <cellStyle name="Normal 6 2 7 2 6 2 2" xfId="45588"/>
    <cellStyle name="Normal 6 2 7 2 6 2 3" xfId="30364"/>
    <cellStyle name="Normal 6 2 7 2 6 3" xfId="10246"/>
    <cellStyle name="Normal 6 2 7 2 6 3 2" xfId="40571"/>
    <cellStyle name="Normal 6 2 7 2 6 3 3" xfId="25347"/>
    <cellStyle name="Normal 6 2 7 2 6 4" xfId="35558"/>
    <cellStyle name="Normal 6 2 7 2 6 5" xfId="20334"/>
    <cellStyle name="Normal 6 2 7 2 7" xfId="11924"/>
    <cellStyle name="Normal 6 2 7 2 7 2" xfId="42246"/>
    <cellStyle name="Normal 6 2 7 2 7 3" xfId="27022"/>
    <cellStyle name="Normal 6 2 7 2 8" xfId="6903"/>
    <cellStyle name="Normal 6 2 7 2 8 2" xfId="37229"/>
    <cellStyle name="Normal 6 2 7 2 8 3" xfId="22005"/>
    <cellStyle name="Normal 6 2 7 2 9" xfId="32217"/>
    <cellStyle name="Normal 6 2 7 3" xfId="1930"/>
    <cellStyle name="Normal 6 2 7 3 2" xfId="2351"/>
    <cellStyle name="Normal 6 2 7 3 2 2" xfId="3190"/>
    <cellStyle name="Normal 6 2 7 3 2 2 2" xfId="4880"/>
    <cellStyle name="Normal 6 2 7 3 2 2 2 2" xfId="14953"/>
    <cellStyle name="Normal 6 2 7 3 2 2 2 2 2" xfId="45275"/>
    <cellStyle name="Normal 6 2 7 3 2 2 2 2 3" xfId="30051"/>
    <cellStyle name="Normal 6 2 7 3 2 2 2 3" xfId="9933"/>
    <cellStyle name="Normal 6 2 7 3 2 2 2 3 2" xfId="40258"/>
    <cellStyle name="Normal 6 2 7 3 2 2 2 3 3" xfId="25034"/>
    <cellStyle name="Normal 6 2 7 3 2 2 2 4" xfId="35245"/>
    <cellStyle name="Normal 6 2 7 3 2 2 2 5" xfId="20021"/>
    <cellStyle name="Normal 6 2 7 3 2 2 3" xfId="6572"/>
    <cellStyle name="Normal 6 2 7 3 2 2 3 2" xfId="16624"/>
    <cellStyle name="Normal 6 2 7 3 2 2 3 2 2" xfId="46946"/>
    <cellStyle name="Normal 6 2 7 3 2 2 3 2 3" xfId="31722"/>
    <cellStyle name="Normal 6 2 7 3 2 2 3 3" xfId="11604"/>
    <cellStyle name="Normal 6 2 7 3 2 2 3 3 2" xfId="41929"/>
    <cellStyle name="Normal 6 2 7 3 2 2 3 3 3" xfId="26705"/>
    <cellStyle name="Normal 6 2 7 3 2 2 3 4" xfId="36916"/>
    <cellStyle name="Normal 6 2 7 3 2 2 3 5" xfId="21692"/>
    <cellStyle name="Normal 6 2 7 3 2 2 4" xfId="13282"/>
    <cellStyle name="Normal 6 2 7 3 2 2 4 2" xfId="43604"/>
    <cellStyle name="Normal 6 2 7 3 2 2 4 3" xfId="28380"/>
    <cellStyle name="Normal 6 2 7 3 2 2 5" xfId="8261"/>
    <cellStyle name="Normal 6 2 7 3 2 2 5 2" xfId="38587"/>
    <cellStyle name="Normal 6 2 7 3 2 2 5 3" xfId="23363"/>
    <cellStyle name="Normal 6 2 7 3 2 2 6" xfId="33575"/>
    <cellStyle name="Normal 6 2 7 3 2 2 7" xfId="18350"/>
    <cellStyle name="Normal 6 2 7 3 2 3" xfId="4043"/>
    <cellStyle name="Normal 6 2 7 3 2 3 2" xfId="14117"/>
    <cellStyle name="Normal 6 2 7 3 2 3 2 2" xfId="44439"/>
    <cellStyle name="Normal 6 2 7 3 2 3 2 3" xfId="29215"/>
    <cellStyle name="Normal 6 2 7 3 2 3 3" xfId="9097"/>
    <cellStyle name="Normal 6 2 7 3 2 3 3 2" xfId="39422"/>
    <cellStyle name="Normal 6 2 7 3 2 3 3 3" xfId="24198"/>
    <cellStyle name="Normal 6 2 7 3 2 3 4" xfId="34409"/>
    <cellStyle name="Normal 6 2 7 3 2 3 5" xfId="19185"/>
    <cellStyle name="Normal 6 2 7 3 2 4" xfId="5736"/>
    <cellStyle name="Normal 6 2 7 3 2 4 2" xfId="15788"/>
    <cellStyle name="Normal 6 2 7 3 2 4 2 2" xfId="46110"/>
    <cellStyle name="Normal 6 2 7 3 2 4 2 3" xfId="30886"/>
    <cellStyle name="Normal 6 2 7 3 2 4 3" xfId="10768"/>
    <cellStyle name="Normal 6 2 7 3 2 4 3 2" xfId="41093"/>
    <cellStyle name="Normal 6 2 7 3 2 4 3 3" xfId="25869"/>
    <cellStyle name="Normal 6 2 7 3 2 4 4" xfId="36080"/>
    <cellStyle name="Normal 6 2 7 3 2 4 5" xfId="20856"/>
    <cellStyle name="Normal 6 2 7 3 2 5" xfId="12446"/>
    <cellStyle name="Normal 6 2 7 3 2 5 2" xfId="42768"/>
    <cellStyle name="Normal 6 2 7 3 2 5 3" xfId="27544"/>
    <cellStyle name="Normal 6 2 7 3 2 6" xfId="7425"/>
    <cellStyle name="Normal 6 2 7 3 2 6 2" xfId="37751"/>
    <cellStyle name="Normal 6 2 7 3 2 6 3" xfId="22527"/>
    <cellStyle name="Normal 6 2 7 3 2 7" xfId="32739"/>
    <cellStyle name="Normal 6 2 7 3 2 8" xfId="17514"/>
    <cellStyle name="Normal 6 2 7 3 3" xfId="2772"/>
    <cellStyle name="Normal 6 2 7 3 3 2" xfId="4462"/>
    <cellStyle name="Normal 6 2 7 3 3 2 2" xfId="14535"/>
    <cellStyle name="Normal 6 2 7 3 3 2 2 2" xfId="44857"/>
    <cellStyle name="Normal 6 2 7 3 3 2 2 3" xfId="29633"/>
    <cellStyle name="Normal 6 2 7 3 3 2 3" xfId="9515"/>
    <cellStyle name="Normal 6 2 7 3 3 2 3 2" xfId="39840"/>
    <cellStyle name="Normal 6 2 7 3 3 2 3 3" xfId="24616"/>
    <cellStyle name="Normal 6 2 7 3 3 2 4" xfId="34827"/>
    <cellStyle name="Normal 6 2 7 3 3 2 5" xfId="19603"/>
    <cellStyle name="Normal 6 2 7 3 3 3" xfId="6154"/>
    <cellStyle name="Normal 6 2 7 3 3 3 2" xfId="16206"/>
    <cellStyle name="Normal 6 2 7 3 3 3 2 2" xfId="46528"/>
    <cellStyle name="Normal 6 2 7 3 3 3 2 3" xfId="31304"/>
    <cellStyle name="Normal 6 2 7 3 3 3 3" xfId="11186"/>
    <cellStyle name="Normal 6 2 7 3 3 3 3 2" xfId="41511"/>
    <cellStyle name="Normal 6 2 7 3 3 3 3 3" xfId="26287"/>
    <cellStyle name="Normal 6 2 7 3 3 3 4" xfId="36498"/>
    <cellStyle name="Normal 6 2 7 3 3 3 5" xfId="21274"/>
    <cellStyle name="Normal 6 2 7 3 3 4" xfId="12864"/>
    <cellStyle name="Normal 6 2 7 3 3 4 2" xfId="43186"/>
    <cellStyle name="Normal 6 2 7 3 3 4 3" xfId="27962"/>
    <cellStyle name="Normal 6 2 7 3 3 5" xfId="7843"/>
    <cellStyle name="Normal 6 2 7 3 3 5 2" xfId="38169"/>
    <cellStyle name="Normal 6 2 7 3 3 5 3" xfId="22945"/>
    <cellStyle name="Normal 6 2 7 3 3 6" xfId="33157"/>
    <cellStyle name="Normal 6 2 7 3 3 7" xfId="17932"/>
    <cellStyle name="Normal 6 2 7 3 4" xfId="3625"/>
    <cellStyle name="Normal 6 2 7 3 4 2" xfId="13699"/>
    <cellStyle name="Normal 6 2 7 3 4 2 2" xfId="44021"/>
    <cellStyle name="Normal 6 2 7 3 4 2 3" xfId="28797"/>
    <cellStyle name="Normal 6 2 7 3 4 3" xfId="8679"/>
    <cellStyle name="Normal 6 2 7 3 4 3 2" xfId="39004"/>
    <cellStyle name="Normal 6 2 7 3 4 3 3" xfId="23780"/>
    <cellStyle name="Normal 6 2 7 3 4 4" xfId="33991"/>
    <cellStyle name="Normal 6 2 7 3 4 5" xfId="18767"/>
    <cellStyle name="Normal 6 2 7 3 5" xfId="5318"/>
    <cellStyle name="Normal 6 2 7 3 5 2" xfId="15370"/>
    <cellStyle name="Normal 6 2 7 3 5 2 2" xfId="45692"/>
    <cellStyle name="Normal 6 2 7 3 5 2 3" xfId="30468"/>
    <cellStyle name="Normal 6 2 7 3 5 3" xfId="10350"/>
    <cellStyle name="Normal 6 2 7 3 5 3 2" xfId="40675"/>
    <cellStyle name="Normal 6 2 7 3 5 3 3" xfId="25451"/>
    <cellStyle name="Normal 6 2 7 3 5 4" xfId="35662"/>
    <cellStyle name="Normal 6 2 7 3 5 5" xfId="20438"/>
    <cellStyle name="Normal 6 2 7 3 6" xfId="12028"/>
    <cellStyle name="Normal 6 2 7 3 6 2" xfId="42350"/>
    <cellStyle name="Normal 6 2 7 3 6 3" xfId="27126"/>
    <cellStyle name="Normal 6 2 7 3 7" xfId="7007"/>
    <cellStyle name="Normal 6 2 7 3 7 2" xfId="37333"/>
    <cellStyle name="Normal 6 2 7 3 7 3" xfId="22109"/>
    <cellStyle name="Normal 6 2 7 3 8" xfId="32321"/>
    <cellStyle name="Normal 6 2 7 3 9" xfId="17096"/>
    <cellStyle name="Normal 6 2 7 4" xfId="2143"/>
    <cellStyle name="Normal 6 2 7 4 2" xfId="2982"/>
    <cellStyle name="Normal 6 2 7 4 2 2" xfId="4672"/>
    <cellStyle name="Normal 6 2 7 4 2 2 2" xfId="14745"/>
    <cellStyle name="Normal 6 2 7 4 2 2 2 2" xfId="45067"/>
    <cellStyle name="Normal 6 2 7 4 2 2 2 3" xfId="29843"/>
    <cellStyle name="Normal 6 2 7 4 2 2 3" xfId="9725"/>
    <cellStyle name="Normal 6 2 7 4 2 2 3 2" xfId="40050"/>
    <cellStyle name="Normal 6 2 7 4 2 2 3 3" xfId="24826"/>
    <cellStyle name="Normal 6 2 7 4 2 2 4" xfId="35037"/>
    <cellStyle name="Normal 6 2 7 4 2 2 5" xfId="19813"/>
    <cellStyle name="Normal 6 2 7 4 2 3" xfId="6364"/>
    <cellStyle name="Normal 6 2 7 4 2 3 2" xfId="16416"/>
    <cellStyle name="Normal 6 2 7 4 2 3 2 2" xfId="46738"/>
    <cellStyle name="Normal 6 2 7 4 2 3 2 3" xfId="31514"/>
    <cellStyle name="Normal 6 2 7 4 2 3 3" xfId="11396"/>
    <cellStyle name="Normal 6 2 7 4 2 3 3 2" xfId="41721"/>
    <cellStyle name="Normal 6 2 7 4 2 3 3 3" xfId="26497"/>
    <cellStyle name="Normal 6 2 7 4 2 3 4" xfId="36708"/>
    <cellStyle name="Normal 6 2 7 4 2 3 5" xfId="21484"/>
    <cellStyle name="Normal 6 2 7 4 2 4" xfId="13074"/>
    <cellStyle name="Normal 6 2 7 4 2 4 2" xfId="43396"/>
    <cellStyle name="Normal 6 2 7 4 2 4 3" xfId="28172"/>
    <cellStyle name="Normal 6 2 7 4 2 5" xfId="8053"/>
    <cellStyle name="Normal 6 2 7 4 2 5 2" xfId="38379"/>
    <cellStyle name="Normal 6 2 7 4 2 5 3" xfId="23155"/>
    <cellStyle name="Normal 6 2 7 4 2 6" xfId="33367"/>
    <cellStyle name="Normal 6 2 7 4 2 7" xfId="18142"/>
    <cellStyle name="Normal 6 2 7 4 3" xfId="3835"/>
    <cellStyle name="Normal 6 2 7 4 3 2" xfId="13909"/>
    <cellStyle name="Normal 6 2 7 4 3 2 2" xfId="44231"/>
    <cellStyle name="Normal 6 2 7 4 3 2 3" xfId="29007"/>
    <cellStyle name="Normal 6 2 7 4 3 3" xfId="8889"/>
    <cellStyle name="Normal 6 2 7 4 3 3 2" xfId="39214"/>
    <cellStyle name="Normal 6 2 7 4 3 3 3" xfId="23990"/>
    <cellStyle name="Normal 6 2 7 4 3 4" xfId="34201"/>
    <cellStyle name="Normal 6 2 7 4 3 5" xfId="18977"/>
    <cellStyle name="Normal 6 2 7 4 4" xfId="5528"/>
    <cellStyle name="Normal 6 2 7 4 4 2" xfId="15580"/>
    <cellStyle name="Normal 6 2 7 4 4 2 2" xfId="45902"/>
    <cellStyle name="Normal 6 2 7 4 4 2 3" xfId="30678"/>
    <cellStyle name="Normal 6 2 7 4 4 3" xfId="10560"/>
    <cellStyle name="Normal 6 2 7 4 4 3 2" xfId="40885"/>
    <cellStyle name="Normal 6 2 7 4 4 3 3" xfId="25661"/>
    <cellStyle name="Normal 6 2 7 4 4 4" xfId="35872"/>
    <cellStyle name="Normal 6 2 7 4 4 5" xfId="20648"/>
    <cellStyle name="Normal 6 2 7 4 5" xfId="12238"/>
    <cellStyle name="Normal 6 2 7 4 5 2" xfId="42560"/>
    <cellStyle name="Normal 6 2 7 4 5 3" xfId="27336"/>
    <cellStyle name="Normal 6 2 7 4 6" xfId="7217"/>
    <cellStyle name="Normal 6 2 7 4 6 2" xfId="37543"/>
    <cellStyle name="Normal 6 2 7 4 6 3" xfId="22319"/>
    <cellStyle name="Normal 6 2 7 4 7" xfId="32531"/>
    <cellStyle name="Normal 6 2 7 4 8" xfId="17306"/>
    <cellStyle name="Normal 6 2 7 5" xfId="2564"/>
    <cellStyle name="Normal 6 2 7 5 2" xfId="4254"/>
    <cellStyle name="Normal 6 2 7 5 2 2" xfId="14327"/>
    <cellStyle name="Normal 6 2 7 5 2 2 2" xfId="44649"/>
    <cellStyle name="Normal 6 2 7 5 2 2 3" xfId="29425"/>
    <cellStyle name="Normal 6 2 7 5 2 3" xfId="9307"/>
    <cellStyle name="Normal 6 2 7 5 2 3 2" xfId="39632"/>
    <cellStyle name="Normal 6 2 7 5 2 3 3" xfId="24408"/>
    <cellStyle name="Normal 6 2 7 5 2 4" xfId="34619"/>
    <cellStyle name="Normal 6 2 7 5 2 5" xfId="19395"/>
    <cellStyle name="Normal 6 2 7 5 3" xfId="5946"/>
    <cellStyle name="Normal 6 2 7 5 3 2" xfId="15998"/>
    <cellStyle name="Normal 6 2 7 5 3 2 2" xfId="46320"/>
    <cellStyle name="Normal 6 2 7 5 3 2 3" xfId="31096"/>
    <cellStyle name="Normal 6 2 7 5 3 3" xfId="10978"/>
    <cellStyle name="Normal 6 2 7 5 3 3 2" xfId="41303"/>
    <cellStyle name="Normal 6 2 7 5 3 3 3" xfId="26079"/>
    <cellStyle name="Normal 6 2 7 5 3 4" xfId="36290"/>
    <cellStyle name="Normal 6 2 7 5 3 5" xfId="21066"/>
    <cellStyle name="Normal 6 2 7 5 4" xfId="12656"/>
    <cellStyle name="Normal 6 2 7 5 4 2" xfId="42978"/>
    <cellStyle name="Normal 6 2 7 5 4 3" xfId="27754"/>
    <cellStyle name="Normal 6 2 7 5 5" xfId="7635"/>
    <cellStyle name="Normal 6 2 7 5 5 2" xfId="37961"/>
    <cellStyle name="Normal 6 2 7 5 5 3" xfId="22737"/>
    <cellStyle name="Normal 6 2 7 5 6" xfId="32949"/>
    <cellStyle name="Normal 6 2 7 5 7" xfId="17724"/>
    <cellStyle name="Normal 6 2 7 6" xfId="3417"/>
    <cellStyle name="Normal 6 2 7 6 2" xfId="13491"/>
    <cellStyle name="Normal 6 2 7 6 2 2" xfId="43813"/>
    <cellStyle name="Normal 6 2 7 6 2 3" xfId="28589"/>
    <cellStyle name="Normal 6 2 7 6 3" xfId="8471"/>
    <cellStyle name="Normal 6 2 7 6 3 2" xfId="38796"/>
    <cellStyle name="Normal 6 2 7 6 3 3" xfId="23572"/>
    <cellStyle name="Normal 6 2 7 6 4" xfId="33783"/>
    <cellStyle name="Normal 6 2 7 6 5" xfId="18559"/>
    <cellStyle name="Normal 6 2 7 7" xfId="5110"/>
    <cellStyle name="Normal 6 2 7 7 2" xfId="15162"/>
    <cellStyle name="Normal 6 2 7 7 2 2" xfId="45484"/>
    <cellStyle name="Normal 6 2 7 7 2 3" xfId="30260"/>
    <cellStyle name="Normal 6 2 7 7 3" xfId="10142"/>
    <cellStyle name="Normal 6 2 7 7 3 2" xfId="40467"/>
    <cellStyle name="Normal 6 2 7 7 3 3" xfId="25243"/>
    <cellStyle name="Normal 6 2 7 7 4" xfId="35454"/>
    <cellStyle name="Normal 6 2 7 7 5" xfId="20230"/>
    <cellStyle name="Normal 6 2 7 8" xfId="11820"/>
    <cellStyle name="Normal 6 2 7 8 2" xfId="42142"/>
    <cellStyle name="Normal 6 2 7 8 3" xfId="26918"/>
    <cellStyle name="Normal 6 2 7 9" xfId="6799"/>
    <cellStyle name="Normal 6 2 7 9 2" xfId="37125"/>
    <cellStyle name="Normal 6 2 7 9 3" xfId="21901"/>
    <cellStyle name="Normal 6 2 8" xfId="1763"/>
    <cellStyle name="Normal 6 2 8 10" xfId="16940"/>
    <cellStyle name="Normal 6 2 8 2" xfId="1982"/>
    <cellStyle name="Normal 6 2 8 2 2" xfId="2403"/>
    <cellStyle name="Normal 6 2 8 2 2 2" xfId="3242"/>
    <cellStyle name="Normal 6 2 8 2 2 2 2" xfId="4932"/>
    <cellStyle name="Normal 6 2 8 2 2 2 2 2" xfId="15005"/>
    <cellStyle name="Normal 6 2 8 2 2 2 2 2 2" xfId="45327"/>
    <cellStyle name="Normal 6 2 8 2 2 2 2 2 3" xfId="30103"/>
    <cellStyle name="Normal 6 2 8 2 2 2 2 3" xfId="9985"/>
    <cellStyle name="Normal 6 2 8 2 2 2 2 3 2" xfId="40310"/>
    <cellStyle name="Normal 6 2 8 2 2 2 2 3 3" xfId="25086"/>
    <cellStyle name="Normal 6 2 8 2 2 2 2 4" xfId="35297"/>
    <cellStyle name="Normal 6 2 8 2 2 2 2 5" xfId="20073"/>
    <cellStyle name="Normal 6 2 8 2 2 2 3" xfId="6624"/>
    <cellStyle name="Normal 6 2 8 2 2 2 3 2" xfId="16676"/>
    <cellStyle name="Normal 6 2 8 2 2 2 3 2 2" xfId="46998"/>
    <cellStyle name="Normal 6 2 8 2 2 2 3 2 3" xfId="31774"/>
    <cellStyle name="Normal 6 2 8 2 2 2 3 3" xfId="11656"/>
    <cellStyle name="Normal 6 2 8 2 2 2 3 3 2" xfId="41981"/>
    <cellStyle name="Normal 6 2 8 2 2 2 3 3 3" xfId="26757"/>
    <cellStyle name="Normal 6 2 8 2 2 2 3 4" xfId="36968"/>
    <cellStyle name="Normal 6 2 8 2 2 2 3 5" xfId="21744"/>
    <cellStyle name="Normal 6 2 8 2 2 2 4" xfId="13334"/>
    <cellStyle name="Normal 6 2 8 2 2 2 4 2" xfId="43656"/>
    <cellStyle name="Normal 6 2 8 2 2 2 4 3" xfId="28432"/>
    <cellStyle name="Normal 6 2 8 2 2 2 5" xfId="8313"/>
    <cellStyle name="Normal 6 2 8 2 2 2 5 2" xfId="38639"/>
    <cellStyle name="Normal 6 2 8 2 2 2 5 3" xfId="23415"/>
    <cellStyle name="Normal 6 2 8 2 2 2 6" xfId="33627"/>
    <cellStyle name="Normal 6 2 8 2 2 2 7" xfId="18402"/>
    <cellStyle name="Normal 6 2 8 2 2 3" xfId="4095"/>
    <cellStyle name="Normal 6 2 8 2 2 3 2" xfId="14169"/>
    <cellStyle name="Normal 6 2 8 2 2 3 2 2" xfId="44491"/>
    <cellStyle name="Normal 6 2 8 2 2 3 2 3" xfId="29267"/>
    <cellStyle name="Normal 6 2 8 2 2 3 3" xfId="9149"/>
    <cellStyle name="Normal 6 2 8 2 2 3 3 2" xfId="39474"/>
    <cellStyle name="Normal 6 2 8 2 2 3 3 3" xfId="24250"/>
    <cellStyle name="Normal 6 2 8 2 2 3 4" xfId="34461"/>
    <cellStyle name="Normal 6 2 8 2 2 3 5" xfId="19237"/>
    <cellStyle name="Normal 6 2 8 2 2 4" xfId="5788"/>
    <cellStyle name="Normal 6 2 8 2 2 4 2" xfId="15840"/>
    <cellStyle name="Normal 6 2 8 2 2 4 2 2" xfId="46162"/>
    <cellStyle name="Normal 6 2 8 2 2 4 2 3" xfId="30938"/>
    <cellStyle name="Normal 6 2 8 2 2 4 3" xfId="10820"/>
    <cellStyle name="Normal 6 2 8 2 2 4 3 2" xfId="41145"/>
    <cellStyle name="Normal 6 2 8 2 2 4 3 3" xfId="25921"/>
    <cellStyle name="Normal 6 2 8 2 2 4 4" xfId="36132"/>
    <cellStyle name="Normal 6 2 8 2 2 4 5" xfId="20908"/>
    <cellStyle name="Normal 6 2 8 2 2 5" xfId="12498"/>
    <cellStyle name="Normal 6 2 8 2 2 5 2" xfId="42820"/>
    <cellStyle name="Normal 6 2 8 2 2 5 3" xfId="27596"/>
    <cellStyle name="Normal 6 2 8 2 2 6" xfId="7477"/>
    <cellStyle name="Normal 6 2 8 2 2 6 2" xfId="37803"/>
    <cellStyle name="Normal 6 2 8 2 2 6 3" xfId="22579"/>
    <cellStyle name="Normal 6 2 8 2 2 7" xfId="32791"/>
    <cellStyle name="Normal 6 2 8 2 2 8" xfId="17566"/>
    <cellStyle name="Normal 6 2 8 2 3" xfId="2824"/>
    <cellStyle name="Normal 6 2 8 2 3 2" xfId="4514"/>
    <cellStyle name="Normal 6 2 8 2 3 2 2" xfId="14587"/>
    <cellStyle name="Normal 6 2 8 2 3 2 2 2" xfId="44909"/>
    <cellStyle name="Normal 6 2 8 2 3 2 2 3" xfId="29685"/>
    <cellStyle name="Normal 6 2 8 2 3 2 3" xfId="9567"/>
    <cellStyle name="Normal 6 2 8 2 3 2 3 2" xfId="39892"/>
    <cellStyle name="Normal 6 2 8 2 3 2 3 3" xfId="24668"/>
    <cellStyle name="Normal 6 2 8 2 3 2 4" xfId="34879"/>
    <cellStyle name="Normal 6 2 8 2 3 2 5" xfId="19655"/>
    <cellStyle name="Normal 6 2 8 2 3 3" xfId="6206"/>
    <cellStyle name="Normal 6 2 8 2 3 3 2" xfId="16258"/>
    <cellStyle name="Normal 6 2 8 2 3 3 2 2" xfId="46580"/>
    <cellStyle name="Normal 6 2 8 2 3 3 2 3" xfId="31356"/>
    <cellStyle name="Normal 6 2 8 2 3 3 3" xfId="11238"/>
    <cellStyle name="Normal 6 2 8 2 3 3 3 2" xfId="41563"/>
    <cellStyle name="Normal 6 2 8 2 3 3 3 3" xfId="26339"/>
    <cellStyle name="Normal 6 2 8 2 3 3 4" xfId="36550"/>
    <cellStyle name="Normal 6 2 8 2 3 3 5" xfId="21326"/>
    <cellStyle name="Normal 6 2 8 2 3 4" xfId="12916"/>
    <cellStyle name="Normal 6 2 8 2 3 4 2" xfId="43238"/>
    <cellStyle name="Normal 6 2 8 2 3 4 3" xfId="28014"/>
    <cellStyle name="Normal 6 2 8 2 3 5" xfId="7895"/>
    <cellStyle name="Normal 6 2 8 2 3 5 2" xfId="38221"/>
    <cellStyle name="Normal 6 2 8 2 3 5 3" xfId="22997"/>
    <cellStyle name="Normal 6 2 8 2 3 6" xfId="33209"/>
    <cellStyle name="Normal 6 2 8 2 3 7" xfId="17984"/>
    <cellStyle name="Normal 6 2 8 2 4" xfId="3677"/>
    <cellStyle name="Normal 6 2 8 2 4 2" xfId="13751"/>
    <cellStyle name="Normal 6 2 8 2 4 2 2" xfId="44073"/>
    <cellStyle name="Normal 6 2 8 2 4 2 3" xfId="28849"/>
    <cellStyle name="Normal 6 2 8 2 4 3" xfId="8731"/>
    <cellStyle name="Normal 6 2 8 2 4 3 2" xfId="39056"/>
    <cellStyle name="Normal 6 2 8 2 4 3 3" xfId="23832"/>
    <cellStyle name="Normal 6 2 8 2 4 4" xfId="34043"/>
    <cellStyle name="Normal 6 2 8 2 4 5" xfId="18819"/>
    <cellStyle name="Normal 6 2 8 2 5" xfId="5370"/>
    <cellStyle name="Normal 6 2 8 2 5 2" xfId="15422"/>
    <cellStyle name="Normal 6 2 8 2 5 2 2" xfId="45744"/>
    <cellStyle name="Normal 6 2 8 2 5 2 3" xfId="30520"/>
    <cellStyle name="Normal 6 2 8 2 5 3" xfId="10402"/>
    <cellStyle name="Normal 6 2 8 2 5 3 2" xfId="40727"/>
    <cellStyle name="Normal 6 2 8 2 5 3 3" xfId="25503"/>
    <cellStyle name="Normal 6 2 8 2 5 4" xfId="35714"/>
    <cellStyle name="Normal 6 2 8 2 5 5" xfId="20490"/>
    <cellStyle name="Normal 6 2 8 2 6" xfId="12080"/>
    <cellStyle name="Normal 6 2 8 2 6 2" xfId="42402"/>
    <cellStyle name="Normal 6 2 8 2 6 3" xfId="27178"/>
    <cellStyle name="Normal 6 2 8 2 7" xfId="7059"/>
    <cellStyle name="Normal 6 2 8 2 7 2" xfId="37385"/>
    <cellStyle name="Normal 6 2 8 2 7 3" xfId="22161"/>
    <cellStyle name="Normal 6 2 8 2 8" xfId="32373"/>
    <cellStyle name="Normal 6 2 8 2 9" xfId="17148"/>
    <cellStyle name="Normal 6 2 8 3" xfId="2195"/>
    <cellStyle name="Normal 6 2 8 3 2" xfId="3034"/>
    <cellStyle name="Normal 6 2 8 3 2 2" xfId="4724"/>
    <cellStyle name="Normal 6 2 8 3 2 2 2" xfId="14797"/>
    <cellStyle name="Normal 6 2 8 3 2 2 2 2" xfId="45119"/>
    <cellStyle name="Normal 6 2 8 3 2 2 2 3" xfId="29895"/>
    <cellStyle name="Normal 6 2 8 3 2 2 3" xfId="9777"/>
    <cellStyle name="Normal 6 2 8 3 2 2 3 2" xfId="40102"/>
    <cellStyle name="Normal 6 2 8 3 2 2 3 3" xfId="24878"/>
    <cellStyle name="Normal 6 2 8 3 2 2 4" xfId="35089"/>
    <cellStyle name="Normal 6 2 8 3 2 2 5" xfId="19865"/>
    <cellStyle name="Normal 6 2 8 3 2 3" xfId="6416"/>
    <cellStyle name="Normal 6 2 8 3 2 3 2" xfId="16468"/>
    <cellStyle name="Normal 6 2 8 3 2 3 2 2" xfId="46790"/>
    <cellStyle name="Normal 6 2 8 3 2 3 2 3" xfId="31566"/>
    <cellStyle name="Normal 6 2 8 3 2 3 3" xfId="11448"/>
    <cellStyle name="Normal 6 2 8 3 2 3 3 2" xfId="41773"/>
    <cellStyle name="Normal 6 2 8 3 2 3 3 3" xfId="26549"/>
    <cellStyle name="Normal 6 2 8 3 2 3 4" xfId="36760"/>
    <cellStyle name="Normal 6 2 8 3 2 3 5" xfId="21536"/>
    <cellStyle name="Normal 6 2 8 3 2 4" xfId="13126"/>
    <cellStyle name="Normal 6 2 8 3 2 4 2" xfId="43448"/>
    <cellStyle name="Normal 6 2 8 3 2 4 3" xfId="28224"/>
    <cellStyle name="Normal 6 2 8 3 2 5" xfId="8105"/>
    <cellStyle name="Normal 6 2 8 3 2 5 2" xfId="38431"/>
    <cellStyle name="Normal 6 2 8 3 2 5 3" xfId="23207"/>
    <cellStyle name="Normal 6 2 8 3 2 6" xfId="33419"/>
    <cellStyle name="Normal 6 2 8 3 2 7" xfId="18194"/>
    <cellStyle name="Normal 6 2 8 3 3" xfId="3887"/>
    <cellStyle name="Normal 6 2 8 3 3 2" xfId="13961"/>
    <cellStyle name="Normal 6 2 8 3 3 2 2" xfId="44283"/>
    <cellStyle name="Normal 6 2 8 3 3 2 3" xfId="29059"/>
    <cellStyle name="Normal 6 2 8 3 3 3" xfId="8941"/>
    <cellStyle name="Normal 6 2 8 3 3 3 2" xfId="39266"/>
    <cellStyle name="Normal 6 2 8 3 3 3 3" xfId="24042"/>
    <cellStyle name="Normal 6 2 8 3 3 4" xfId="34253"/>
    <cellStyle name="Normal 6 2 8 3 3 5" xfId="19029"/>
    <cellStyle name="Normal 6 2 8 3 4" xfId="5580"/>
    <cellStyle name="Normal 6 2 8 3 4 2" xfId="15632"/>
    <cellStyle name="Normal 6 2 8 3 4 2 2" xfId="45954"/>
    <cellStyle name="Normal 6 2 8 3 4 2 3" xfId="30730"/>
    <cellStyle name="Normal 6 2 8 3 4 3" xfId="10612"/>
    <cellStyle name="Normal 6 2 8 3 4 3 2" xfId="40937"/>
    <cellStyle name="Normal 6 2 8 3 4 3 3" xfId="25713"/>
    <cellStyle name="Normal 6 2 8 3 4 4" xfId="35924"/>
    <cellStyle name="Normal 6 2 8 3 4 5" xfId="20700"/>
    <cellStyle name="Normal 6 2 8 3 5" xfId="12290"/>
    <cellStyle name="Normal 6 2 8 3 5 2" xfId="42612"/>
    <cellStyle name="Normal 6 2 8 3 5 3" xfId="27388"/>
    <cellStyle name="Normal 6 2 8 3 6" xfId="7269"/>
    <cellStyle name="Normal 6 2 8 3 6 2" xfId="37595"/>
    <cellStyle name="Normal 6 2 8 3 6 3" xfId="22371"/>
    <cellStyle name="Normal 6 2 8 3 7" xfId="32583"/>
    <cellStyle name="Normal 6 2 8 3 8" xfId="17358"/>
    <cellStyle name="Normal 6 2 8 4" xfId="2616"/>
    <cellStyle name="Normal 6 2 8 4 2" xfId="4306"/>
    <cellStyle name="Normal 6 2 8 4 2 2" xfId="14379"/>
    <cellStyle name="Normal 6 2 8 4 2 2 2" xfId="44701"/>
    <cellStyle name="Normal 6 2 8 4 2 2 3" xfId="29477"/>
    <cellStyle name="Normal 6 2 8 4 2 3" xfId="9359"/>
    <cellStyle name="Normal 6 2 8 4 2 3 2" xfId="39684"/>
    <cellStyle name="Normal 6 2 8 4 2 3 3" xfId="24460"/>
    <cellStyle name="Normal 6 2 8 4 2 4" xfId="34671"/>
    <cellStyle name="Normal 6 2 8 4 2 5" xfId="19447"/>
    <cellStyle name="Normal 6 2 8 4 3" xfId="5998"/>
    <cellStyle name="Normal 6 2 8 4 3 2" xfId="16050"/>
    <cellStyle name="Normal 6 2 8 4 3 2 2" xfId="46372"/>
    <cellStyle name="Normal 6 2 8 4 3 2 3" xfId="31148"/>
    <cellStyle name="Normal 6 2 8 4 3 3" xfId="11030"/>
    <cellStyle name="Normal 6 2 8 4 3 3 2" xfId="41355"/>
    <cellStyle name="Normal 6 2 8 4 3 3 3" xfId="26131"/>
    <cellStyle name="Normal 6 2 8 4 3 4" xfId="36342"/>
    <cellStyle name="Normal 6 2 8 4 3 5" xfId="21118"/>
    <cellStyle name="Normal 6 2 8 4 4" xfId="12708"/>
    <cellStyle name="Normal 6 2 8 4 4 2" xfId="43030"/>
    <cellStyle name="Normal 6 2 8 4 4 3" xfId="27806"/>
    <cellStyle name="Normal 6 2 8 4 5" xfId="7687"/>
    <cellStyle name="Normal 6 2 8 4 5 2" xfId="38013"/>
    <cellStyle name="Normal 6 2 8 4 5 3" xfId="22789"/>
    <cellStyle name="Normal 6 2 8 4 6" xfId="33001"/>
    <cellStyle name="Normal 6 2 8 4 7" xfId="17776"/>
    <cellStyle name="Normal 6 2 8 5" xfId="3469"/>
    <cellStyle name="Normal 6 2 8 5 2" xfId="13543"/>
    <cellStyle name="Normal 6 2 8 5 2 2" xfId="43865"/>
    <cellStyle name="Normal 6 2 8 5 2 3" xfId="28641"/>
    <cellStyle name="Normal 6 2 8 5 3" xfId="8523"/>
    <cellStyle name="Normal 6 2 8 5 3 2" xfId="38848"/>
    <cellStyle name="Normal 6 2 8 5 3 3" xfId="23624"/>
    <cellStyle name="Normal 6 2 8 5 4" xfId="33835"/>
    <cellStyle name="Normal 6 2 8 5 5" xfId="18611"/>
    <cellStyle name="Normal 6 2 8 6" xfId="5162"/>
    <cellStyle name="Normal 6 2 8 6 2" xfId="15214"/>
    <cellStyle name="Normal 6 2 8 6 2 2" xfId="45536"/>
    <cellStyle name="Normal 6 2 8 6 2 3" xfId="30312"/>
    <cellStyle name="Normal 6 2 8 6 3" xfId="10194"/>
    <cellStyle name="Normal 6 2 8 6 3 2" xfId="40519"/>
    <cellStyle name="Normal 6 2 8 6 3 3" xfId="25295"/>
    <cellStyle name="Normal 6 2 8 6 4" xfId="35506"/>
    <cellStyle name="Normal 6 2 8 6 5" xfId="20282"/>
    <cellStyle name="Normal 6 2 8 7" xfId="11872"/>
    <cellStyle name="Normal 6 2 8 7 2" xfId="42194"/>
    <cellStyle name="Normal 6 2 8 7 3" xfId="26970"/>
    <cellStyle name="Normal 6 2 8 8" xfId="6851"/>
    <cellStyle name="Normal 6 2 8 8 2" xfId="37177"/>
    <cellStyle name="Normal 6 2 8 8 3" xfId="21953"/>
    <cellStyle name="Normal 6 2 8 9" xfId="32166"/>
    <cellStyle name="Normal 6 2 9" xfId="1876"/>
    <cellStyle name="Normal 6 2 9 2" xfId="2299"/>
    <cellStyle name="Normal 6 2 9 2 2" xfId="3138"/>
    <cellStyle name="Normal 6 2 9 2 2 2" xfId="4828"/>
    <cellStyle name="Normal 6 2 9 2 2 2 2" xfId="14901"/>
    <cellStyle name="Normal 6 2 9 2 2 2 2 2" xfId="45223"/>
    <cellStyle name="Normal 6 2 9 2 2 2 2 3" xfId="29999"/>
    <cellStyle name="Normal 6 2 9 2 2 2 3" xfId="9881"/>
    <cellStyle name="Normal 6 2 9 2 2 2 3 2" xfId="40206"/>
    <cellStyle name="Normal 6 2 9 2 2 2 3 3" xfId="24982"/>
    <cellStyle name="Normal 6 2 9 2 2 2 4" xfId="35193"/>
    <cellStyle name="Normal 6 2 9 2 2 2 5" xfId="19969"/>
    <cellStyle name="Normal 6 2 9 2 2 3" xfId="6520"/>
    <cellStyle name="Normal 6 2 9 2 2 3 2" xfId="16572"/>
    <cellStyle name="Normal 6 2 9 2 2 3 2 2" xfId="46894"/>
    <cellStyle name="Normal 6 2 9 2 2 3 2 3" xfId="31670"/>
    <cellStyle name="Normal 6 2 9 2 2 3 3" xfId="11552"/>
    <cellStyle name="Normal 6 2 9 2 2 3 3 2" xfId="41877"/>
    <cellStyle name="Normal 6 2 9 2 2 3 3 3" xfId="26653"/>
    <cellStyle name="Normal 6 2 9 2 2 3 4" xfId="36864"/>
    <cellStyle name="Normal 6 2 9 2 2 3 5" xfId="21640"/>
    <cellStyle name="Normal 6 2 9 2 2 4" xfId="13230"/>
    <cellStyle name="Normal 6 2 9 2 2 4 2" xfId="43552"/>
    <cellStyle name="Normal 6 2 9 2 2 4 3" xfId="28328"/>
    <cellStyle name="Normal 6 2 9 2 2 5" xfId="8209"/>
    <cellStyle name="Normal 6 2 9 2 2 5 2" xfId="38535"/>
    <cellStyle name="Normal 6 2 9 2 2 5 3" xfId="23311"/>
    <cellStyle name="Normal 6 2 9 2 2 6" xfId="33523"/>
    <cellStyle name="Normal 6 2 9 2 2 7" xfId="18298"/>
    <cellStyle name="Normal 6 2 9 2 3" xfId="3991"/>
    <cellStyle name="Normal 6 2 9 2 3 2" xfId="14065"/>
    <cellStyle name="Normal 6 2 9 2 3 2 2" xfId="44387"/>
    <cellStyle name="Normal 6 2 9 2 3 2 3" xfId="29163"/>
    <cellStyle name="Normal 6 2 9 2 3 3" xfId="9045"/>
    <cellStyle name="Normal 6 2 9 2 3 3 2" xfId="39370"/>
    <cellStyle name="Normal 6 2 9 2 3 3 3" xfId="24146"/>
    <cellStyle name="Normal 6 2 9 2 3 4" xfId="34357"/>
    <cellStyle name="Normal 6 2 9 2 3 5" xfId="19133"/>
    <cellStyle name="Normal 6 2 9 2 4" xfId="5684"/>
    <cellStyle name="Normal 6 2 9 2 4 2" xfId="15736"/>
    <cellStyle name="Normal 6 2 9 2 4 2 2" xfId="46058"/>
    <cellStyle name="Normal 6 2 9 2 4 2 3" xfId="30834"/>
    <cellStyle name="Normal 6 2 9 2 4 3" xfId="10716"/>
    <cellStyle name="Normal 6 2 9 2 4 3 2" xfId="41041"/>
    <cellStyle name="Normal 6 2 9 2 4 3 3" xfId="25817"/>
    <cellStyle name="Normal 6 2 9 2 4 4" xfId="36028"/>
    <cellStyle name="Normal 6 2 9 2 4 5" xfId="20804"/>
    <cellStyle name="Normal 6 2 9 2 5" xfId="12394"/>
    <cellStyle name="Normal 6 2 9 2 5 2" xfId="42716"/>
    <cellStyle name="Normal 6 2 9 2 5 3" xfId="27492"/>
    <cellStyle name="Normal 6 2 9 2 6" xfId="7373"/>
    <cellStyle name="Normal 6 2 9 2 6 2" xfId="37699"/>
    <cellStyle name="Normal 6 2 9 2 6 3" xfId="22475"/>
    <cellStyle name="Normal 6 2 9 2 7" xfId="32687"/>
    <cellStyle name="Normal 6 2 9 2 8" xfId="17462"/>
    <cellStyle name="Normal 6 2 9 3" xfId="2720"/>
    <cellStyle name="Normal 6 2 9 3 2" xfId="4410"/>
    <cellStyle name="Normal 6 2 9 3 2 2" xfId="14483"/>
    <cellStyle name="Normal 6 2 9 3 2 2 2" xfId="44805"/>
    <cellStyle name="Normal 6 2 9 3 2 2 3" xfId="29581"/>
    <cellStyle name="Normal 6 2 9 3 2 3" xfId="9463"/>
    <cellStyle name="Normal 6 2 9 3 2 3 2" xfId="39788"/>
    <cellStyle name="Normal 6 2 9 3 2 3 3" xfId="24564"/>
    <cellStyle name="Normal 6 2 9 3 2 4" xfId="34775"/>
    <cellStyle name="Normal 6 2 9 3 2 5" xfId="19551"/>
    <cellStyle name="Normal 6 2 9 3 3" xfId="6102"/>
    <cellStyle name="Normal 6 2 9 3 3 2" xfId="16154"/>
    <cellStyle name="Normal 6 2 9 3 3 2 2" xfId="46476"/>
    <cellStyle name="Normal 6 2 9 3 3 2 3" xfId="31252"/>
    <cellStyle name="Normal 6 2 9 3 3 3" xfId="11134"/>
    <cellStyle name="Normal 6 2 9 3 3 3 2" xfId="41459"/>
    <cellStyle name="Normal 6 2 9 3 3 3 3" xfId="26235"/>
    <cellStyle name="Normal 6 2 9 3 3 4" xfId="36446"/>
    <cellStyle name="Normal 6 2 9 3 3 5" xfId="21222"/>
    <cellStyle name="Normal 6 2 9 3 4" xfId="12812"/>
    <cellStyle name="Normal 6 2 9 3 4 2" xfId="43134"/>
    <cellStyle name="Normal 6 2 9 3 4 3" xfId="27910"/>
    <cellStyle name="Normal 6 2 9 3 5" xfId="7791"/>
    <cellStyle name="Normal 6 2 9 3 5 2" xfId="38117"/>
    <cellStyle name="Normal 6 2 9 3 5 3" xfId="22893"/>
    <cellStyle name="Normal 6 2 9 3 6" xfId="33105"/>
    <cellStyle name="Normal 6 2 9 3 7" xfId="17880"/>
    <cellStyle name="Normal 6 2 9 4" xfId="3573"/>
    <cellStyle name="Normal 6 2 9 4 2" xfId="13647"/>
    <cellStyle name="Normal 6 2 9 4 2 2" xfId="43969"/>
    <cellStyle name="Normal 6 2 9 4 2 3" xfId="28745"/>
    <cellStyle name="Normal 6 2 9 4 3" xfId="8627"/>
    <cellStyle name="Normal 6 2 9 4 3 2" xfId="38952"/>
    <cellStyle name="Normal 6 2 9 4 3 3" xfId="23728"/>
    <cellStyle name="Normal 6 2 9 4 4" xfId="33939"/>
    <cellStyle name="Normal 6 2 9 4 5" xfId="18715"/>
    <cellStyle name="Normal 6 2 9 5" xfId="5266"/>
    <cellStyle name="Normal 6 2 9 5 2" xfId="15318"/>
    <cellStyle name="Normal 6 2 9 5 2 2" xfId="45640"/>
    <cellStyle name="Normal 6 2 9 5 2 3" xfId="30416"/>
    <cellStyle name="Normal 6 2 9 5 3" xfId="10298"/>
    <cellStyle name="Normal 6 2 9 5 3 2" xfId="40623"/>
    <cellStyle name="Normal 6 2 9 5 3 3" xfId="25399"/>
    <cellStyle name="Normal 6 2 9 5 4" xfId="35610"/>
    <cellStyle name="Normal 6 2 9 5 5" xfId="20386"/>
    <cellStyle name="Normal 6 2 9 6" xfId="11976"/>
    <cellStyle name="Normal 6 2 9 6 2" xfId="42298"/>
    <cellStyle name="Normal 6 2 9 6 3" xfId="27074"/>
    <cellStyle name="Normal 6 2 9 7" xfId="6955"/>
    <cellStyle name="Normal 6 2 9 7 2" xfId="37281"/>
    <cellStyle name="Normal 6 2 9 7 3" xfId="22057"/>
    <cellStyle name="Normal 6 2 9 8" xfId="32269"/>
    <cellStyle name="Normal 6 2 9 9" xfId="17044"/>
    <cellStyle name="Normal 6 3" xfId="658"/>
    <cellStyle name="Normal 6 3 10" xfId="6777"/>
    <cellStyle name="Normal 6 3 10 2" xfId="37105"/>
    <cellStyle name="Normal 6 3 10 3" xfId="21881"/>
    <cellStyle name="Normal 6 3 11" xfId="31920"/>
    <cellStyle name="Normal 6 3 12" xfId="16866"/>
    <cellStyle name="Normal 6 3 13" xfId="1464"/>
    <cellStyle name="Normal 6 3 14" xfId="47307"/>
    <cellStyle name="Normal 6 3 2" xfId="711"/>
    <cellStyle name="Normal 6 3 2 10" xfId="31929"/>
    <cellStyle name="Normal 6 3 2 11" xfId="16920"/>
    <cellStyle name="Normal 6 3 2 12" xfId="1741"/>
    <cellStyle name="Normal 6 3 2 2" xfId="732"/>
    <cellStyle name="Normal 6 3 2 2 10" xfId="17024"/>
    <cellStyle name="Normal 6 3 2 2 11" xfId="1849"/>
    <cellStyle name="Normal 6 3 2 2 2" xfId="2066"/>
    <cellStyle name="Normal 6 3 2 2 2 2" xfId="2487"/>
    <cellStyle name="Normal 6 3 2 2 2 2 2" xfId="3326"/>
    <cellStyle name="Normal 6 3 2 2 2 2 2 2" xfId="5016"/>
    <cellStyle name="Normal 6 3 2 2 2 2 2 2 2" xfId="15089"/>
    <cellStyle name="Normal 6 3 2 2 2 2 2 2 2 2" xfId="45411"/>
    <cellStyle name="Normal 6 3 2 2 2 2 2 2 2 3" xfId="30187"/>
    <cellStyle name="Normal 6 3 2 2 2 2 2 2 3" xfId="10069"/>
    <cellStyle name="Normal 6 3 2 2 2 2 2 2 3 2" xfId="40394"/>
    <cellStyle name="Normal 6 3 2 2 2 2 2 2 3 3" xfId="25170"/>
    <cellStyle name="Normal 6 3 2 2 2 2 2 2 4" xfId="35381"/>
    <cellStyle name="Normal 6 3 2 2 2 2 2 2 5" xfId="20157"/>
    <cellStyle name="Normal 6 3 2 2 2 2 2 3" xfId="6708"/>
    <cellStyle name="Normal 6 3 2 2 2 2 2 3 2" xfId="16760"/>
    <cellStyle name="Normal 6 3 2 2 2 2 2 3 2 2" xfId="47082"/>
    <cellStyle name="Normal 6 3 2 2 2 2 2 3 2 3" xfId="31858"/>
    <cellStyle name="Normal 6 3 2 2 2 2 2 3 3" xfId="11740"/>
    <cellStyle name="Normal 6 3 2 2 2 2 2 3 3 2" xfId="42065"/>
    <cellStyle name="Normal 6 3 2 2 2 2 2 3 3 3" xfId="26841"/>
    <cellStyle name="Normal 6 3 2 2 2 2 2 3 4" xfId="37052"/>
    <cellStyle name="Normal 6 3 2 2 2 2 2 3 5" xfId="21828"/>
    <cellStyle name="Normal 6 3 2 2 2 2 2 4" xfId="13418"/>
    <cellStyle name="Normal 6 3 2 2 2 2 2 4 2" xfId="43740"/>
    <cellStyle name="Normal 6 3 2 2 2 2 2 4 3" xfId="28516"/>
    <cellStyle name="Normal 6 3 2 2 2 2 2 5" xfId="8397"/>
    <cellStyle name="Normal 6 3 2 2 2 2 2 5 2" xfId="38723"/>
    <cellStyle name="Normal 6 3 2 2 2 2 2 5 3" xfId="23499"/>
    <cellStyle name="Normal 6 3 2 2 2 2 2 6" xfId="33711"/>
    <cellStyle name="Normal 6 3 2 2 2 2 2 7" xfId="18486"/>
    <cellStyle name="Normal 6 3 2 2 2 2 3" xfId="4179"/>
    <cellStyle name="Normal 6 3 2 2 2 2 3 2" xfId="14253"/>
    <cellStyle name="Normal 6 3 2 2 2 2 3 2 2" xfId="44575"/>
    <cellStyle name="Normal 6 3 2 2 2 2 3 2 3" xfId="29351"/>
    <cellStyle name="Normal 6 3 2 2 2 2 3 3" xfId="9233"/>
    <cellStyle name="Normal 6 3 2 2 2 2 3 3 2" xfId="39558"/>
    <cellStyle name="Normal 6 3 2 2 2 2 3 3 3" xfId="24334"/>
    <cellStyle name="Normal 6 3 2 2 2 2 3 4" xfId="34545"/>
    <cellStyle name="Normal 6 3 2 2 2 2 3 5" xfId="19321"/>
    <cellStyle name="Normal 6 3 2 2 2 2 4" xfId="5872"/>
    <cellStyle name="Normal 6 3 2 2 2 2 4 2" xfId="15924"/>
    <cellStyle name="Normal 6 3 2 2 2 2 4 2 2" xfId="46246"/>
    <cellStyle name="Normal 6 3 2 2 2 2 4 2 3" xfId="31022"/>
    <cellStyle name="Normal 6 3 2 2 2 2 4 3" xfId="10904"/>
    <cellStyle name="Normal 6 3 2 2 2 2 4 3 2" xfId="41229"/>
    <cellStyle name="Normal 6 3 2 2 2 2 4 3 3" xfId="26005"/>
    <cellStyle name="Normal 6 3 2 2 2 2 4 4" xfId="36216"/>
    <cellStyle name="Normal 6 3 2 2 2 2 4 5" xfId="20992"/>
    <cellStyle name="Normal 6 3 2 2 2 2 5" xfId="12582"/>
    <cellStyle name="Normal 6 3 2 2 2 2 5 2" xfId="42904"/>
    <cellStyle name="Normal 6 3 2 2 2 2 5 3" xfId="27680"/>
    <cellStyle name="Normal 6 3 2 2 2 2 6" xfId="7561"/>
    <cellStyle name="Normal 6 3 2 2 2 2 6 2" xfId="37887"/>
    <cellStyle name="Normal 6 3 2 2 2 2 6 3" xfId="22663"/>
    <cellStyle name="Normal 6 3 2 2 2 2 7" xfId="32875"/>
    <cellStyle name="Normal 6 3 2 2 2 2 8" xfId="17650"/>
    <cellStyle name="Normal 6 3 2 2 2 3" xfId="2908"/>
    <cellStyle name="Normal 6 3 2 2 2 3 2" xfId="4598"/>
    <cellStyle name="Normal 6 3 2 2 2 3 2 2" xfId="14671"/>
    <cellStyle name="Normal 6 3 2 2 2 3 2 2 2" xfId="44993"/>
    <cellStyle name="Normal 6 3 2 2 2 3 2 2 3" xfId="29769"/>
    <cellStyle name="Normal 6 3 2 2 2 3 2 3" xfId="9651"/>
    <cellStyle name="Normal 6 3 2 2 2 3 2 3 2" xfId="39976"/>
    <cellStyle name="Normal 6 3 2 2 2 3 2 3 3" xfId="24752"/>
    <cellStyle name="Normal 6 3 2 2 2 3 2 4" xfId="34963"/>
    <cellStyle name="Normal 6 3 2 2 2 3 2 5" xfId="19739"/>
    <cellStyle name="Normal 6 3 2 2 2 3 3" xfId="6290"/>
    <cellStyle name="Normal 6 3 2 2 2 3 3 2" xfId="16342"/>
    <cellStyle name="Normal 6 3 2 2 2 3 3 2 2" xfId="46664"/>
    <cellStyle name="Normal 6 3 2 2 2 3 3 2 3" xfId="31440"/>
    <cellStyle name="Normal 6 3 2 2 2 3 3 3" xfId="11322"/>
    <cellStyle name="Normal 6 3 2 2 2 3 3 3 2" xfId="41647"/>
    <cellStyle name="Normal 6 3 2 2 2 3 3 3 3" xfId="26423"/>
    <cellStyle name="Normal 6 3 2 2 2 3 3 4" xfId="36634"/>
    <cellStyle name="Normal 6 3 2 2 2 3 3 5" xfId="21410"/>
    <cellStyle name="Normal 6 3 2 2 2 3 4" xfId="13000"/>
    <cellStyle name="Normal 6 3 2 2 2 3 4 2" xfId="43322"/>
    <cellStyle name="Normal 6 3 2 2 2 3 4 3" xfId="28098"/>
    <cellStyle name="Normal 6 3 2 2 2 3 5" xfId="7979"/>
    <cellStyle name="Normal 6 3 2 2 2 3 5 2" xfId="38305"/>
    <cellStyle name="Normal 6 3 2 2 2 3 5 3" xfId="23081"/>
    <cellStyle name="Normal 6 3 2 2 2 3 6" xfId="33293"/>
    <cellStyle name="Normal 6 3 2 2 2 3 7" xfId="18068"/>
    <cellStyle name="Normal 6 3 2 2 2 4" xfId="3761"/>
    <cellStyle name="Normal 6 3 2 2 2 4 2" xfId="13835"/>
    <cellStyle name="Normal 6 3 2 2 2 4 2 2" xfId="44157"/>
    <cellStyle name="Normal 6 3 2 2 2 4 2 3" xfId="28933"/>
    <cellStyle name="Normal 6 3 2 2 2 4 3" xfId="8815"/>
    <cellStyle name="Normal 6 3 2 2 2 4 3 2" xfId="39140"/>
    <cellStyle name="Normal 6 3 2 2 2 4 3 3" xfId="23916"/>
    <cellStyle name="Normal 6 3 2 2 2 4 4" xfId="34127"/>
    <cellStyle name="Normal 6 3 2 2 2 4 5" xfId="18903"/>
    <cellStyle name="Normal 6 3 2 2 2 5" xfId="5454"/>
    <cellStyle name="Normal 6 3 2 2 2 5 2" xfId="15506"/>
    <cellStyle name="Normal 6 3 2 2 2 5 2 2" xfId="45828"/>
    <cellStyle name="Normal 6 3 2 2 2 5 2 3" xfId="30604"/>
    <cellStyle name="Normal 6 3 2 2 2 5 3" xfId="10486"/>
    <cellStyle name="Normal 6 3 2 2 2 5 3 2" xfId="40811"/>
    <cellStyle name="Normal 6 3 2 2 2 5 3 3" xfId="25587"/>
    <cellStyle name="Normal 6 3 2 2 2 5 4" xfId="35798"/>
    <cellStyle name="Normal 6 3 2 2 2 5 5" xfId="20574"/>
    <cellStyle name="Normal 6 3 2 2 2 6" xfId="12164"/>
    <cellStyle name="Normal 6 3 2 2 2 6 2" xfId="42486"/>
    <cellStyle name="Normal 6 3 2 2 2 6 3" xfId="27262"/>
    <cellStyle name="Normal 6 3 2 2 2 7" xfId="7143"/>
    <cellStyle name="Normal 6 3 2 2 2 7 2" xfId="37469"/>
    <cellStyle name="Normal 6 3 2 2 2 7 3" xfId="22245"/>
    <cellStyle name="Normal 6 3 2 2 2 8" xfId="32457"/>
    <cellStyle name="Normal 6 3 2 2 2 9" xfId="17232"/>
    <cellStyle name="Normal 6 3 2 2 3" xfId="2279"/>
    <cellStyle name="Normal 6 3 2 2 3 2" xfId="3118"/>
    <cellStyle name="Normal 6 3 2 2 3 2 2" xfId="4808"/>
    <cellStyle name="Normal 6 3 2 2 3 2 2 2" xfId="14881"/>
    <cellStyle name="Normal 6 3 2 2 3 2 2 2 2" xfId="45203"/>
    <cellStyle name="Normal 6 3 2 2 3 2 2 2 3" xfId="29979"/>
    <cellStyle name="Normal 6 3 2 2 3 2 2 3" xfId="9861"/>
    <cellStyle name="Normal 6 3 2 2 3 2 2 3 2" xfId="40186"/>
    <cellStyle name="Normal 6 3 2 2 3 2 2 3 3" xfId="24962"/>
    <cellStyle name="Normal 6 3 2 2 3 2 2 4" xfId="35173"/>
    <cellStyle name="Normal 6 3 2 2 3 2 2 5" xfId="19949"/>
    <cellStyle name="Normal 6 3 2 2 3 2 3" xfId="6500"/>
    <cellStyle name="Normal 6 3 2 2 3 2 3 2" xfId="16552"/>
    <cellStyle name="Normal 6 3 2 2 3 2 3 2 2" xfId="46874"/>
    <cellStyle name="Normal 6 3 2 2 3 2 3 2 3" xfId="31650"/>
    <cellStyle name="Normal 6 3 2 2 3 2 3 3" xfId="11532"/>
    <cellStyle name="Normal 6 3 2 2 3 2 3 3 2" xfId="41857"/>
    <cellStyle name="Normal 6 3 2 2 3 2 3 3 3" xfId="26633"/>
    <cellStyle name="Normal 6 3 2 2 3 2 3 4" xfId="36844"/>
    <cellStyle name="Normal 6 3 2 2 3 2 3 5" xfId="21620"/>
    <cellStyle name="Normal 6 3 2 2 3 2 4" xfId="13210"/>
    <cellStyle name="Normal 6 3 2 2 3 2 4 2" xfId="43532"/>
    <cellStyle name="Normal 6 3 2 2 3 2 4 3" xfId="28308"/>
    <cellStyle name="Normal 6 3 2 2 3 2 5" xfId="8189"/>
    <cellStyle name="Normal 6 3 2 2 3 2 5 2" xfId="38515"/>
    <cellStyle name="Normal 6 3 2 2 3 2 5 3" xfId="23291"/>
    <cellStyle name="Normal 6 3 2 2 3 2 6" xfId="33503"/>
    <cellStyle name="Normal 6 3 2 2 3 2 7" xfId="18278"/>
    <cellStyle name="Normal 6 3 2 2 3 3" xfId="3971"/>
    <cellStyle name="Normal 6 3 2 2 3 3 2" xfId="14045"/>
    <cellStyle name="Normal 6 3 2 2 3 3 2 2" xfId="44367"/>
    <cellStyle name="Normal 6 3 2 2 3 3 2 3" xfId="29143"/>
    <cellStyle name="Normal 6 3 2 2 3 3 3" xfId="9025"/>
    <cellStyle name="Normal 6 3 2 2 3 3 3 2" xfId="39350"/>
    <cellStyle name="Normal 6 3 2 2 3 3 3 3" xfId="24126"/>
    <cellStyle name="Normal 6 3 2 2 3 3 4" xfId="34337"/>
    <cellStyle name="Normal 6 3 2 2 3 3 5" xfId="19113"/>
    <cellStyle name="Normal 6 3 2 2 3 4" xfId="5664"/>
    <cellStyle name="Normal 6 3 2 2 3 4 2" xfId="15716"/>
    <cellStyle name="Normal 6 3 2 2 3 4 2 2" xfId="46038"/>
    <cellStyle name="Normal 6 3 2 2 3 4 2 3" xfId="30814"/>
    <cellStyle name="Normal 6 3 2 2 3 4 3" xfId="10696"/>
    <cellStyle name="Normal 6 3 2 2 3 4 3 2" xfId="41021"/>
    <cellStyle name="Normal 6 3 2 2 3 4 3 3" xfId="25797"/>
    <cellStyle name="Normal 6 3 2 2 3 4 4" xfId="36008"/>
    <cellStyle name="Normal 6 3 2 2 3 4 5" xfId="20784"/>
    <cellStyle name="Normal 6 3 2 2 3 5" xfId="12374"/>
    <cellStyle name="Normal 6 3 2 2 3 5 2" xfId="42696"/>
    <cellStyle name="Normal 6 3 2 2 3 5 3" xfId="27472"/>
    <cellStyle name="Normal 6 3 2 2 3 6" xfId="7353"/>
    <cellStyle name="Normal 6 3 2 2 3 6 2" xfId="37679"/>
    <cellStyle name="Normal 6 3 2 2 3 6 3" xfId="22455"/>
    <cellStyle name="Normal 6 3 2 2 3 7" xfId="32667"/>
    <cellStyle name="Normal 6 3 2 2 3 8" xfId="17442"/>
    <cellStyle name="Normal 6 3 2 2 4" xfId="2700"/>
    <cellStyle name="Normal 6 3 2 2 4 2" xfId="4390"/>
    <cellStyle name="Normal 6 3 2 2 4 2 2" xfId="14463"/>
    <cellStyle name="Normal 6 3 2 2 4 2 2 2" xfId="44785"/>
    <cellStyle name="Normal 6 3 2 2 4 2 2 3" xfId="29561"/>
    <cellStyle name="Normal 6 3 2 2 4 2 3" xfId="9443"/>
    <cellStyle name="Normal 6 3 2 2 4 2 3 2" xfId="39768"/>
    <cellStyle name="Normal 6 3 2 2 4 2 3 3" xfId="24544"/>
    <cellStyle name="Normal 6 3 2 2 4 2 4" xfId="34755"/>
    <cellStyle name="Normal 6 3 2 2 4 2 5" xfId="19531"/>
    <cellStyle name="Normal 6 3 2 2 4 3" xfId="6082"/>
    <cellStyle name="Normal 6 3 2 2 4 3 2" xfId="16134"/>
    <cellStyle name="Normal 6 3 2 2 4 3 2 2" xfId="46456"/>
    <cellStyle name="Normal 6 3 2 2 4 3 2 3" xfId="31232"/>
    <cellStyle name="Normal 6 3 2 2 4 3 3" xfId="11114"/>
    <cellStyle name="Normal 6 3 2 2 4 3 3 2" xfId="41439"/>
    <cellStyle name="Normal 6 3 2 2 4 3 3 3" xfId="26215"/>
    <cellStyle name="Normal 6 3 2 2 4 3 4" xfId="36426"/>
    <cellStyle name="Normal 6 3 2 2 4 3 5" xfId="21202"/>
    <cellStyle name="Normal 6 3 2 2 4 4" xfId="12792"/>
    <cellStyle name="Normal 6 3 2 2 4 4 2" xfId="43114"/>
    <cellStyle name="Normal 6 3 2 2 4 4 3" xfId="27890"/>
    <cellStyle name="Normal 6 3 2 2 4 5" xfId="7771"/>
    <cellStyle name="Normal 6 3 2 2 4 5 2" xfId="38097"/>
    <cellStyle name="Normal 6 3 2 2 4 5 3" xfId="22873"/>
    <cellStyle name="Normal 6 3 2 2 4 6" xfId="33085"/>
    <cellStyle name="Normal 6 3 2 2 4 7" xfId="17860"/>
    <cellStyle name="Normal 6 3 2 2 5" xfId="3553"/>
    <cellStyle name="Normal 6 3 2 2 5 2" xfId="13627"/>
    <cellStyle name="Normal 6 3 2 2 5 2 2" xfId="43949"/>
    <cellStyle name="Normal 6 3 2 2 5 2 3" xfId="28725"/>
    <cellStyle name="Normal 6 3 2 2 5 3" xfId="8607"/>
    <cellStyle name="Normal 6 3 2 2 5 3 2" xfId="38932"/>
    <cellStyle name="Normal 6 3 2 2 5 3 3" xfId="23708"/>
    <cellStyle name="Normal 6 3 2 2 5 4" xfId="33919"/>
    <cellStyle name="Normal 6 3 2 2 5 5" xfId="18695"/>
    <cellStyle name="Normal 6 3 2 2 6" xfId="5246"/>
    <cellStyle name="Normal 6 3 2 2 6 2" xfId="15298"/>
    <cellStyle name="Normal 6 3 2 2 6 2 2" xfId="45620"/>
    <cellStyle name="Normal 6 3 2 2 6 2 3" xfId="30396"/>
    <cellStyle name="Normal 6 3 2 2 6 3" xfId="10278"/>
    <cellStyle name="Normal 6 3 2 2 6 3 2" xfId="40603"/>
    <cellStyle name="Normal 6 3 2 2 6 3 3" xfId="25379"/>
    <cellStyle name="Normal 6 3 2 2 6 4" xfId="35590"/>
    <cellStyle name="Normal 6 3 2 2 6 5" xfId="20366"/>
    <cellStyle name="Normal 6 3 2 2 7" xfId="11956"/>
    <cellStyle name="Normal 6 3 2 2 7 2" xfId="42278"/>
    <cellStyle name="Normal 6 3 2 2 7 3" xfId="27054"/>
    <cellStyle name="Normal 6 3 2 2 8" xfId="6935"/>
    <cellStyle name="Normal 6 3 2 2 8 2" xfId="37261"/>
    <cellStyle name="Normal 6 3 2 2 8 3" xfId="22037"/>
    <cellStyle name="Normal 6 3 2 2 9" xfId="32249"/>
    <cellStyle name="Normal 6 3 2 3" xfId="753"/>
    <cellStyle name="Normal 6 3 2 3 10" xfId="1962"/>
    <cellStyle name="Normal 6 3 2 3 2" xfId="2383"/>
    <cellStyle name="Normal 6 3 2 3 2 2" xfId="3222"/>
    <cellStyle name="Normal 6 3 2 3 2 2 2" xfId="4912"/>
    <cellStyle name="Normal 6 3 2 3 2 2 2 2" xfId="14985"/>
    <cellStyle name="Normal 6 3 2 3 2 2 2 2 2" xfId="45307"/>
    <cellStyle name="Normal 6 3 2 3 2 2 2 2 3" xfId="30083"/>
    <cellStyle name="Normal 6 3 2 3 2 2 2 3" xfId="9965"/>
    <cellStyle name="Normal 6 3 2 3 2 2 2 3 2" xfId="40290"/>
    <cellStyle name="Normal 6 3 2 3 2 2 2 3 3" xfId="25066"/>
    <cellStyle name="Normal 6 3 2 3 2 2 2 4" xfId="35277"/>
    <cellStyle name="Normal 6 3 2 3 2 2 2 5" xfId="20053"/>
    <cellStyle name="Normal 6 3 2 3 2 2 3" xfId="6604"/>
    <cellStyle name="Normal 6 3 2 3 2 2 3 2" xfId="16656"/>
    <cellStyle name="Normal 6 3 2 3 2 2 3 2 2" xfId="46978"/>
    <cellStyle name="Normal 6 3 2 3 2 2 3 2 3" xfId="31754"/>
    <cellStyle name="Normal 6 3 2 3 2 2 3 3" xfId="11636"/>
    <cellStyle name="Normal 6 3 2 3 2 2 3 3 2" xfId="41961"/>
    <cellStyle name="Normal 6 3 2 3 2 2 3 3 3" xfId="26737"/>
    <cellStyle name="Normal 6 3 2 3 2 2 3 4" xfId="36948"/>
    <cellStyle name="Normal 6 3 2 3 2 2 3 5" xfId="21724"/>
    <cellStyle name="Normal 6 3 2 3 2 2 4" xfId="13314"/>
    <cellStyle name="Normal 6 3 2 3 2 2 4 2" xfId="43636"/>
    <cellStyle name="Normal 6 3 2 3 2 2 4 3" xfId="28412"/>
    <cellStyle name="Normal 6 3 2 3 2 2 5" xfId="8293"/>
    <cellStyle name="Normal 6 3 2 3 2 2 5 2" xfId="38619"/>
    <cellStyle name="Normal 6 3 2 3 2 2 5 3" xfId="23395"/>
    <cellStyle name="Normal 6 3 2 3 2 2 6" xfId="33607"/>
    <cellStyle name="Normal 6 3 2 3 2 2 7" xfId="18382"/>
    <cellStyle name="Normal 6 3 2 3 2 3" xfId="4075"/>
    <cellStyle name="Normal 6 3 2 3 2 3 2" xfId="14149"/>
    <cellStyle name="Normal 6 3 2 3 2 3 2 2" xfId="44471"/>
    <cellStyle name="Normal 6 3 2 3 2 3 2 3" xfId="29247"/>
    <cellStyle name="Normal 6 3 2 3 2 3 3" xfId="9129"/>
    <cellStyle name="Normal 6 3 2 3 2 3 3 2" xfId="39454"/>
    <cellStyle name="Normal 6 3 2 3 2 3 3 3" xfId="24230"/>
    <cellStyle name="Normal 6 3 2 3 2 3 4" xfId="34441"/>
    <cellStyle name="Normal 6 3 2 3 2 3 5" xfId="19217"/>
    <cellStyle name="Normal 6 3 2 3 2 4" xfId="5768"/>
    <cellStyle name="Normal 6 3 2 3 2 4 2" xfId="15820"/>
    <cellStyle name="Normal 6 3 2 3 2 4 2 2" xfId="46142"/>
    <cellStyle name="Normal 6 3 2 3 2 4 2 3" xfId="30918"/>
    <cellStyle name="Normal 6 3 2 3 2 4 3" xfId="10800"/>
    <cellStyle name="Normal 6 3 2 3 2 4 3 2" xfId="41125"/>
    <cellStyle name="Normal 6 3 2 3 2 4 3 3" xfId="25901"/>
    <cellStyle name="Normal 6 3 2 3 2 4 4" xfId="36112"/>
    <cellStyle name="Normal 6 3 2 3 2 4 5" xfId="20888"/>
    <cellStyle name="Normal 6 3 2 3 2 5" xfId="12478"/>
    <cellStyle name="Normal 6 3 2 3 2 5 2" xfId="42800"/>
    <cellStyle name="Normal 6 3 2 3 2 5 3" xfId="27576"/>
    <cellStyle name="Normal 6 3 2 3 2 6" xfId="7457"/>
    <cellStyle name="Normal 6 3 2 3 2 6 2" xfId="37783"/>
    <cellStyle name="Normal 6 3 2 3 2 6 3" xfId="22559"/>
    <cellStyle name="Normal 6 3 2 3 2 7" xfId="32771"/>
    <cellStyle name="Normal 6 3 2 3 2 8" xfId="17546"/>
    <cellStyle name="Normal 6 3 2 3 3" xfId="2804"/>
    <cellStyle name="Normal 6 3 2 3 3 2" xfId="4494"/>
    <cellStyle name="Normal 6 3 2 3 3 2 2" xfId="14567"/>
    <cellStyle name="Normal 6 3 2 3 3 2 2 2" xfId="44889"/>
    <cellStyle name="Normal 6 3 2 3 3 2 2 3" xfId="29665"/>
    <cellStyle name="Normal 6 3 2 3 3 2 3" xfId="9547"/>
    <cellStyle name="Normal 6 3 2 3 3 2 3 2" xfId="39872"/>
    <cellStyle name="Normal 6 3 2 3 3 2 3 3" xfId="24648"/>
    <cellStyle name="Normal 6 3 2 3 3 2 4" xfId="34859"/>
    <cellStyle name="Normal 6 3 2 3 3 2 5" xfId="19635"/>
    <cellStyle name="Normal 6 3 2 3 3 3" xfId="6186"/>
    <cellStyle name="Normal 6 3 2 3 3 3 2" xfId="16238"/>
    <cellStyle name="Normal 6 3 2 3 3 3 2 2" xfId="46560"/>
    <cellStyle name="Normal 6 3 2 3 3 3 2 3" xfId="31336"/>
    <cellStyle name="Normal 6 3 2 3 3 3 3" xfId="11218"/>
    <cellStyle name="Normal 6 3 2 3 3 3 3 2" xfId="41543"/>
    <cellStyle name="Normal 6 3 2 3 3 3 3 3" xfId="26319"/>
    <cellStyle name="Normal 6 3 2 3 3 3 4" xfId="36530"/>
    <cellStyle name="Normal 6 3 2 3 3 3 5" xfId="21306"/>
    <cellStyle name="Normal 6 3 2 3 3 4" xfId="12896"/>
    <cellStyle name="Normal 6 3 2 3 3 4 2" xfId="43218"/>
    <cellStyle name="Normal 6 3 2 3 3 4 3" xfId="27994"/>
    <cellStyle name="Normal 6 3 2 3 3 5" xfId="7875"/>
    <cellStyle name="Normal 6 3 2 3 3 5 2" xfId="38201"/>
    <cellStyle name="Normal 6 3 2 3 3 5 3" xfId="22977"/>
    <cellStyle name="Normal 6 3 2 3 3 6" xfId="33189"/>
    <cellStyle name="Normal 6 3 2 3 3 7" xfId="17964"/>
    <cellStyle name="Normal 6 3 2 3 4" xfId="3657"/>
    <cellStyle name="Normal 6 3 2 3 4 2" xfId="13731"/>
    <cellStyle name="Normal 6 3 2 3 4 2 2" xfId="44053"/>
    <cellStyle name="Normal 6 3 2 3 4 2 3" xfId="28829"/>
    <cellStyle name="Normal 6 3 2 3 4 3" xfId="8711"/>
    <cellStyle name="Normal 6 3 2 3 4 3 2" xfId="39036"/>
    <cellStyle name="Normal 6 3 2 3 4 3 3" xfId="23812"/>
    <cellStyle name="Normal 6 3 2 3 4 4" xfId="34023"/>
    <cellStyle name="Normal 6 3 2 3 4 5" xfId="18799"/>
    <cellStyle name="Normal 6 3 2 3 5" xfId="5350"/>
    <cellStyle name="Normal 6 3 2 3 5 2" xfId="15402"/>
    <cellStyle name="Normal 6 3 2 3 5 2 2" xfId="45724"/>
    <cellStyle name="Normal 6 3 2 3 5 2 3" xfId="30500"/>
    <cellStyle name="Normal 6 3 2 3 5 3" xfId="10382"/>
    <cellStyle name="Normal 6 3 2 3 5 3 2" xfId="40707"/>
    <cellStyle name="Normal 6 3 2 3 5 3 3" xfId="25483"/>
    <cellStyle name="Normal 6 3 2 3 5 4" xfId="35694"/>
    <cellStyle name="Normal 6 3 2 3 5 5" xfId="20470"/>
    <cellStyle name="Normal 6 3 2 3 6" xfId="12060"/>
    <cellStyle name="Normal 6 3 2 3 6 2" xfId="42382"/>
    <cellStyle name="Normal 6 3 2 3 6 3" xfId="27158"/>
    <cellStyle name="Normal 6 3 2 3 7" xfId="7039"/>
    <cellStyle name="Normal 6 3 2 3 7 2" xfId="37365"/>
    <cellStyle name="Normal 6 3 2 3 7 3" xfId="22141"/>
    <cellStyle name="Normal 6 3 2 3 8" xfId="32353"/>
    <cellStyle name="Normal 6 3 2 3 9" xfId="17128"/>
    <cellStyle name="Normal 6 3 2 4" xfId="2175"/>
    <cellStyle name="Normal 6 3 2 4 2" xfId="3014"/>
    <cellStyle name="Normal 6 3 2 4 2 2" xfId="4704"/>
    <cellStyle name="Normal 6 3 2 4 2 2 2" xfId="14777"/>
    <cellStyle name="Normal 6 3 2 4 2 2 2 2" xfId="45099"/>
    <cellStyle name="Normal 6 3 2 4 2 2 2 3" xfId="29875"/>
    <cellStyle name="Normal 6 3 2 4 2 2 3" xfId="9757"/>
    <cellStyle name="Normal 6 3 2 4 2 2 3 2" xfId="40082"/>
    <cellStyle name="Normal 6 3 2 4 2 2 3 3" xfId="24858"/>
    <cellStyle name="Normal 6 3 2 4 2 2 4" xfId="35069"/>
    <cellStyle name="Normal 6 3 2 4 2 2 5" xfId="19845"/>
    <cellStyle name="Normal 6 3 2 4 2 3" xfId="6396"/>
    <cellStyle name="Normal 6 3 2 4 2 3 2" xfId="16448"/>
    <cellStyle name="Normal 6 3 2 4 2 3 2 2" xfId="46770"/>
    <cellStyle name="Normal 6 3 2 4 2 3 2 3" xfId="31546"/>
    <cellStyle name="Normal 6 3 2 4 2 3 3" xfId="11428"/>
    <cellStyle name="Normal 6 3 2 4 2 3 3 2" xfId="41753"/>
    <cellStyle name="Normal 6 3 2 4 2 3 3 3" xfId="26529"/>
    <cellStyle name="Normal 6 3 2 4 2 3 4" xfId="36740"/>
    <cellStyle name="Normal 6 3 2 4 2 3 5" xfId="21516"/>
    <cellStyle name="Normal 6 3 2 4 2 4" xfId="13106"/>
    <cellStyle name="Normal 6 3 2 4 2 4 2" xfId="43428"/>
    <cellStyle name="Normal 6 3 2 4 2 4 3" xfId="28204"/>
    <cellStyle name="Normal 6 3 2 4 2 5" xfId="8085"/>
    <cellStyle name="Normal 6 3 2 4 2 5 2" xfId="38411"/>
    <cellStyle name="Normal 6 3 2 4 2 5 3" xfId="23187"/>
    <cellStyle name="Normal 6 3 2 4 2 6" xfId="33399"/>
    <cellStyle name="Normal 6 3 2 4 2 7" xfId="18174"/>
    <cellStyle name="Normal 6 3 2 4 3" xfId="3867"/>
    <cellStyle name="Normal 6 3 2 4 3 2" xfId="13941"/>
    <cellStyle name="Normal 6 3 2 4 3 2 2" xfId="44263"/>
    <cellStyle name="Normal 6 3 2 4 3 2 3" xfId="29039"/>
    <cellStyle name="Normal 6 3 2 4 3 3" xfId="8921"/>
    <cellStyle name="Normal 6 3 2 4 3 3 2" xfId="39246"/>
    <cellStyle name="Normal 6 3 2 4 3 3 3" xfId="24022"/>
    <cellStyle name="Normal 6 3 2 4 3 4" xfId="34233"/>
    <cellStyle name="Normal 6 3 2 4 3 5" xfId="19009"/>
    <cellStyle name="Normal 6 3 2 4 4" xfId="5560"/>
    <cellStyle name="Normal 6 3 2 4 4 2" xfId="15612"/>
    <cellStyle name="Normal 6 3 2 4 4 2 2" xfId="45934"/>
    <cellStyle name="Normal 6 3 2 4 4 2 3" xfId="30710"/>
    <cellStyle name="Normal 6 3 2 4 4 3" xfId="10592"/>
    <cellStyle name="Normal 6 3 2 4 4 3 2" xfId="40917"/>
    <cellStyle name="Normal 6 3 2 4 4 3 3" xfId="25693"/>
    <cellStyle name="Normal 6 3 2 4 4 4" xfId="35904"/>
    <cellStyle name="Normal 6 3 2 4 4 5" xfId="20680"/>
    <cellStyle name="Normal 6 3 2 4 5" xfId="12270"/>
    <cellStyle name="Normal 6 3 2 4 5 2" xfId="42592"/>
    <cellStyle name="Normal 6 3 2 4 5 3" xfId="27368"/>
    <cellStyle name="Normal 6 3 2 4 6" xfId="7249"/>
    <cellStyle name="Normal 6 3 2 4 6 2" xfId="37575"/>
    <cellStyle name="Normal 6 3 2 4 6 3" xfId="22351"/>
    <cellStyle name="Normal 6 3 2 4 7" xfId="32563"/>
    <cellStyle name="Normal 6 3 2 4 8" xfId="17338"/>
    <cellStyle name="Normal 6 3 2 5" xfId="2596"/>
    <cellStyle name="Normal 6 3 2 5 2" xfId="4286"/>
    <cellStyle name="Normal 6 3 2 5 2 2" xfId="14359"/>
    <cellStyle name="Normal 6 3 2 5 2 2 2" xfId="44681"/>
    <cellStyle name="Normal 6 3 2 5 2 2 3" xfId="29457"/>
    <cellStyle name="Normal 6 3 2 5 2 3" xfId="9339"/>
    <cellStyle name="Normal 6 3 2 5 2 3 2" xfId="39664"/>
    <cellStyle name="Normal 6 3 2 5 2 3 3" xfId="24440"/>
    <cellStyle name="Normal 6 3 2 5 2 4" xfId="34651"/>
    <cellStyle name="Normal 6 3 2 5 2 5" xfId="19427"/>
    <cellStyle name="Normal 6 3 2 5 3" xfId="5978"/>
    <cellStyle name="Normal 6 3 2 5 3 2" xfId="16030"/>
    <cellStyle name="Normal 6 3 2 5 3 2 2" xfId="46352"/>
    <cellStyle name="Normal 6 3 2 5 3 2 3" xfId="31128"/>
    <cellStyle name="Normal 6 3 2 5 3 3" xfId="11010"/>
    <cellStyle name="Normal 6 3 2 5 3 3 2" xfId="41335"/>
    <cellStyle name="Normal 6 3 2 5 3 3 3" xfId="26111"/>
    <cellStyle name="Normal 6 3 2 5 3 4" xfId="36322"/>
    <cellStyle name="Normal 6 3 2 5 3 5" xfId="21098"/>
    <cellStyle name="Normal 6 3 2 5 4" xfId="12688"/>
    <cellStyle name="Normal 6 3 2 5 4 2" xfId="43010"/>
    <cellStyle name="Normal 6 3 2 5 4 3" xfId="27786"/>
    <cellStyle name="Normal 6 3 2 5 5" xfId="7667"/>
    <cellStyle name="Normal 6 3 2 5 5 2" xfId="37993"/>
    <cellStyle name="Normal 6 3 2 5 5 3" xfId="22769"/>
    <cellStyle name="Normal 6 3 2 5 6" xfId="32981"/>
    <cellStyle name="Normal 6 3 2 5 7" xfId="17756"/>
    <cellStyle name="Normal 6 3 2 6" xfId="3449"/>
    <cellStyle name="Normal 6 3 2 6 2" xfId="13523"/>
    <cellStyle name="Normal 6 3 2 6 2 2" xfId="43845"/>
    <cellStyle name="Normal 6 3 2 6 2 3" xfId="28621"/>
    <cellStyle name="Normal 6 3 2 6 3" xfId="8503"/>
    <cellStyle name="Normal 6 3 2 6 3 2" xfId="38828"/>
    <cellStyle name="Normal 6 3 2 6 3 3" xfId="23604"/>
    <cellStyle name="Normal 6 3 2 6 4" xfId="33815"/>
    <cellStyle name="Normal 6 3 2 6 5" xfId="18591"/>
    <cellStyle name="Normal 6 3 2 7" xfId="5142"/>
    <cellStyle name="Normal 6 3 2 7 2" xfId="15194"/>
    <cellStyle name="Normal 6 3 2 7 2 2" xfId="45516"/>
    <cellStyle name="Normal 6 3 2 7 2 3" xfId="30292"/>
    <cellStyle name="Normal 6 3 2 7 3" xfId="10174"/>
    <cellStyle name="Normal 6 3 2 7 3 2" xfId="40499"/>
    <cellStyle name="Normal 6 3 2 7 3 3" xfId="25275"/>
    <cellStyle name="Normal 6 3 2 7 4" xfId="35486"/>
    <cellStyle name="Normal 6 3 2 7 5" xfId="20262"/>
    <cellStyle name="Normal 6 3 2 8" xfId="11852"/>
    <cellStyle name="Normal 6 3 2 8 2" xfId="42174"/>
    <cellStyle name="Normal 6 3 2 8 3" xfId="26950"/>
    <cellStyle name="Normal 6 3 2 9" xfId="6831"/>
    <cellStyle name="Normal 6 3 2 9 2" xfId="37157"/>
    <cellStyle name="Normal 6 3 2 9 3" xfId="21933"/>
    <cellStyle name="Normal 6 3 3" xfId="723"/>
    <cellStyle name="Normal 6 3 3 10" xfId="16972"/>
    <cellStyle name="Normal 6 3 3 11" xfId="1795"/>
    <cellStyle name="Normal 6 3 3 2" xfId="2014"/>
    <cellStyle name="Normal 6 3 3 2 2" xfId="2435"/>
    <cellStyle name="Normal 6 3 3 2 2 2" xfId="3274"/>
    <cellStyle name="Normal 6 3 3 2 2 2 2" xfId="4964"/>
    <cellStyle name="Normal 6 3 3 2 2 2 2 2" xfId="15037"/>
    <cellStyle name="Normal 6 3 3 2 2 2 2 2 2" xfId="45359"/>
    <cellStyle name="Normal 6 3 3 2 2 2 2 2 3" xfId="30135"/>
    <cellStyle name="Normal 6 3 3 2 2 2 2 3" xfId="10017"/>
    <cellStyle name="Normal 6 3 3 2 2 2 2 3 2" xfId="40342"/>
    <cellStyle name="Normal 6 3 3 2 2 2 2 3 3" xfId="25118"/>
    <cellStyle name="Normal 6 3 3 2 2 2 2 4" xfId="35329"/>
    <cellStyle name="Normal 6 3 3 2 2 2 2 5" xfId="20105"/>
    <cellStyle name="Normal 6 3 3 2 2 2 3" xfId="6656"/>
    <cellStyle name="Normal 6 3 3 2 2 2 3 2" xfId="16708"/>
    <cellStyle name="Normal 6 3 3 2 2 2 3 2 2" xfId="47030"/>
    <cellStyle name="Normal 6 3 3 2 2 2 3 2 3" xfId="31806"/>
    <cellStyle name="Normal 6 3 3 2 2 2 3 3" xfId="11688"/>
    <cellStyle name="Normal 6 3 3 2 2 2 3 3 2" xfId="42013"/>
    <cellStyle name="Normal 6 3 3 2 2 2 3 3 3" xfId="26789"/>
    <cellStyle name="Normal 6 3 3 2 2 2 3 4" xfId="37000"/>
    <cellStyle name="Normal 6 3 3 2 2 2 3 5" xfId="21776"/>
    <cellStyle name="Normal 6 3 3 2 2 2 4" xfId="13366"/>
    <cellStyle name="Normal 6 3 3 2 2 2 4 2" xfId="43688"/>
    <cellStyle name="Normal 6 3 3 2 2 2 4 3" xfId="28464"/>
    <cellStyle name="Normal 6 3 3 2 2 2 5" xfId="8345"/>
    <cellStyle name="Normal 6 3 3 2 2 2 5 2" xfId="38671"/>
    <cellStyle name="Normal 6 3 3 2 2 2 5 3" xfId="23447"/>
    <cellStyle name="Normal 6 3 3 2 2 2 6" xfId="33659"/>
    <cellStyle name="Normal 6 3 3 2 2 2 7" xfId="18434"/>
    <cellStyle name="Normal 6 3 3 2 2 3" xfId="4127"/>
    <cellStyle name="Normal 6 3 3 2 2 3 2" xfId="14201"/>
    <cellStyle name="Normal 6 3 3 2 2 3 2 2" xfId="44523"/>
    <cellStyle name="Normal 6 3 3 2 2 3 2 3" xfId="29299"/>
    <cellStyle name="Normal 6 3 3 2 2 3 3" xfId="9181"/>
    <cellStyle name="Normal 6 3 3 2 2 3 3 2" xfId="39506"/>
    <cellStyle name="Normal 6 3 3 2 2 3 3 3" xfId="24282"/>
    <cellStyle name="Normal 6 3 3 2 2 3 4" xfId="34493"/>
    <cellStyle name="Normal 6 3 3 2 2 3 5" xfId="19269"/>
    <cellStyle name="Normal 6 3 3 2 2 4" xfId="5820"/>
    <cellStyle name="Normal 6 3 3 2 2 4 2" xfId="15872"/>
    <cellStyle name="Normal 6 3 3 2 2 4 2 2" xfId="46194"/>
    <cellStyle name="Normal 6 3 3 2 2 4 2 3" xfId="30970"/>
    <cellStyle name="Normal 6 3 3 2 2 4 3" xfId="10852"/>
    <cellStyle name="Normal 6 3 3 2 2 4 3 2" xfId="41177"/>
    <cellStyle name="Normal 6 3 3 2 2 4 3 3" xfId="25953"/>
    <cellStyle name="Normal 6 3 3 2 2 4 4" xfId="36164"/>
    <cellStyle name="Normal 6 3 3 2 2 4 5" xfId="20940"/>
    <cellStyle name="Normal 6 3 3 2 2 5" xfId="12530"/>
    <cellStyle name="Normal 6 3 3 2 2 5 2" xfId="42852"/>
    <cellStyle name="Normal 6 3 3 2 2 5 3" xfId="27628"/>
    <cellStyle name="Normal 6 3 3 2 2 6" xfId="7509"/>
    <cellStyle name="Normal 6 3 3 2 2 6 2" xfId="37835"/>
    <cellStyle name="Normal 6 3 3 2 2 6 3" xfId="22611"/>
    <cellStyle name="Normal 6 3 3 2 2 7" xfId="32823"/>
    <cellStyle name="Normal 6 3 3 2 2 8" xfId="17598"/>
    <cellStyle name="Normal 6 3 3 2 3" xfId="2856"/>
    <cellStyle name="Normal 6 3 3 2 3 2" xfId="4546"/>
    <cellStyle name="Normal 6 3 3 2 3 2 2" xfId="14619"/>
    <cellStyle name="Normal 6 3 3 2 3 2 2 2" xfId="44941"/>
    <cellStyle name="Normal 6 3 3 2 3 2 2 3" xfId="29717"/>
    <cellStyle name="Normal 6 3 3 2 3 2 3" xfId="9599"/>
    <cellStyle name="Normal 6 3 3 2 3 2 3 2" xfId="39924"/>
    <cellStyle name="Normal 6 3 3 2 3 2 3 3" xfId="24700"/>
    <cellStyle name="Normal 6 3 3 2 3 2 4" xfId="34911"/>
    <cellStyle name="Normal 6 3 3 2 3 2 5" xfId="19687"/>
    <cellStyle name="Normal 6 3 3 2 3 3" xfId="6238"/>
    <cellStyle name="Normal 6 3 3 2 3 3 2" xfId="16290"/>
    <cellStyle name="Normal 6 3 3 2 3 3 2 2" xfId="46612"/>
    <cellStyle name="Normal 6 3 3 2 3 3 2 3" xfId="31388"/>
    <cellStyle name="Normal 6 3 3 2 3 3 3" xfId="11270"/>
    <cellStyle name="Normal 6 3 3 2 3 3 3 2" xfId="41595"/>
    <cellStyle name="Normal 6 3 3 2 3 3 3 3" xfId="26371"/>
    <cellStyle name="Normal 6 3 3 2 3 3 4" xfId="36582"/>
    <cellStyle name="Normal 6 3 3 2 3 3 5" xfId="21358"/>
    <cellStyle name="Normal 6 3 3 2 3 4" xfId="12948"/>
    <cellStyle name="Normal 6 3 3 2 3 4 2" xfId="43270"/>
    <cellStyle name="Normal 6 3 3 2 3 4 3" xfId="28046"/>
    <cellStyle name="Normal 6 3 3 2 3 5" xfId="7927"/>
    <cellStyle name="Normal 6 3 3 2 3 5 2" xfId="38253"/>
    <cellStyle name="Normal 6 3 3 2 3 5 3" xfId="23029"/>
    <cellStyle name="Normal 6 3 3 2 3 6" xfId="33241"/>
    <cellStyle name="Normal 6 3 3 2 3 7" xfId="18016"/>
    <cellStyle name="Normal 6 3 3 2 4" xfId="3709"/>
    <cellStyle name="Normal 6 3 3 2 4 2" xfId="13783"/>
    <cellStyle name="Normal 6 3 3 2 4 2 2" xfId="44105"/>
    <cellStyle name="Normal 6 3 3 2 4 2 3" xfId="28881"/>
    <cellStyle name="Normal 6 3 3 2 4 3" xfId="8763"/>
    <cellStyle name="Normal 6 3 3 2 4 3 2" xfId="39088"/>
    <cellStyle name="Normal 6 3 3 2 4 3 3" xfId="23864"/>
    <cellStyle name="Normal 6 3 3 2 4 4" xfId="34075"/>
    <cellStyle name="Normal 6 3 3 2 4 5" xfId="18851"/>
    <cellStyle name="Normal 6 3 3 2 5" xfId="5402"/>
    <cellStyle name="Normal 6 3 3 2 5 2" xfId="15454"/>
    <cellStyle name="Normal 6 3 3 2 5 2 2" xfId="45776"/>
    <cellStyle name="Normal 6 3 3 2 5 2 3" xfId="30552"/>
    <cellStyle name="Normal 6 3 3 2 5 3" xfId="10434"/>
    <cellStyle name="Normal 6 3 3 2 5 3 2" xfId="40759"/>
    <cellStyle name="Normal 6 3 3 2 5 3 3" xfId="25535"/>
    <cellStyle name="Normal 6 3 3 2 5 4" xfId="35746"/>
    <cellStyle name="Normal 6 3 3 2 5 5" xfId="20522"/>
    <cellStyle name="Normal 6 3 3 2 6" xfId="12112"/>
    <cellStyle name="Normal 6 3 3 2 6 2" xfId="42434"/>
    <cellStyle name="Normal 6 3 3 2 6 3" xfId="27210"/>
    <cellStyle name="Normal 6 3 3 2 7" xfId="7091"/>
    <cellStyle name="Normal 6 3 3 2 7 2" xfId="37417"/>
    <cellStyle name="Normal 6 3 3 2 7 3" xfId="22193"/>
    <cellStyle name="Normal 6 3 3 2 8" xfId="32405"/>
    <cellStyle name="Normal 6 3 3 2 9" xfId="17180"/>
    <cellStyle name="Normal 6 3 3 3" xfId="2227"/>
    <cellStyle name="Normal 6 3 3 3 2" xfId="3066"/>
    <cellStyle name="Normal 6 3 3 3 2 2" xfId="4756"/>
    <cellStyle name="Normal 6 3 3 3 2 2 2" xfId="14829"/>
    <cellStyle name="Normal 6 3 3 3 2 2 2 2" xfId="45151"/>
    <cellStyle name="Normal 6 3 3 3 2 2 2 3" xfId="29927"/>
    <cellStyle name="Normal 6 3 3 3 2 2 3" xfId="9809"/>
    <cellStyle name="Normal 6 3 3 3 2 2 3 2" xfId="40134"/>
    <cellStyle name="Normal 6 3 3 3 2 2 3 3" xfId="24910"/>
    <cellStyle name="Normal 6 3 3 3 2 2 4" xfId="35121"/>
    <cellStyle name="Normal 6 3 3 3 2 2 5" xfId="19897"/>
    <cellStyle name="Normal 6 3 3 3 2 3" xfId="6448"/>
    <cellStyle name="Normal 6 3 3 3 2 3 2" xfId="16500"/>
    <cellStyle name="Normal 6 3 3 3 2 3 2 2" xfId="46822"/>
    <cellStyle name="Normal 6 3 3 3 2 3 2 3" xfId="31598"/>
    <cellStyle name="Normal 6 3 3 3 2 3 3" xfId="11480"/>
    <cellStyle name="Normal 6 3 3 3 2 3 3 2" xfId="41805"/>
    <cellStyle name="Normal 6 3 3 3 2 3 3 3" xfId="26581"/>
    <cellStyle name="Normal 6 3 3 3 2 3 4" xfId="36792"/>
    <cellStyle name="Normal 6 3 3 3 2 3 5" xfId="21568"/>
    <cellStyle name="Normal 6 3 3 3 2 4" xfId="13158"/>
    <cellStyle name="Normal 6 3 3 3 2 4 2" xfId="43480"/>
    <cellStyle name="Normal 6 3 3 3 2 4 3" xfId="28256"/>
    <cellStyle name="Normal 6 3 3 3 2 5" xfId="8137"/>
    <cellStyle name="Normal 6 3 3 3 2 5 2" xfId="38463"/>
    <cellStyle name="Normal 6 3 3 3 2 5 3" xfId="23239"/>
    <cellStyle name="Normal 6 3 3 3 2 6" xfId="33451"/>
    <cellStyle name="Normal 6 3 3 3 2 7" xfId="18226"/>
    <cellStyle name="Normal 6 3 3 3 3" xfId="3919"/>
    <cellStyle name="Normal 6 3 3 3 3 2" xfId="13993"/>
    <cellStyle name="Normal 6 3 3 3 3 2 2" xfId="44315"/>
    <cellStyle name="Normal 6 3 3 3 3 2 3" xfId="29091"/>
    <cellStyle name="Normal 6 3 3 3 3 3" xfId="8973"/>
    <cellStyle name="Normal 6 3 3 3 3 3 2" xfId="39298"/>
    <cellStyle name="Normal 6 3 3 3 3 3 3" xfId="24074"/>
    <cellStyle name="Normal 6 3 3 3 3 4" xfId="34285"/>
    <cellStyle name="Normal 6 3 3 3 3 5" xfId="19061"/>
    <cellStyle name="Normal 6 3 3 3 4" xfId="5612"/>
    <cellStyle name="Normal 6 3 3 3 4 2" xfId="15664"/>
    <cellStyle name="Normal 6 3 3 3 4 2 2" xfId="45986"/>
    <cellStyle name="Normal 6 3 3 3 4 2 3" xfId="30762"/>
    <cellStyle name="Normal 6 3 3 3 4 3" xfId="10644"/>
    <cellStyle name="Normal 6 3 3 3 4 3 2" xfId="40969"/>
    <cellStyle name="Normal 6 3 3 3 4 3 3" xfId="25745"/>
    <cellStyle name="Normal 6 3 3 3 4 4" xfId="35956"/>
    <cellStyle name="Normal 6 3 3 3 4 5" xfId="20732"/>
    <cellStyle name="Normal 6 3 3 3 5" xfId="12322"/>
    <cellStyle name="Normal 6 3 3 3 5 2" xfId="42644"/>
    <cellStyle name="Normal 6 3 3 3 5 3" xfId="27420"/>
    <cellStyle name="Normal 6 3 3 3 6" xfId="7301"/>
    <cellStyle name="Normal 6 3 3 3 6 2" xfId="37627"/>
    <cellStyle name="Normal 6 3 3 3 6 3" xfId="22403"/>
    <cellStyle name="Normal 6 3 3 3 7" xfId="32615"/>
    <cellStyle name="Normal 6 3 3 3 8" xfId="17390"/>
    <cellStyle name="Normal 6 3 3 4" xfId="2648"/>
    <cellStyle name="Normal 6 3 3 4 2" xfId="4338"/>
    <cellStyle name="Normal 6 3 3 4 2 2" xfId="14411"/>
    <cellStyle name="Normal 6 3 3 4 2 2 2" xfId="44733"/>
    <cellStyle name="Normal 6 3 3 4 2 2 3" xfId="29509"/>
    <cellStyle name="Normal 6 3 3 4 2 3" xfId="9391"/>
    <cellStyle name="Normal 6 3 3 4 2 3 2" xfId="39716"/>
    <cellStyle name="Normal 6 3 3 4 2 3 3" xfId="24492"/>
    <cellStyle name="Normal 6 3 3 4 2 4" xfId="34703"/>
    <cellStyle name="Normal 6 3 3 4 2 5" xfId="19479"/>
    <cellStyle name="Normal 6 3 3 4 3" xfId="6030"/>
    <cellStyle name="Normal 6 3 3 4 3 2" xfId="16082"/>
    <cellStyle name="Normal 6 3 3 4 3 2 2" xfId="46404"/>
    <cellStyle name="Normal 6 3 3 4 3 2 3" xfId="31180"/>
    <cellStyle name="Normal 6 3 3 4 3 3" xfId="11062"/>
    <cellStyle name="Normal 6 3 3 4 3 3 2" xfId="41387"/>
    <cellStyle name="Normal 6 3 3 4 3 3 3" xfId="26163"/>
    <cellStyle name="Normal 6 3 3 4 3 4" xfId="36374"/>
    <cellStyle name="Normal 6 3 3 4 3 5" xfId="21150"/>
    <cellStyle name="Normal 6 3 3 4 4" xfId="12740"/>
    <cellStyle name="Normal 6 3 3 4 4 2" xfId="43062"/>
    <cellStyle name="Normal 6 3 3 4 4 3" xfId="27838"/>
    <cellStyle name="Normal 6 3 3 4 5" xfId="7719"/>
    <cellStyle name="Normal 6 3 3 4 5 2" xfId="38045"/>
    <cellStyle name="Normal 6 3 3 4 5 3" xfId="22821"/>
    <cellStyle name="Normal 6 3 3 4 6" xfId="33033"/>
    <cellStyle name="Normal 6 3 3 4 7" xfId="17808"/>
    <cellStyle name="Normal 6 3 3 5" xfId="3501"/>
    <cellStyle name="Normal 6 3 3 5 2" xfId="13575"/>
    <cellStyle name="Normal 6 3 3 5 2 2" xfId="43897"/>
    <cellStyle name="Normal 6 3 3 5 2 3" xfId="28673"/>
    <cellStyle name="Normal 6 3 3 5 3" xfId="8555"/>
    <cellStyle name="Normal 6 3 3 5 3 2" xfId="38880"/>
    <cellStyle name="Normal 6 3 3 5 3 3" xfId="23656"/>
    <cellStyle name="Normal 6 3 3 5 4" xfId="33867"/>
    <cellStyle name="Normal 6 3 3 5 5" xfId="18643"/>
    <cellStyle name="Normal 6 3 3 6" xfId="5194"/>
    <cellStyle name="Normal 6 3 3 6 2" xfId="15246"/>
    <cellStyle name="Normal 6 3 3 6 2 2" xfId="45568"/>
    <cellStyle name="Normal 6 3 3 6 2 3" xfId="30344"/>
    <cellStyle name="Normal 6 3 3 6 3" xfId="10226"/>
    <cellStyle name="Normal 6 3 3 6 3 2" xfId="40551"/>
    <cellStyle name="Normal 6 3 3 6 3 3" xfId="25327"/>
    <cellStyle name="Normal 6 3 3 6 4" xfId="35538"/>
    <cellStyle name="Normal 6 3 3 6 5" xfId="20314"/>
    <cellStyle name="Normal 6 3 3 7" xfId="11904"/>
    <cellStyle name="Normal 6 3 3 7 2" xfId="42226"/>
    <cellStyle name="Normal 6 3 3 7 3" xfId="27002"/>
    <cellStyle name="Normal 6 3 3 8" xfId="6883"/>
    <cellStyle name="Normal 6 3 3 8 2" xfId="37209"/>
    <cellStyle name="Normal 6 3 3 8 3" xfId="21985"/>
    <cellStyle name="Normal 6 3 3 9" xfId="32198"/>
    <cellStyle name="Normal 6 3 4" xfId="744"/>
    <cellStyle name="Normal 6 3 4 10" xfId="1908"/>
    <cellStyle name="Normal 6 3 4 2" xfId="2331"/>
    <cellStyle name="Normal 6 3 4 2 2" xfId="3170"/>
    <cellStyle name="Normal 6 3 4 2 2 2" xfId="4860"/>
    <cellStyle name="Normal 6 3 4 2 2 2 2" xfId="14933"/>
    <cellStyle name="Normal 6 3 4 2 2 2 2 2" xfId="45255"/>
    <cellStyle name="Normal 6 3 4 2 2 2 2 3" xfId="30031"/>
    <cellStyle name="Normal 6 3 4 2 2 2 3" xfId="9913"/>
    <cellStyle name="Normal 6 3 4 2 2 2 3 2" xfId="40238"/>
    <cellStyle name="Normal 6 3 4 2 2 2 3 3" xfId="25014"/>
    <cellStyle name="Normal 6 3 4 2 2 2 4" xfId="35225"/>
    <cellStyle name="Normal 6 3 4 2 2 2 5" xfId="20001"/>
    <cellStyle name="Normal 6 3 4 2 2 3" xfId="6552"/>
    <cellStyle name="Normal 6 3 4 2 2 3 2" xfId="16604"/>
    <cellStyle name="Normal 6 3 4 2 2 3 2 2" xfId="46926"/>
    <cellStyle name="Normal 6 3 4 2 2 3 2 3" xfId="31702"/>
    <cellStyle name="Normal 6 3 4 2 2 3 3" xfId="11584"/>
    <cellStyle name="Normal 6 3 4 2 2 3 3 2" xfId="41909"/>
    <cellStyle name="Normal 6 3 4 2 2 3 3 3" xfId="26685"/>
    <cellStyle name="Normal 6 3 4 2 2 3 4" xfId="36896"/>
    <cellStyle name="Normal 6 3 4 2 2 3 5" xfId="21672"/>
    <cellStyle name="Normal 6 3 4 2 2 4" xfId="13262"/>
    <cellStyle name="Normal 6 3 4 2 2 4 2" xfId="43584"/>
    <cellStyle name="Normal 6 3 4 2 2 4 3" xfId="28360"/>
    <cellStyle name="Normal 6 3 4 2 2 5" xfId="8241"/>
    <cellStyle name="Normal 6 3 4 2 2 5 2" xfId="38567"/>
    <cellStyle name="Normal 6 3 4 2 2 5 3" xfId="23343"/>
    <cellStyle name="Normal 6 3 4 2 2 6" xfId="33555"/>
    <cellStyle name="Normal 6 3 4 2 2 7" xfId="18330"/>
    <cellStyle name="Normal 6 3 4 2 3" xfId="4023"/>
    <cellStyle name="Normal 6 3 4 2 3 2" xfId="14097"/>
    <cellStyle name="Normal 6 3 4 2 3 2 2" xfId="44419"/>
    <cellStyle name="Normal 6 3 4 2 3 2 3" xfId="29195"/>
    <cellStyle name="Normal 6 3 4 2 3 3" xfId="9077"/>
    <cellStyle name="Normal 6 3 4 2 3 3 2" xfId="39402"/>
    <cellStyle name="Normal 6 3 4 2 3 3 3" xfId="24178"/>
    <cellStyle name="Normal 6 3 4 2 3 4" xfId="34389"/>
    <cellStyle name="Normal 6 3 4 2 3 5" xfId="19165"/>
    <cellStyle name="Normal 6 3 4 2 4" xfId="5716"/>
    <cellStyle name="Normal 6 3 4 2 4 2" xfId="15768"/>
    <cellStyle name="Normal 6 3 4 2 4 2 2" xfId="46090"/>
    <cellStyle name="Normal 6 3 4 2 4 2 3" xfId="30866"/>
    <cellStyle name="Normal 6 3 4 2 4 3" xfId="10748"/>
    <cellStyle name="Normal 6 3 4 2 4 3 2" xfId="41073"/>
    <cellStyle name="Normal 6 3 4 2 4 3 3" xfId="25849"/>
    <cellStyle name="Normal 6 3 4 2 4 4" xfId="36060"/>
    <cellStyle name="Normal 6 3 4 2 4 5" xfId="20836"/>
    <cellStyle name="Normal 6 3 4 2 5" xfId="12426"/>
    <cellStyle name="Normal 6 3 4 2 5 2" xfId="42748"/>
    <cellStyle name="Normal 6 3 4 2 5 3" xfId="27524"/>
    <cellStyle name="Normal 6 3 4 2 6" xfId="7405"/>
    <cellStyle name="Normal 6 3 4 2 6 2" xfId="37731"/>
    <cellStyle name="Normal 6 3 4 2 6 3" xfId="22507"/>
    <cellStyle name="Normal 6 3 4 2 7" xfId="32719"/>
    <cellStyle name="Normal 6 3 4 2 8" xfId="17494"/>
    <cellStyle name="Normal 6 3 4 3" xfId="2752"/>
    <cellStyle name="Normal 6 3 4 3 2" xfId="4442"/>
    <cellStyle name="Normal 6 3 4 3 2 2" xfId="14515"/>
    <cellStyle name="Normal 6 3 4 3 2 2 2" xfId="44837"/>
    <cellStyle name="Normal 6 3 4 3 2 2 3" xfId="29613"/>
    <cellStyle name="Normal 6 3 4 3 2 3" xfId="9495"/>
    <cellStyle name="Normal 6 3 4 3 2 3 2" xfId="39820"/>
    <cellStyle name="Normal 6 3 4 3 2 3 3" xfId="24596"/>
    <cellStyle name="Normal 6 3 4 3 2 4" xfId="34807"/>
    <cellStyle name="Normal 6 3 4 3 2 5" xfId="19583"/>
    <cellStyle name="Normal 6 3 4 3 3" xfId="6134"/>
    <cellStyle name="Normal 6 3 4 3 3 2" xfId="16186"/>
    <cellStyle name="Normal 6 3 4 3 3 2 2" xfId="46508"/>
    <cellStyle name="Normal 6 3 4 3 3 2 3" xfId="31284"/>
    <cellStyle name="Normal 6 3 4 3 3 3" xfId="11166"/>
    <cellStyle name="Normal 6 3 4 3 3 3 2" xfId="41491"/>
    <cellStyle name="Normal 6 3 4 3 3 3 3" xfId="26267"/>
    <cellStyle name="Normal 6 3 4 3 3 4" xfId="36478"/>
    <cellStyle name="Normal 6 3 4 3 3 5" xfId="21254"/>
    <cellStyle name="Normal 6 3 4 3 4" xfId="12844"/>
    <cellStyle name="Normal 6 3 4 3 4 2" xfId="43166"/>
    <cellStyle name="Normal 6 3 4 3 4 3" xfId="27942"/>
    <cellStyle name="Normal 6 3 4 3 5" xfId="7823"/>
    <cellStyle name="Normal 6 3 4 3 5 2" xfId="38149"/>
    <cellStyle name="Normal 6 3 4 3 5 3" xfId="22925"/>
    <cellStyle name="Normal 6 3 4 3 6" xfId="33137"/>
    <cellStyle name="Normal 6 3 4 3 7" xfId="17912"/>
    <cellStyle name="Normal 6 3 4 4" xfId="3605"/>
    <cellStyle name="Normal 6 3 4 4 2" xfId="13679"/>
    <cellStyle name="Normal 6 3 4 4 2 2" xfId="44001"/>
    <cellStyle name="Normal 6 3 4 4 2 3" xfId="28777"/>
    <cellStyle name="Normal 6 3 4 4 3" xfId="8659"/>
    <cellStyle name="Normal 6 3 4 4 3 2" xfId="38984"/>
    <cellStyle name="Normal 6 3 4 4 3 3" xfId="23760"/>
    <cellStyle name="Normal 6 3 4 4 4" xfId="33971"/>
    <cellStyle name="Normal 6 3 4 4 5" xfId="18747"/>
    <cellStyle name="Normal 6 3 4 5" xfId="5298"/>
    <cellStyle name="Normal 6 3 4 5 2" xfId="15350"/>
    <cellStyle name="Normal 6 3 4 5 2 2" xfId="45672"/>
    <cellStyle name="Normal 6 3 4 5 2 3" xfId="30448"/>
    <cellStyle name="Normal 6 3 4 5 3" xfId="10330"/>
    <cellStyle name="Normal 6 3 4 5 3 2" xfId="40655"/>
    <cellStyle name="Normal 6 3 4 5 3 3" xfId="25431"/>
    <cellStyle name="Normal 6 3 4 5 4" xfId="35642"/>
    <cellStyle name="Normal 6 3 4 5 5" xfId="20418"/>
    <cellStyle name="Normal 6 3 4 6" xfId="12008"/>
    <cellStyle name="Normal 6 3 4 6 2" xfId="42330"/>
    <cellStyle name="Normal 6 3 4 6 3" xfId="27106"/>
    <cellStyle name="Normal 6 3 4 7" xfId="6987"/>
    <cellStyle name="Normal 6 3 4 7 2" xfId="37313"/>
    <cellStyle name="Normal 6 3 4 7 3" xfId="22089"/>
    <cellStyle name="Normal 6 3 4 8" xfId="32301"/>
    <cellStyle name="Normal 6 3 4 9" xfId="17076"/>
    <cellStyle name="Normal 6 3 5" xfId="2121"/>
    <cellStyle name="Normal 6 3 5 2" xfId="2962"/>
    <cellStyle name="Normal 6 3 5 2 2" xfId="4652"/>
    <cellStyle name="Normal 6 3 5 2 2 2" xfId="14725"/>
    <cellStyle name="Normal 6 3 5 2 2 2 2" xfId="45047"/>
    <cellStyle name="Normal 6 3 5 2 2 2 3" xfId="29823"/>
    <cellStyle name="Normal 6 3 5 2 2 3" xfId="9705"/>
    <cellStyle name="Normal 6 3 5 2 2 3 2" xfId="40030"/>
    <cellStyle name="Normal 6 3 5 2 2 3 3" xfId="24806"/>
    <cellStyle name="Normal 6 3 5 2 2 4" xfId="35017"/>
    <cellStyle name="Normal 6 3 5 2 2 5" xfId="19793"/>
    <cellStyle name="Normal 6 3 5 2 3" xfId="6344"/>
    <cellStyle name="Normal 6 3 5 2 3 2" xfId="16396"/>
    <cellStyle name="Normal 6 3 5 2 3 2 2" xfId="46718"/>
    <cellStyle name="Normal 6 3 5 2 3 2 3" xfId="31494"/>
    <cellStyle name="Normal 6 3 5 2 3 3" xfId="11376"/>
    <cellStyle name="Normal 6 3 5 2 3 3 2" xfId="41701"/>
    <cellStyle name="Normal 6 3 5 2 3 3 3" xfId="26477"/>
    <cellStyle name="Normal 6 3 5 2 3 4" xfId="36688"/>
    <cellStyle name="Normal 6 3 5 2 3 5" xfId="21464"/>
    <cellStyle name="Normal 6 3 5 2 4" xfId="13054"/>
    <cellStyle name="Normal 6 3 5 2 4 2" xfId="43376"/>
    <cellStyle name="Normal 6 3 5 2 4 3" xfId="28152"/>
    <cellStyle name="Normal 6 3 5 2 5" xfId="8033"/>
    <cellStyle name="Normal 6 3 5 2 5 2" xfId="38359"/>
    <cellStyle name="Normal 6 3 5 2 5 3" xfId="23135"/>
    <cellStyle name="Normal 6 3 5 2 6" xfId="33347"/>
    <cellStyle name="Normal 6 3 5 2 7" xfId="18122"/>
    <cellStyle name="Normal 6 3 5 3" xfId="3815"/>
    <cellStyle name="Normal 6 3 5 3 2" xfId="13889"/>
    <cellStyle name="Normal 6 3 5 3 2 2" xfId="44211"/>
    <cellStyle name="Normal 6 3 5 3 2 3" xfId="28987"/>
    <cellStyle name="Normal 6 3 5 3 3" xfId="8869"/>
    <cellStyle name="Normal 6 3 5 3 3 2" xfId="39194"/>
    <cellStyle name="Normal 6 3 5 3 3 3" xfId="23970"/>
    <cellStyle name="Normal 6 3 5 3 4" xfId="34181"/>
    <cellStyle name="Normal 6 3 5 3 5" xfId="18957"/>
    <cellStyle name="Normal 6 3 5 4" xfId="5508"/>
    <cellStyle name="Normal 6 3 5 4 2" xfId="15560"/>
    <cellStyle name="Normal 6 3 5 4 2 2" xfId="45882"/>
    <cellStyle name="Normal 6 3 5 4 2 3" xfId="30658"/>
    <cellStyle name="Normal 6 3 5 4 3" xfId="10540"/>
    <cellStyle name="Normal 6 3 5 4 3 2" xfId="40865"/>
    <cellStyle name="Normal 6 3 5 4 3 3" xfId="25641"/>
    <cellStyle name="Normal 6 3 5 4 4" xfId="35852"/>
    <cellStyle name="Normal 6 3 5 4 5" xfId="20628"/>
    <cellStyle name="Normal 6 3 5 5" xfId="12218"/>
    <cellStyle name="Normal 6 3 5 5 2" xfId="42540"/>
    <cellStyle name="Normal 6 3 5 5 3" xfId="27316"/>
    <cellStyle name="Normal 6 3 5 6" xfId="7197"/>
    <cellStyle name="Normal 6 3 5 6 2" xfId="37523"/>
    <cellStyle name="Normal 6 3 5 6 3" xfId="22299"/>
    <cellStyle name="Normal 6 3 5 7" xfId="32511"/>
    <cellStyle name="Normal 6 3 5 8" xfId="17286"/>
    <cellStyle name="Normal 6 3 6" xfId="2542"/>
    <cellStyle name="Normal 6 3 6 2" xfId="4234"/>
    <cellStyle name="Normal 6 3 6 2 2" xfId="14307"/>
    <cellStyle name="Normal 6 3 6 2 2 2" xfId="44629"/>
    <cellStyle name="Normal 6 3 6 2 2 3" xfId="29405"/>
    <cellStyle name="Normal 6 3 6 2 3" xfId="9287"/>
    <cellStyle name="Normal 6 3 6 2 3 2" xfId="39612"/>
    <cellStyle name="Normal 6 3 6 2 3 3" xfId="24388"/>
    <cellStyle name="Normal 6 3 6 2 4" xfId="34599"/>
    <cellStyle name="Normal 6 3 6 2 5" xfId="19375"/>
    <cellStyle name="Normal 6 3 6 3" xfId="5926"/>
    <cellStyle name="Normal 6 3 6 3 2" xfId="15978"/>
    <cellStyle name="Normal 6 3 6 3 2 2" xfId="46300"/>
    <cellStyle name="Normal 6 3 6 3 2 3" xfId="31076"/>
    <cellStyle name="Normal 6 3 6 3 3" xfId="10958"/>
    <cellStyle name="Normal 6 3 6 3 3 2" xfId="41283"/>
    <cellStyle name="Normal 6 3 6 3 3 3" xfId="26059"/>
    <cellStyle name="Normal 6 3 6 3 4" xfId="36270"/>
    <cellStyle name="Normal 6 3 6 3 5" xfId="21046"/>
    <cellStyle name="Normal 6 3 6 4" xfId="12636"/>
    <cellStyle name="Normal 6 3 6 4 2" xfId="42958"/>
    <cellStyle name="Normal 6 3 6 4 3" xfId="27734"/>
    <cellStyle name="Normal 6 3 6 5" xfId="7615"/>
    <cellStyle name="Normal 6 3 6 5 2" xfId="37941"/>
    <cellStyle name="Normal 6 3 6 5 3" xfId="22717"/>
    <cellStyle name="Normal 6 3 6 6" xfId="32929"/>
    <cellStyle name="Normal 6 3 6 7" xfId="17704"/>
    <cellStyle name="Normal 6 3 7" xfId="3393"/>
    <cellStyle name="Normal 6 3 7 2" xfId="13471"/>
    <cellStyle name="Normal 6 3 7 2 2" xfId="43793"/>
    <cellStyle name="Normal 6 3 7 2 3" xfId="28569"/>
    <cellStyle name="Normal 6 3 7 3" xfId="8451"/>
    <cellStyle name="Normal 6 3 7 3 2" xfId="38776"/>
    <cellStyle name="Normal 6 3 7 3 3" xfId="23552"/>
    <cellStyle name="Normal 6 3 7 4" xfId="33763"/>
    <cellStyle name="Normal 6 3 7 5" xfId="18539"/>
    <cellStyle name="Normal 6 3 8" xfId="5087"/>
    <cellStyle name="Normal 6 3 8 2" xfId="15142"/>
    <cellStyle name="Normal 6 3 8 2 2" xfId="45464"/>
    <cellStyle name="Normal 6 3 8 2 3" xfId="30240"/>
    <cellStyle name="Normal 6 3 8 3" xfId="10122"/>
    <cellStyle name="Normal 6 3 8 3 2" xfId="40447"/>
    <cellStyle name="Normal 6 3 8 3 3" xfId="25223"/>
    <cellStyle name="Normal 6 3 8 4" xfId="35434"/>
    <cellStyle name="Normal 6 3 8 5" xfId="20210"/>
    <cellStyle name="Normal 6 3 9" xfId="11798"/>
    <cellStyle name="Normal 6 3 9 2" xfId="42122"/>
    <cellStyle name="Normal 6 3 9 3" xfId="26898"/>
    <cellStyle name="Normal 6 4" xfId="707"/>
    <cellStyle name="Normal 6 4 2" xfId="728"/>
    <cellStyle name="Normal 6 4 2 2" xfId="32096"/>
    <cellStyle name="Normal 6 4 3" xfId="749"/>
    <cellStyle name="Normal 6 4 3 2" xfId="31925"/>
    <cellStyle name="Normal 6 4 4" xfId="1465"/>
    <cellStyle name="Normal 6 5" xfId="719"/>
    <cellStyle name="Normal 6 5 2" xfId="1466"/>
    <cellStyle name="Normal 6 6" xfId="740"/>
    <cellStyle name="Normal 6 6 2" xfId="1467"/>
    <cellStyle name="Normal 6 7" xfId="780"/>
    <cellStyle name="Normal 6 8" xfId="590"/>
    <cellStyle name="Normal 6 8 10" xfId="6742"/>
    <cellStyle name="Normal 6 8 10 2" xfId="37071"/>
    <cellStyle name="Normal 6 8 10 3" xfId="21847"/>
    <cellStyle name="Normal 6 8 11" xfId="32062"/>
    <cellStyle name="Normal 6 8 12" xfId="16832"/>
    <cellStyle name="Normal 6 8 13" xfId="1153"/>
    <cellStyle name="Normal 6 8 2" xfId="1706"/>
    <cellStyle name="Normal 6 8 2 10" xfId="32115"/>
    <cellStyle name="Normal 6 8 2 11" xfId="16886"/>
    <cellStyle name="Normal 6 8 2 2" xfId="1815"/>
    <cellStyle name="Normal 6 8 2 2 10" xfId="16990"/>
    <cellStyle name="Normal 6 8 2 2 2" xfId="2032"/>
    <cellStyle name="Normal 6 8 2 2 2 2" xfId="2453"/>
    <cellStyle name="Normal 6 8 2 2 2 2 2" xfId="3292"/>
    <cellStyle name="Normal 6 8 2 2 2 2 2 2" xfId="4982"/>
    <cellStyle name="Normal 6 8 2 2 2 2 2 2 2" xfId="15055"/>
    <cellStyle name="Normal 6 8 2 2 2 2 2 2 2 2" xfId="45377"/>
    <cellStyle name="Normal 6 8 2 2 2 2 2 2 2 3" xfId="30153"/>
    <cellStyle name="Normal 6 8 2 2 2 2 2 2 3" xfId="10035"/>
    <cellStyle name="Normal 6 8 2 2 2 2 2 2 3 2" xfId="40360"/>
    <cellStyle name="Normal 6 8 2 2 2 2 2 2 3 3" xfId="25136"/>
    <cellStyle name="Normal 6 8 2 2 2 2 2 2 4" xfId="35347"/>
    <cellStyle name="Normal 6 8 2 2 2 2 2 2 5" xfId="20123"/>
    <cellStyle name="Normal 6 8 2 2 2 2 2 3" xfId="6674"/>
    <cellStyle name="Normal 6 8 2 2 2 2 2 3 2" xfId="16726"/>
    <cellStyle name="Normal 6 8 2 2 2 2 2 3 2 2" xfId="47048"/>
    <cellStyle name="Normal 6 8 2 2 2 2 2 3 2 3" xfId="31824"/>
    <cellStyle name="Normal 6 8 2 2 2 2 2 3 3" xfId="11706"/>
    <cellStyle name="Normal 6 8 2 2 2 2 2 3 3 2" xfId="42031"/>
    <cellStyle name="Normal 6 8 2 2 2 2 2 3 3 3" xfId="26807"/>
    <cellStyle name="Normal 6 8 2 2 2 2 2 3 4" xfId="37018"/>
    <cellStyle name="Normal 6 8 2 2 2 2 2 3 5" xfId="21794"/>
    <cellStyle name="Normal 6 8 2 2 2 2 2 4" xfId="13384"/>
    <cellStyle name="Normal 6 8 2 2 2 2 2 4 2" xfId="43706"/>
    <cellStyle name="Normal 6 8 2 2 2 2 2 4 3" xfId="28482"/>
    <cellStyle name="Normal 6 8 2 2 2 2 2 5" xfId="8363"/>
    <cellStyle name="Normal 6 8 2 2 2 2 2 5 2" xfId="38689"/>
    <cellStyle name="Normal 6 8 2 2 2 2 2 5 3" xfId="23465"/>
    <cellStyle name="Normal 6 8 2 2 2 2 2 6" xfId="33677"/>
    <cellStyle name="Normal 6 8 2 2 2 2 2 7" xfId="18452"/>
    <cellStyle name="Normal 6 8 2 2 2 2 3" xfId="4145"/>
    <cellStyle name="Normal 6 8 2 2 2 2 3 2" xfId="14219"/>
    <cellStyle name="Normal 6 8 2 2 2 2 3 2 2" xfId="44541"/>
    <cellStyle name="Normal 6 8 2 2 2 2 3 2 3" xfId="29317"/>
    <cellStyle name="Normal 6 8 2 2 2 2 3 3" xfId="9199"/>
    <cellStyle name="Normal 6 8 2 2 2 2 3 3 2" xfId="39524"/>
    <cellStyle name="Normal 6 8 2 2 2 2 3 3 3" xfId="24300"/>
    <cellStyle name="Normal 6 8 2 2 2 2 3 4" xfId="34511"/>
    <cellStyle name="Normal 6 8 2 2 2 2 3 5" xfId="19287"/>
    <cellStyle name="Normal 6 8 2 2 2 2 4" xfId="5838"/>
    <cellStyle name="Normal 6 8 2 2 2 2 4 2" xfId="15890"/>
    <cellStyle name="Normal 6 8 2 2 2 2 4 2 2" xfId="46212"/>
    <cellStyle name="Normal 6 8 2 2 2 2 4 2 3" xfId="30988"/>
    <cellStyle name="Normal 6 8 2 2 2 2 4 3" xfId="10870"/>
    <cellStyle name="Normal 6 8 2 2 2 2 4 3 2" xfId="41195"/>
    <cellStyle name="Normal 6 8 2 2 2 2 4 3 3" xfId="25971"/>
    <cellStyle name="Normal 6 8 2 2 2 2 4 4" xfId="36182"/>
    <cellStyle name="Normal 6 8 2 2 2 2 4 5" xfId="20958"/>
    <cellStyle name="Normal 6 8 2 2 2 2 5" xfId="12548"/>
    <cellStyle name="Normal 6 8 2 2 2 2 5 2" xfId="42870"/>
    <cellStyle name="Normal 6 8 2 2 2 2 5 3" xfId="27646"/>
    <cellStyle name="Normal 6 8 2 2 2 2 6" xfId="7527"/>
    <cellStyle name="Normal 6 8 2 2 2 2 6 2" xfId="37853"/>
    <cellStyle name="Normal 6 8 2 2 2 2 6 3" xfId="22629"/>
    <cellStyle name="Normal 6 8 2 2 2 2 7" xfId="32841"/>
    <cellStyle name="Normal 6 8 2 2 2 2 8" xfId="17616"/>
    <cellStyle name="Normal 6 8 2 2 2 3" xfId="2874"/>
    <cellStyle name="Normal 6 8 2 2 2 3 2" xfId="4564"/>
    <cellStyle name="Normal 6 8 2 2 2 3 2 2" xfId="14637"/>
    <cellStyle name="Normal 6 8 2 2 2 3 2 2 2" xfId="44959"/>
    <cellStyle name="Normal 6 8 2 2 2 3 2 2 3" xfId="29735"/>
    <cellStyle name="Normal 6 8 2 2 2 3 2 3" xfId="9617"/>
    <cellStyle name="Normal 6 8 2 2 2 3 2 3 2" xfId="39942"/>
    <cellStyle name="Normal 6 8 2 2 2 3 2 3 3" xfId="24718"/>
    <cellStyle name="Normal 6 8 2 2 2 3 2 4" xfId="34929"/>
    <cellStyle name="Normal 6 8 2 2 2 3 2 5" xfId="19705"/>
    <cellStyle name="Normal 6 8 2 2 2 3 3" xfId="6256"/>
    <cellStyle name="Normal 6 8 2 2 2 3 3 2" xfId="16308"/>
    <cellStyle name="Normal 6 8 2 2 2 3 3 2 2" xfId="46630"/>
    <cellStyle name="Normal 6 8 2 2 2 3 3 2 3" xfId="31406"/>
    <cellStyle name="Normal 6 8 2 2 2 3 3 3" xfId="11288"/>
    <cellStyle name="Normal 6 8 2 2 2 3 3 3 2" xfId="41613"/>
    <cellStyle name="Normal 6 8 2 2 2 3 3 3 3" xfId="26389"/>
    <cellStyle name="Normal 6 8 2 2 2 3 3 4" xfId="36600"/>
    <cellStyle name="Normal 6 8 2 2 2 3 3 5" xfId="21376"/>
    <cellStyle name="Normal 6 8 2 2 2 3 4" xfId="12966"/>
    <cellStyle name="Normal 6 8 2 2 2 3 4 2" xfId="43288"/>
    <cellStyle name="Normal 6 8 2 2 2 3 4 3" xfId="28064"/>
    <cellStyle name="Normal 6 8 2 2 2 3 5" xfId="7945"/>
    <cellStyle name="Normal 6 8 2 2 2 3 5 2" xfId="38271"/>
    <cellStyle name="Normal 6 8 2 2 2 3 5 3" xfId="23047"/>
    <cellStyle name="Normal 6 8 2 2 2 3 6" xfId="33259"/>
    <cellStyle name="Normal 6 8 2 2 2 3 7" xfId="18034"/>
    <cellStyle name="Normal 6 8 2 2 2 4" xfId="3727"/>
    <cellStyle name="Normal 6 8 2 2 2 4 2" xfId="13801"/>
    <cellStyle name="Normal 6 8 2 2 2 4 2 2" xfId="44123"/>
    <cellStyle name="Normal 6 8 2 2 2 4 2 3" xfId="28899"/>
    <cellStyle name="Normal 6 8 2 2 2 4 3" xfId="8781"/>
    <cellStyle name="Normal 6 8 2 2 2 4 3 2" xfId="39106"/>
    <cellStyle name="Normal 6 8 2 2 2 4 3 3" xfId="23882"/>
    <cellStyle name="Normal 6 8 2 2 2 4 4" xfId="34093"/>
    <cellStyle name="Normal 6 8 2 2 2 4 5" xfId="18869"/>
    <cellStyle name="Normal 6 8 2 2 2 5" xfId="5420"/>
    <cellStyle name="Normal 6 8 2 2 2 5 2" xfId="15472"/>
    <cellStyle name="Normal 6 8 2 2 2 5 2 2" xfId="45794"/>
    <cellStyle name="Normal 6 8 2 2 2 5 2 3" xfId="30570"/>
    <cellStyle name="Normal 6 8 2 2 2 5 3" xfId="10452"/>
    <cellStyle name="Normal 6 8 2 2 2 5 3 2" xfId="40777"/>
    <cellStyle name="Normal 6 8 2 2 2 5 3 3" xfId="25553"/>
    <cellStyle name="Normal 6 8 2 2 2 5 4" xfId="35764"/>
    <cellStyle name="Normal 6 8 2 2 2 5 5" xfId="20540"/>
    <cellStyle name="Normal 6 8 2 2 2 6" xfId="12130"/>
    <cellStyle name="Normal 6 8 2 2 2 6 2" xfId="42452"/>
    <cellStyle name="Normal 6 8 2 2 2 6 3" xfId="27228"/>
    <cellStyle name="Normal 6 8 2 2 2 7" xfId="7109"/>
    <cellStyle name="Normal 6 8 2 2 2 7 2" xfId="37435"/>
    <cellStyle name="Normal 6 8 2 2 2 7 3" xfId="22211"/>
    <cellStyle name="Normal 6 8 2 2 2 8" xfId="32423"/>
    <cellStyle name="Normal 6 8 2 2 2 9" xfId="17198"/>
    <cellStyle name="Normal 6 8 2 2 3" xfId="2245"/>
    <cellStyle name="Normal 6 8 2 2 3 2" xfId="3084"/>
    <cellStyle name="Normal 6 8 2 2 3 2 2" xfId="4774"/>
    <cellStyle name="Normal 6 8 2 2 3 2 2 2" xfId="14847"/>
    <cellStyle name="Normal 6 8 2 2 3 2 2 2 2" xfId="45169"/>
    <cellStyle name="Normal 6 8 2 2 3 2 2 2 3" xfId="29945"/>
    <cellStyle name="Normal 6 8 2 2 3 2 2 3" xfId="9827"/>
    <cellStyle name="Normal 6 8 2 2 3 2 2 3 2" xfId="40152"/>
    <cellStyle name="Normal 6 8 2 2 3 2 2 3 3" xfId="24928"/>
    <cellStyle name="Normal 6 8 2 2 3 2 2 4" xfId="35139"/>
    <cellStyle name="Normal 6 8 2 2 3 2 2 5" xfId="19915"/>
    <cellStyle name="Normal 6 8 2 2 3 2 3" xfId="6466"/>
    <cellStyle name="Normal 6 8 2 2 3 2 3 2" xfId="16518"/>
    <cellStyle name="Normal 6 8 2 2 3 2 3 2 2" xfId="46840"/>
    <cellStyle name="Normal 6 8 2 2 3 2 3 2 3" xfId="31616"/>
    <cellStyle name="Normal 6 8 2 2 3 2 3 3" xfId="11498"/>
    <cellStyle name="Normal 6 8 2 2 3 2 3 3 2" xfId="41823"/>
    <cellStyle name="Normal 6 8 2 2 3 2 3 3 3" xfId="26599"/>
    <cellStyle name="Normal 6 8 2 2 3 2 3 4" xfId="36810"/>
    <cellStyle name="Normal 6 8 2 2 3 2 3 5" xfId="21586"/>
    <cellStyle name="Normal 6 8 2 2 3 2 4" xfId="13176"/>
    <cellStyle name="Normal 6 8 2 2 3 2 4 2" xfId="43498"/>
    <cellStyle name="Normal 6 8 2 2 3 2 4 3" xfId="28274"/>
    <cellStyle name="Normal 6 8 2 2 3 2 5" xfId="8155"/>
    <cellStyle name="Normal 6 8 2 2 3 2 5 2" xfId="38481"/>
    <cellStyle name="Normal 6 8 2 2 3 2 5 3" xfId="23257"/>
    <cellStyle name="Normal 6 8 2 2 3 2 6" xfId="33469"/>
    <cellStyle name="Normal 6 8 2 2 3 2 7" xfId="18244"/>
    <cellStyle name="Normal 6 8 2 2 3 3" xfId="3937"/>
    <cellStyle name="Normal 6 8 2 2 3 3 2" xfId="14011"/>
    <cellStyle name="Normal 6 8 2 2 3 3 2 2" xfId="44333"/>
    <cellStyle name="Normal 6 8 2 2 3 3 2 3" xfId="29109"/>
    <cellStyle name="Normal 6 8 2 2 3 3 3" xfId="8991"/>
    <cellStyle name="Normal 6 8 2 2 3 3 3 2" xfId="39316"/>
    <cellStyle name="Normal 6 8 2 2 3 3 3 3" xfId="24092"/>
    <cellStyle name="Normal 6 8 2 2 3 3 4" xfId="34303"/>
    <cellStyle name="Normal 6 8 2 2 3 3 5" xfId="19079"/>
    <cellStyle name="Normal 6 8 2 2 3 4" xfId="5630"/>
    <cellStyle name="Normal 6 8 2 2 3 4 2" xfId="15682"/>
    <cellStyle name="Normal 6 8 2 2 3 4 2 2" xfId="46004"/>
    <cellStyle name="Normal 6 8 2 2 3 4 2 3" xfId="30780"/>
    <cellStyle name="Normal 6 8 2 2 3 4 3" xfId="10662"/>
    <cellStyle name="Normal 6 8 2 2 3 4 3 2" xfId="40987"/>
    <cellStyle name="Normal 6 8 2 2 3 4 3 3" xfId="25763"/>
    <cellStyle name="Normal 6 8 2 2 3 4 4" xfId="35974"/>
    <cellStyle name="Normal 6 8 2 2 3 4 5" xfId="20750"/>
    <cellStyle name="Normal 6 8 2 2 3 5" xfId="12340"/>
    <cellStyle name="Normal 6 8 2 2 3 5 2" xfId="42662"/>
    <cellStyle name="Normal 6 8 2 2 3 5 3" xfId="27438"/>
    <cellStyle name="Normal 6 8 2 2 3 6" xfId="7319"/>
    <cellStyle name="Normal 6 8 2 2 3 6 2" xfId="37645"/>
    <cellStyle name="Normal 6 8 2 2 3 6 3" xfId="22421"/>
    <cellStyle name="Normal 6 8 2 2 3 7" xfId="32633"/>
    <cellStyle name="Normal 6 8 2 2 3 8" xfId="17408"/>
    <cellStyle name="Normal 6 8 2 2 4" xfId="2666"/>
    <cellStyle name="Normal 6 8 2 2 4 2" xfId="4356"/>
    <cellStyle name="Normal 6 8 2 2 4 2 2" xfId="14429"/>
    <cellStyle name="Normal 6 8 2 2 4 2 2 2" xfId="44751"/>
    <cellStyle name="Normal 6 8 2 2 4 2 2 3" xfId="29527"/>
    <cellStyle name="Normal 6 8 2 2 4 2 3" xfId="9409"/>
    <cellStyle name="Normal 6 8 2 2 4 2 3 2" xfId="39734"/>
    <cellStyle name="Normal 6 8 2 2 4 2 3 3" xfId="24510"/>
    <cellStyle name="Normal 6 8 2 2 4 2 4" xfId="34721"/>
    <cellStyle name="Normal 6 8 2 2 4 2 5" xfId="19497"/>
    <cellStyle name="Normal 6 8 2 2 4 3" xfId="6048"/>
    <cellStyle name="Normal 6 8 2 2 4 3 2" xfId="16100"/>
    <cellStyle name="Normal 6 8 2 2 4 3 2 2" xfId="46422"/>
    <cellStyle name="Normal 6 8 2 2 4 3 2 3" xfId="31198"/>
    <cellStyle name="Normal 6 8 2 2 4 3 3" xfId="11080"/>
    <cellStyle name="Normal 6 8 2 2 4 3 3 2" xfId="41405"/>
    <cellStyle name="Normal 6 8 2 2 4 3 3 3" xfId="26181"/>
    <cellStyle name="Normal 6 8 2 2 4 3 4" xfId="36392"/>
    <cellStyle name="Normal 6 8 2 2 4 3 5" xfId="21168"/>
    <cellStyle name="Normal 6 8 2 2 4 4" xfId="12758"/>
    <cellStyle name="Normal 6 8 2 2 4 4 2" xfId="43080"/>
    <cellStyle name="Normal 6 8 2 2 4 4 3" xfId="27856"/>
    <cellStyle name="Normal 6 8 2 2 4 5" xfId="7737"/>
    <cellStyle name="Normal 6 8 2 2 4 5 2" xfId="38063"/>
    <cellStyle name="Normal 6 8 2 2 4 5 3" xfId="22839"/>
    <cellStyle name="Normal 6 8 2 2 4 6" xfId="33051"/>
    <cellStyle name="Normal 6 8 2 2 4 7" xfId="17826"/>
    <cellStyle name="Normal 6 8 2 2 5" xfId="3519"/>
    <cellStyle name="Normal 6 8 2 2 5 2" xfId="13593"/>
    <cellStyle name="Normal 6 8 2 2 5 2 2" xfId="43915"/>
    <cellStyle name="Normal 6 8 2 2 5 2 3" xfId="28691"/>
    <cellStyle name="Normal 6 8 2 2 5 3" xfId="8573"/>
    <cellStyle name="Normal 6 8 2 2 5 3 2" xfId="38898"/>
    <cellStyle name="Normal 6 8 2 2 5 3 3" xfId="23674"/>
    <cellStyle name="Normal 6 8 2 2 5 4" xfId="33885"/>
    <cellStyle name="Normal 6 8 2 2 5 5" xfId="18661"/>
    <cellStyle name="Normal 6 8 2 2 6" xfId="5212"/>
    <cellStyle name="Normal 6 8 2 2 6 2" xfId="15264"/>
    <cellStyle name="Normal 6 8 2 2 6 2 2" xfId="45586"/>
    <cellStyle name="Normal 6 8 2 2 6 2 3" xfId="30362"/>
    <cellStyle name="Normal 6 8 2 2 6 3" xfId="10244"/>
    <cellStyle name="Normal 6 8 2 2 6 3 2" xfId="40569"/>
    <cellStyle name="Normal 6 8 2 2 6 3 3" xfId="25345"/>
    <cellStyle name="Normal 6 8 2 2 6 4" xfId="35556"/>
    <cellStyle name="Normal 6 8 2 2 6 5" xfId="20332"/>
    <cellStyle name="Normal 6 8 2 2 7" xfId="11922"/>
    <cellStyle name="Normal 6 8 2 2 7 2" xfId="42244"/>
    <cellStyle name="Normal 6 8 2 2 7 3" xfId="27020"/>
    <cellStyle name="Normal 6 8 2 2 8" xfId="6901"/>
    <cellStyle name="Normal 6 8 2 2 8 2" xfId="37227"/>
    <cellStyle name="Normal 6 8 2 2 8 3" xfId="22003"/>
    <cellStyle name="Normal 6 8 2 2 9" xfId="32216"/>
    <cellStyle name="Normal 6 8 2 3" xfId="1928"/>
    <cellStyle name="Normal 6 8 2 3 2" xfId="2349"/>
    <cellStyle name="Normal 6 8 2 3 2 2" xfId="3188"/>
    <cellStyle name="Normal 6 8 2 3 2 2 2" xfId="4878"/>
    <cellStyle name="Normal 6 8 2 3 2 2 2 2" xfId="14951"/>
    <cellStyle name="Normal 6 8 2 3 2 2 2 2 2" xfId="45273"/>
    <cellStyle name="Normal 6 8 2 3 2 2 2 2 3" xfId="30049"/>
    <cellStyle name="Normal 6 8 2 3 2 2 2 3" xfId="9931"/>
    <cellStyle name="Normal 6 8 2 3 2 2 2 3 2" xfId="40256"/>
    <cellStyle name="Normal 6 8 2 3 2 2 2 3 3" xfId="25032"/>
    <cellStyle name="Normal 6 8 2 3 2 2 2 4" xfId="35243"/>
    <cellStyle name="Normal 6 8 2 3 2 2 2 5" xfId="20019"/>
    <cellStyle name="Normal 6 8 2 3 2 2 3" xfId="6570"/>
    <cellStyle name="Normal 6 8 2 3 2 2 3 2" xfId="16622"/>
    <cellStyle name="Normal 6 8 2 3 2 2 3 2 2" xfId="46944"/>
    <cellStyle name="Normal 6 8 2 3 2 2 3 2 3" xfId="31720"/>
    <cellStyle name="Normal 6 8 2 3 2 2 3 3" xfId="11602"/>
    <cellStyle name="Normal 6 8 2 3 2 2 3 3 2" xfId="41927"/>
    <cellStyle name="Normal 6 8 2 3 2 2 3 3 3" xfId="26703"/>
    <cellStyle name="Normal 6 8 2 3 2 2 3 4" xfId="36914"/>
    <cellStyle name="Normal 6 8 2 3 2 2 3 5" xfId="21690"/>
    <cellStyle name="Normal 6 8 2 3 2 2 4" xfId="13280"/>
    <cellStyle name="Normal 6 8 2 3 2 2 4 2" xfId="43602"/>
    <cellStyle name="Normal 6 8 2 3 2 2 4 3" xfId="28378"/>
    <cellStyle name="Normal 6 8 2 3 2 2 5" xfId="8259"/>
    <cellStyle name="Normal 6 8 2 3 2 2 5 2" xfId="38585"/>
    <cellStyle name="Normal 6 8 2 3 2 2 5 3" xfId="23361"/>
    <cellStyle name="Normal 6 8 2 3 2 2 6" xfId="33573"/>
    <cellStyle name="Normal 6 8 2 3 2 2 7" xfId="18348"/>
    <cellStyle name="Normal 6 8 2 3 2 3" xfId="4041"/>
    <cellStyle name="Normal 6 8 2 3 2 3 2" xfId="14115"/>
    <cellStyle name="Normal 6 8 2 3 2 3 2 2" xfId="44437"/>
    <cellStyle name="Normal 6 8 2 3 2 3 2 3" xfId="29213"/>
    <cellStyle name="Normal 6 8 2 3 2 3 3" xfId="9095"/>
    <cellStyle name="Normal 6 8 2 3 2 3 3 2" xfId="39420"/>
    <cellStyle name="Normal 6 8 2 3 2 3 3 3" xfId="24196"/>
    <cellStyle name="Normal 6 8 2 3 2 3 4" xfId="34407"/>
    <cellStyle name="Normal 6 8 2 3 2 3 5" xfId="19183"/>
    <cellStyle name="Normal 6 8 2 3 2 4" xfId="5734"/>
    <cellStyle name="Normal 6 8 2 3 2 4 2" xfId="15786"/>
    <cellStyle name="Normal 6 8 2 3 2 4 2 2" xfId="46108"/>
    <cellStyle name="Normal 6 8 2 3 2 4 2 3" xfId="30884"/>
    <cellStyle name="Normal 6 8 2 3 2 4 3" xfId="10766"/>
    <cellStyle name="Normal 6 8 2 3 2 4 3 2" xfId="41091"/>
    <cellStyle name="Normal 6 8 2 3 2 4 3 3" xfId="25867"/>
    <cellStyle name="Normal 6 8 2 3 2 4 4" xfId="36078"/>
    <cellStyle name="Normal 6 8 2 3 2 4 5" xfId="20854"/>
    <cellStyle name="Normal 6 8 2 3 2 5" xfId="12444"/>
    <cellStyle name="Normal 6 8 2 3 2 5 2" xfId="42766"/>
    <cellStyle name="Normal 6 8 2 3 2 5 3" xfId="27542"/>
    <cellStyle name="Normal 6 8 2 3 2 6" xfId="7423"/>
    <cellStyle name="Normal 6 8 2 3 2 6 2" xfId="37749"/>
    <cellStyle name="Normal 6 8 2 3 2 6 3" xfId="22525"/>
    <cellStyle name="Normal 6 8 2 3 2 7" xfId="32737"/>
    <cellStyle name="Normal 6 8 2 3 2 8" xfId="17512"/>
    <cellStyle name="Normal 6 8 2 3 3" xfId="2770"/>
    <cellStyle name="Normal 6 8 2 3 3 2" xfId="4460"/>
    <cellStyle name="Normal 6 8 2 3 3 2 2" xfId="14533"/>
    <cellStyle name="Normal 6 8 2 3 3 2 2 2" xfId="44855"/>
    <cellStyle name="Normal 6 8 2 3 3 2 2 3" xfId="29631"/>
    <cellStyle name="Normal 6 8 2 3 3 2 3" xfId="9513"/>
    <cellStyle name="Normal 6 8 2 3 3 2 3 2" xfId="39838"/>
    <cellStyle name="Normal 6 8 2 3 3 2 3 3" xfId="24614"/>
    <cellStyle name="Normal 6 8 2 3 3 2 4" xfId="34825"/>
    <cellStyle name="Normal 6 8 2 3 3 2 5" xfId="19601"/>
    <cellStyle name="Normal 6 8 2 3 3 3" xfId="6152"/>
    <cellStyle name="Normal 6 8 2 3 3 3 2" xfId="16204"/>
    <cellStyle name="Normal 6 8 2 3 3 3 2 2" xfId="46526"/>
    <cellStyle name="Normal 6 8 2 3 3 3 2 3" xfId="31302"/>
    <cellStyle name="Normal 6 8 2 3 3 3 3" xfId="11184"/>
    <cellStyle name="Normal 6 8 2 3 3 3 3 2" xfId="41509"/>
    <cellStyle name="Normal 6 8 2 3 3 3 3 3" xfId="26285"/>
    <cellStyle name="Normal 6 8 2 3 3 3 4" xfId="36496"/>
    <cellStyle name="Normal 6 8 2 3 3 3 5" xfId="21272"/>
    <cellStyle name="Normal 6 8 2 3 3 4" xfId="12862"/>
    <cellStyle name="Normal 6 8 2 3 3 4 2" xfId="43184"/>
    <cellStyle name="Normal 6 8 2 3 3 4 3" xfId="27960"/>
    <cellStyle name="Normal 6 8 2 3 3 5" xfId="7841"/>
    <cellStyle name="Normal 6 8 2 3 3 5 2" xfId="38167"/>
    <cellStyle name="Normal 6 8 2 3 3 5 3" xfId="22943"/>
    <cellStyle name="Normal 6 8 2 3 3 6" xfId="33155"/>
    <cellStyle name="Normal 6 8 2 3 3 7" xfId="17930"/>
    <cellStyle name="Normal 6 8 2 3 4" xfId="3623"/>
    <cellStyle name="Normal 6 8 2 3 4 2" xfId="13697"/>
    <cellStyle name="Normal 6 8 2 3 4 2 2" xfId="44019"/>
    <cellStyle name="Normal 6 8 2 3 4 2 3" xfId="28795"/>
    <cellStyle name="Normal 6 8 2 3 4 3" xfId="8677"/>
    <cellStyle name="Normal 6 8 2 3 4 3 2" xfId="39002"/>
    <cellStyle name="Normal 6 8 2 3 4 3 3" xfId="23778"/>
    <cellStyle name="Normal 6 8 2 3 4 4" xfId="33989"/>
    <cellStyle name="Normal 6 8 2 3 4 5" xfId="18765"/>
    <cellStyle name="Normal 6 8 2 3 5" xfId="5316"/>
    <cellStyle name="Normal 6 8 2 3 5 2" xfId="15368"/>
    <cellStyle name="Normal 6 8 2 3 5 2 2" xfId="45690"/>
    <cellStyle name="Normal 6 8 2 3 5 2 3" xfId="30466"/>
    <cellStyle name="Normal 6 8 2 3 5 3" xfId="10348"/>
    <cellStyle name="Normal 6 8 2 3 5 3 2" xfId="40673"/>
    <cellStyle name="Normal 6 8 2 3 5 3 3" xfId="25449"/>
    <cellStyle name="Normal 6 8 2 3 5 4" xfId="35660"/>
    <cellStyle name="Normal 6 8 2 3 5 5" xfId="20436"/>
    <cellStyle name="Normal 6 8 2 3 6" xfId="12026"/>
    <cellStyle name="Normal 6 8 2 3 6 2" xfId="42348"/>
    <cellStyle name="Normal 6 8 2 3 6 3" xfId="27124"/>
    <cellStyle name="Normal 6 8 2 3 7" xfId="7005"/>
    <cellStyle name="Normal 6 8 2 3 7 2" xfId="37331"/>
    <cellStyle name="Normal 6 8 2 3 7 3" xfId="22107"/>
    <cellStyle name="Normal 6 8 2 3 8" xfId="32319"/>
    <cellStyle name="Normal 6 8 2 3 9" xfId="17094"/>
    <cellStyle name="Normal 6 8 2 4" xfId="2141"/>
    <cellStyle name="Normal 6 8 2 4 2" xfId="2980"/>
    <cellStyle name="Normal 6 8 2 4 2 2" xfId="4670"/>
    <cellStyle name="Normal 6 8 2 4 2 2 2" xfId="14743"/>
    <cellStyle name="Normal 6 8 2 4 2 2 2 2" xfId="45065"/>
    <cellStyle name="Normal 6 8 2 4 2 2 2 3" xfId="29841"/>
    <cellStyle name="Normal 6 8 2 4 2 2 3" xfId="9723"/>
    <cellStyle name="Normal 6 8 2 4 2 2 3 2" xfId="40048"/>
    <cellStyle name="Normal 6 8 2 4 2 2 3 3" xfId="24824"/>
    <cellStyle name="Normal 6 8 2 4 2 2 4" xfId="35035"/>
    <cellStyle name="Normal 6 8 2 4 2 2 5" xfId="19811"/>
    <cellStyle name="Normal 6 8 2 4 2 3" xfId="6362"/>
    <cellStyle name="Normal 6 8 2 4 2 3 2" xfId="16414"/>
    <cellStyle name="Normal 6 8 2 4 2 3 2 2" xfId="46736"/>
    <cellStyle name="Normal 6 8 2 4 2 3 2 3" xfId="31512"/>
    <cellStyle name="Normal 6 8 2 4 2 3 3" xfId="11394"/>
    <cellStyle name="Normal 6 8 2 4 2 3 3 2" xfId="41719"/>
    <cellStyle name="Normal 6 8 2 4 2 3 3 3" xfId="26495"/>
    <cellStyle name="Normal 6 8 2 4 2 3 4" xfId="36706"/>
    <cellStyle name="Normal 6 8 2 4 2 3 5" xfId="21482"/>
    <cellStyle name="Normal 6 8 2 4 2 4" xfId="13072"/>
    <cellStyle name="Normal 6 8 2 4 2 4 2" xfId="43394"/>
    <cellStyle name="Normal 6 8 2 4 2 4 3" xfId="28170"/>
    <cellStyle name="Normal 6 8 2 4 2 5" xfId="8051"/>
    <cellStyle name="Normal 6 8 2 4 2 5 2" xfId="38377"/>
    <cellStyle name="Normal 6 8 2 4 2 5 3" xfId="23153"/>
    <cellStyle name="Normal 6 8 2 4 2 6" xfId="33365"/>
    <cellStyle name="Normal 6 8 2 4 2 7" xfId="18140"/>
    <cellStyle name="Normal 6 8 2 4 3" xfId="3833"/>
    <cellStyle name="Normal 6 8 2 4 3 2" xfId="13907"/>
    <cellStyle name="Normal 6 8 2 4 3 2 2" xfId="44229"/>
    <cellStyle name="Normal 6 8 2 4 3 2 3" xfId="29005"/>
    <cellStyle name="Normal 6 8 2 4 3 3" xfId="8887"/>
    <cellStyle name="Normal 6 8 2 4 3 3 2" xfId="39212"/>
    <cellStyle name="Normal 6 8 2 4 3 3 3" xfId="23988"/>
    <cellStyle name="Normal 6 8 2 4 3 4" xfId="34199"/>
    <cellStyle name="Normal 6 8 2 4 3 5" xfId="18975"/>
    <cellStyle name="Normal 6 8 2 4 4" xfId="5526"/>
    <cellStyle name="Normal 6 8 2 4 4 2" xfId="15578"/>
    <cellStyle name="Normal 6 8 2 4 4 2 2" xfId="45900"/>
    <cellStyle name="Normal 6 8 2 4 4 2 3" xfId="30676"/>
    <cellStyle name="Normal 6 8 2 4 4 3" xfId="10558"/>
    <cellStyle name="Normal 6 8 2 4 4 3 2" xfId="40883"/>
    <cellStyle name="Normal 6 8 2 4 4 3 3" xfId="25659"/>
    <cellStyle name="Normal 6 8 2 4 4 4" xfId="35870"/>
    <cellStyle name="Normal 6 8 2 4 4 5" xfId="20646"/>
    <cellStyle name="Normal 6 8 2 4 5" xfId="12236"/>
    <cellStyle name="Normal 6 8 2 4 5 2" xfId="42558"/>
    <cellStyle name="Normal 6 8 2 4 5 3" xfId="27334"/>
    <cellStyle name="Normal 6 8 2 4 6" xfId="7215"/>
    <cellStyle name="Normal 6 8 2 4 6 2" xfId="37541"/>
    <cellStyle name="Normal 6 8 2 4 6 3" xfId="22317"/>
    <cellStyle name="Normal 6 8 2 4 7" xfId="32529"/>
    <cellStyle name="Normal 6 8 2 4 8" xfId="17304"/>
    <cellStyle name="Normal 6 8 2 5" xfId="2562"/>
    <cellStyle name="Normal 6 8 2 5 2" xfId="4252"/>
    <cellStyle name="Normal 6 8 2 5 2 2" xfId="14325"/>
    <cellStyle name="Normal 6 8 2 5 2 2 2" xfId="44647"/>
    <cellStyle name="Normal 6 8 2 5 2 2 3" xfId="29423"/>
    <cellStyle name="Normal 6 8 2 5 2 3" xfId="9305"/>
    <cellStyle name="Normal 6 8 2 5 2 3 2" xfId="39630"/>
    <cellStyle name="Normal 6 8 2 5 2 3 3" xfId="24406"/>
    <cellStyle name="Normal 6 8 2 5 2 4" xfId="34617"/>
    <cellStyle name="Normal 6 8 2 5 2 5" xfId="19393"/>
    <cellStyle name="Normal 6 8 2 5 3" xfId="5944"/>
    <cellStyle name="Normal 6 8 2 5 3 2" xfId="15996"/>
    <cellStyle name="Normal 6 8 2 5 3 2 2" xfId="46318"/>
    <cellStyle name="Normal 6 8 2 5 3 2 3" xfId="31094"/>
    <cellStyle name="Normal 6 8 2 5 3 3" xfId="10976"/>
    <cellStyle name="Normal 6 8 2 5 3 3 2" xfId="41301"/>
    <cellStyle name="Normal 6 8 2 5 3 3 3" xfId="26077"/>
    <cellStyle name="Normal 6 8 2 5 3 4" xfId="36288"/>
    <cellStyle name="Normal 6 8 2 5 3 5" xfId="21064"/>
    <cellStyle name="Normal 6 8 2 5 4" xfId="12654"/>
    <cellStyle name="Normal 6 8 2 5 4 2" xfId="42976"/>
    <cellStyle name="Normal 6 8 2 5 4 3" xfId="27752"/>
    <cellStyle name="Normal 6 8 2 5 5" xfId="7633"/>
    <cellStyle name="Normal 6 8 2 5 5 2" xfId="37959"/>
    <cellStyle name="Normal 6 8 2 5 5 3" xfId="22735"/>
    <cellStyle name="Normal 6 8 2 5 6" xfId="32947"/>
    <cellStyle name="Normal 6 8 2 5 7" xfId="17722"/>
    <cellStyle name="Normal 6 8 2 6" xfId="3415"/>
    <cellStyle name="Normal 6 8 2 6 2" xfId="13489"/>
    <cellStyle name="Normal 6 8 2 6 2 2" xfId="43811"/>
    <cellStyle name="Normal 6 8 2 6 2 3" xfId="28587"/>
    <cellStyle name="Normal 6 8 2 6 3" xfId="8469"/>
    <cellStyle name="Normal 6 8 2 6 3 2" xfId="38794"/>
    <cellStyle name="Normal 6 8 2 6 3 3" xfId="23570"/>
    <cellStyle name="Normal 6 8 2 6 4" xfId="33781"/>
    <cellStyle name="Normal 6 8 2 6 5" xfId="18557"/>
    <cellStyle name="Normal 6 8 2 7" xfId="5108"/>
    <cellStyle name="Normal 6 8 2 7 2" xfId="15160"/>
    <cellStyle name="Normal 6 8 2 7 2 2" xfId="45482"/>
    <cellStyle name="Normal 6 8 2 7 2 3" xfId="30258"/>
    <cellStyle name="Normal 6 8 2 7 3" xfId="10140"/>
    <cellStyle name="Normal 6 8 2 7 3 2" xfId="40465"/>
    <cellStyle name="Normal 6 8 2 7 3 3" xfId="25241"/>
    <cellStyle name="Normal 6 8 2 7 4" xfId="35452"/>
    <cellStyle name="Normal 6 8 2 7 5" xfId="20228"/>
    <cellStyle name="Normal 6 8 2 8" xfId="11818"/>
    <cellStyle name="Normal 6 8 2 8 2" xfId="42140"/>
    <cellStyle name="Normal 6 8 2 8 3" xfId="26916"/>
    <cellStyle name="Normal 6 8 2 9" xfId="6797"/>
    <cellStyle name="Normal 6 8 2 9 2" xfId="37123"/>
    <cellStyle name="Normal 6 8 2 9 3" xfId="21899"/>
    <cellStyle name="Normal 6 8 3" xfId="1761"/>
    <cellStyle name="Normal 6 8 3 10" xfId="16938"/>
    <cellStyle name="Normal 6 8 3 2" xfId="1980"/>
    <cellStyle name="Normal 6 8 3 2 2" xfId="2401"/>
    <cellStyle name="Normal 6 8 3 2 2 2" xfId="3240"/>
    <cellStyle name="Normal 6 8 3 2 2 2 2" xfId="4930"/>
    <cellStyle name="Normal 6 8 3 2 2 2 2 2" xfId="15003"/>
    <cellStyle name="Normal 6 8 3 2 2 2 2 2 2" xfId="45325"/>
    <cellStyle name="Normal 6 8 3 2 2 2 2 2 3" xfId="30101"/>
    <cellStyle name="Normal 6 8 3 2 2 2 2 3" xfId="9983"/>
    <cellStyle name="Normal 6 8 3 2 2 2 2 3 2" xfId="40308"/>
    <cellStyle name="Normal 6 8 3 2 2 2 2 3 3" xfId="25084"/>
    <cellStyle name="Normal 6 8 3 2 2 2 2 4" xfId="35295"/>
    <cellStyle name="Normal 6 8 3 2 2 2 2 5" xfId="20071"/>
    <cellStyle name="Normal 6 8 3 2 2 2 3" xfId="6622"/>
    <cellStyle name="Normal 6 8 3 2 2 2 3 2" xfId="16674"/>
    <cellStyle name="Normal 6 8 3 2 2 2 3 2 2" xfId="46996"/>
    <cellStyle name="Normal 6 8 3 2 2 2 3 2 3" xfId="31772"/>
    <cellStyle name="Normal 6 8 3 2 2 2 3 3" xfId="11654"/>
    <cellStyle name="Normal 6 8 3 2 2 2 3 3 2" xfId="41979"/>
    <cellStyle name="Normal 6 8 3 2 2 2 3 3 3" xfId="26755"/>
    <cellStyle name="Normal 6 8 3 2 2 2 3 4" xfId="36966"/>
    <cellStyle name="Normal 6 8 3 2 2 2 3 5" xfId="21742"/>
    <cellStyle name="Normal 6 8 3 2 2 2 4" xfId="13332"/>
    <cellStyle name="Normal 6 8 3 2 2 2 4 2" xfId="43654"/>
    <cellStyle name="Normal 6 8 3 2 2 2 4 3" xfId="28430"/>
    <cellStyle name="Normal 6 8 3 2 2 2 5" xfId="8311"/>
    <cellStyle name="Normal 6 8 3 2 2 2 5 2" xfId="38637"/>
    <cellStyle name="Normal 6 8 3 2 2 2 5 3" xfId="23413"/>
    <cellStyle name="Normal 6 8 3 2 2 2 6" xfId="33625"/>
    <cellStyle name="Normal 6 8 3 2 2 2 7" xfId="18400"/>
    <cellStyle name="Normal 6 8 3 2 2 3" xfId="4093"/>
    <cellStyle name="Normal 6 8 3 2 2 3 2" xfId="14167"/>
    <cellStyle name="Normal 6 8 3 2 2 3 2 2" xfId="44489"/>
    <cellStyle name="Normal 6 8 3 2 2 3 2 3" xfId="29265"/>
    <cellStyle name="Normal 6 8 3 2 2 3 3" xfId="9147"/>
    <cellStyle name="Normal 6 8 3 2 2 3 3 2" xfId="39472"/>
    <cellStyle name="Normal 6 8 3 2 2 3 3 3" xfId="24248"/>
    <cellStyle name="Normal 6 8 3 2 2 3 4" xfId="34459"/>
    <cellStyle name="Normal 6 8 3 2 2 3 5" xfId="19235"/>
    <cellStyle name="Normal 6 8 3 2 2 4" xfId="5786"/>
    <cellStyle name="Normal 6 8 3 2 2 4 2" xfId="15838"/>
    <cellStyle name="Normal 6 8 3 2 2 4 2 2" xfId="46160"/>
    <cellStyle name="Normal 6 8 3 2 2 4 2 3" xfId="30936"/>
    <cellStyle name="Normal 6 8 3 2 2 4 3" xfId="10818"/>
    <cellStyle name="Normal 6 8 3 2 2 4 3 2" xfId="41143"/>
    <cellStyle name="Normal 6 8 3 2 2 4 3 3" xfId="25919"/>
    <cellStyle name="Normal 6 8 3 2 2 4 4" xfId="36130"/>
    <cellStyle name="Normal 6 8 3 2 2 4 5" xfId="20906"/>
    <cellStyle name="Normal 6 8 3 2 2 5" xfId="12496"/>
    <cellStyle name="Normal 6 8 3 2 2 5 2" xfId="42818"/>
    <cellStyle name="Normal 6 8 3 2 2 5 3" xfId="27594"/>
    <cellStyle name="Normal 6 8 3 2 2 6" xfId="7475"/>
    <cellStyle name="Normal 6 8 3 2 2 6 2" xfId="37801"/>
    <cellStyle name="Normal 6 8 3 2 2 6 3" xfId="22577"/>
    <cellStyle name="Normal 6 8 3 2 2 7" xfId="32789"/>
    <cellStyle name="Normal 6 8 3 2 2 8" xfId="17564"/>
    <cellStyle name="Normal 6 8 3 2 3" xfId="2822"/>
    <cellStyle name="Normal 6 8 3 2 3 2" xfId="4512"/>
    <cellStyle name="Normal 6 8 3 2 3 2 2" xfId="14585"/>
    <cellStyle name="Normal 6 8 3 2 3 2 2 2" xfId="44907"/>
    <cellStyle name="Normal 6 8 3 2 3 2 2 3" xfId="29683"/>
    <cellStyle name="Normal 6 8 3 2 3 2 3" xfId="9565"/>
    <cellStyle name="Normal 6 8 3 2 3 2 3 2" xfId="39890"/>
    <cellStyle name="Normal 6 8 3 2 3 2 3 3" xfId="24666"/>
    <cellStyle name="Normal 6 8 3 2 3 2 4" xfId="34877"/>
    <cellStyle name="Normal 6 8 3 2 3 2 5" xfId="19653"/>
    <cellStyle name="Normal 6 8 3 2 3 3" xfId="6204"/>
    <cellStyle name="Normal 6 8 3 2 3 3 2" xfId="16256"/>
    <cellStyle name="Normal 6 8 3 2 3 3 2 2" xfId="46578"/>
    <cellStyle name="Normal 6 8 3 2 3 3 2 3" xfId="31354"/>
    <cellStyle name="Normal 6 8 3 2 3 3 3" xfId="11236"/>
    <cellStyle name="Normal 6 8 3 2 3 3 3 2" xfId="41561"/>
    <cellStyle name="Normal 6 8 3 2 3 3 3 3" xfId="26337"/>
    <cellStyle name="Normal 6 8 3 2 3 3 4" xfId="36548"/>
    <cellStyle name="Normal 6 8 3 2 3 3 5" xfId="21324"/>
    <cellStyle name="Normal 6 8 3 2 3 4" xfId="12914"/>
    <cellStyle name="Normal 6 8 3 2 3 4 2" xfId="43236"/>
    <cellStyle name="Normal 6 8 3 2 3 4 3" xfId="28012"/>
    <cellStyle name="Normal 6 8 3 2 3 5" xfId="7893"/>
    <cellStyle name="Normal 6 8 3 2 3 5 2" xfId="38219"/>
    <cellStyle name="Normal 6 8 3 2 3 5 3" xfId="22995"/>
    <cellStyle name="Normal 6 8 3 2 3 6" xfId="33207"/>
    <cellStyle name="Normal 6 8 3 2 3 7" xfId="17982"/>
    <cellStyle name="Normal 6 8 3 2 4" xfId="3675"/>
    <cellStyle name="Normal 6 8 3 2 4 2" xfId="13749"/>
    <cellStyle name="Normal 6 8 3 2 4 2 2" xfId="44071"/>
    <cellStyle name="Normal 6 8 3 2 4 2 3" xfId="28847"/>
    <cellStyle name="Normal 6 8 3 2 4 3" xfId="8729"/>
    <cellStyle name="Normal 6 8 3 2 4 3 2" xfId="39054"/>
    <cellStyle name="Normal 6 8 3 2 4 3 3" xfId="23830"/>
    <cellStyle name="Normal 6 8 3 2 4 4" xfId="34041"/>
    <cellStyle name="Normal 6 8 3 2 4 5" xfId="18817"/>
    <cellStyle name="Normal 6 8 3 2 5" xfId="5368"/>
    <cellStyle name="Normal 6 8 3 2 5 2" xfId="15420"/>
    <cellStyle name="Normal 6 8 3 2 5 2 2" xfId="45742"/>
    <cellStyle name="Normal 6 8 3 2 5 2 3" xfId="30518"/>
    <cellStyle name="Normal 6 8 3 2 5 3" xfId="10400"/>
    <cellStyle name="Normal 6 8 3 2 5 3 2" xfId="40725"/>
    <cellStyle name="Normal 6 8 3 2 5 3 3" xfId="25501"/>
    <cellStyle name="Normal 6 8 3 2 5 4" xfId="35712"/>
    <cellStyle name="Normal 6 8 3 2 5 5" xfId="20488"/>
    <cellStyle name="Normal 6 8 3 2 6" xfId="12078"/>
    <cellStyle name="Normal 6 8 3 2 6 2" xfId="42400"/>
    <cellStyle name="Normal 6 8 3 2 6 3" xfId="27176"/>
    <cellStyle name="Normal 6 8 3 2 7" xfId="7057"/>
    <cellStyle name="Normal 6 8 3 2 7 2" xfId="37383"/>
    <cellStyle name="Normal 6 8 3 2 7 3" xfId="22159"/>
    <cellStyle name="Normal 6 8 3 2 8" xfId="32371"/>
    <cellStyle name="Normal 6 8 3 2 9" xfId="17146"/>
    <cellStyle name="Normal 6 8 3 3" xfId="2193"/>
    <cellStyle name="Normal 6 8 3 3 2" xfId="3032"/>
    <cellStyle name="Normal 6 8 3 3 2 2" xfId="4722"/>
    <cellStyle name="Normal 6 8 3 3 2 2 2" xfId="14795"/>
    <cellStyle name="Normal 6 8 3 3 2 2 2 2" xfId="45117"/>
    <cellStyle name="Normal 6 8 3 3 2 2 2 3" xfId="29893"/>
    <cellStyle name="Normal 6 8 3 3 2 2 3" xfId="9775"/>
    <cellStyle name="Normal 6 8 3 3 2 2 3 2" xfId="40100"/>
    <cellStyle name="Normal 6 8 3 3 2 2 3 3" xfId="24876"/>
    <cellStyle name="Normal 6 8 3 3 2 2 4" xfId="35087"/>
    <cellStyle name="Normal 6 8 3 3 2 2 5" xfId="19863"/>
    <cellStyle name="Normal 6 8 3 3 2 3" xfId="6414"/>
    <cellStyle name="Normal 6 8 3 3 2 3 2" xfId="16466"/>
    <cellStyle name="Normal 6 8 3 3 2 3 2 2" xfId="46788"/>
    <cellStyle name="Normal 6 8 3 3 2 3 2 3" xfId="31564"/>
    <cellStyle name="Normal 6 8 3 3 2 3 3" xfId="11446"/>
    <cellStyle name="Normal 6 8 3 3 2 3 3 2" xfId="41771"/>
    <cellStyle name="Normal 6 8 3 3 2 3 3 3" xfId="26547"/>
    <cellStyle name="Normal 6 8 3 3 2 3 4" xfId="36758"/>
    <cellStyle name="Normal 6 8 3 3 2 3 5" xfId="21534"/>
    <cellStyle name="Normal 6 8 3 3 2 4" xfId="13124"/>
    <cellStyle name="Normal 6 8 3 3 2 4 2" xfId="43446"/>
    <cellStyle name="Normal 6 8 3 3 2 4 3" xfId="28222"/>
    <cellStyle name="Normal 6 8 3 3 2 5" xfId="8103"/>
    <cellStyle name="Normal 6 8 3 3 2 5 2" xfId="38429"/>
    <cellStyle name="Normal 6 8 3 3 2 5 3" xfId="23205"/>
    <cellStyle name="Normal 6 8 3 3 2 6" xfId="33417"/>
    <cellStyle name="Normal 6 8 3 3 2 7" xfId="18192"/>
    <cellStyle name="Normal 6 8 3 3 3" xfId="3885"/>
    <cellStyle name="Normal 6 8 3 3 3 2" xfId="13959"/>
    <cellStyle name="Normal 6 8 3 3 3 2 2" xfId="44281"/>
    <cellStyle name="Normal 6 8 3 3 3 2 3" xfId="29057"/>
    <cellStyle name="Normal 6 8 3 3 3 3" xfId="8939"/>
    <cellStyle name="Normal 6 8 3 3 3 3 2" xfId="39264"/>
    <cellStyle name="Normal 6 8 3 3 3 3 3" xfId="24040"/>
    <cellStyle name="Normal 6 8 3 3 3 4" xfId="34251"/>
    <cellStyle name="Normal 6 8 3 3 3 5" xfId="19027"/>
    <cellStyle name="Normal 6 8 3 3 4" xfId="5578"/>
    <cellStyle name="Normal 6 8 3 3 4 2" xfId="15630"/>
    <cellStyle name="Normal 6 8 3 3 4 2 2" xfId="45952"/>
    <cellStyle name="Normal 6 8 3 3 4 2 3" xfId="30728"/>
    <cellStyle name="Normal 6 8 3 3 4 3" xfId="10610"/>
    <cellStyle name="Normal 6 8 3 3 4 3 2" xfId="40935"/>
    <cellStyle name="Normal 6 8 3 3 4 3 3" xfId="25711"/>
    <cellStyle name="Normal 6 8 3 3 4 4" xfId="35922"/>
    <cellStyle name="Normal 6 8 3 3 4 5" xfId="20698"/>
    <cellStyle name="Normal 6 8 3 3 5" xfId="12288"/>
    <cellStyle name="Normal 6 8 3 3 5 2" xfId="42610"/>
    <cellStyle name="Normal 6 8 3 3 5 3" xfId="27386"/>
    <cellStyle name="Normal 6 8 3 3 6" xfId="7267"/>
    <cellStyle name="Normal 6 8 3 3 6 2" xfId="37593"/>
    <cellStyle name="Normal 6 8 3 3 6 3" xfId="22369"/>
    <cellStyle name="Normal 6 8 3 3 7" xfId="32581"/>
    <cellStyle name="Normal 6 8 3 3 8" xfId="17356"/>
    <cellStyle name="Normal 6 8 3 4" xfId="2614"/>
    <cellStyle name="Normal 6 8 3 4 2" xfId="4304"/>
    <cellStyle name="Normal 6 8 3 4 2 2" xfId="14377"/>
    <cellStyle name="Normal 6 8 3 4 2 2 2" xfId="44699"/>
    <cellStyle name="Normal 6 8 3 4 2 2 3" xfId="29475"/>
    <cellStyle name="Normal 6 8 3 4 2 3" xfId="9357"/>
    <cellStyle name="Normal 6 8 3 4 2 3 2" xfId="39682"/>
    <cellStyle name="Normal 6 8 3 4 2 3 3" xfId="24458"/>
    <cellStyle name="Normal 6 8 3 4 2 4" xfId="34669"/>
    <cellStyle name="Normal 6 8 3 4 2 5" xfId="19445"/>
    <cellStyle name="Normal 6 8 3 4 3" xfId="5996"/>
    <cellStyle name="Normal 6 8 3 4 3 2" xfId="16048"/>
    <cellStyle name="Normal 6 8 3 4 3 2 2" xfId="46370"/>
    <cellStyle name="Normal 6 8 3 4 3 2 3" xfId="31146"/>
    <cellStyle name="Normal 6 8 3 4 3 3" xfId="11028"/>
    <cellStyle name="Normal 6 8 3 4 3 3 2" xfId="41353"/>
    <cellStyle name="Normal 6 8 3 4 3 3 3" xfId="26129"/>
    <cellStyle name="Normal 6 8 3 4 3 4" xfId="36340"/>
    <cellStyle name="Normal 6 8 3 4 3 5" xfId="21116"/>
    <cellStyle name="Normal 6 8 3 4 4" xfId="12706"/>
    <cellStyle name="Normal 6 8 3 4 4 2" xfId="43028"/>
    <cellStyle name="Normal 6 8 3 4 4 3" xfId="27804"/>
    <cellStyle name="Normal 6 8 3 4 5" xfId="7685"/>
    <cellStyle name="Normal 6 8 3 4 5 2" xfId="38011"/>
    <cellStyle name="Normal 6 8 3 4 5 3" xfId="22787"/>
    <cellStyle name="Normal 6 8 3 4 6" xfId="32999"/>
    <cellStyle name="Normal 6 8 3 4 7" xfId="17774"/>
    <cellStyle name="Normal 6 8 3 5" xfId="3467"/>
    <cellStyle name="Normal 6 8 3 5 2" xfId="13541"/>
    <cellStyle name="Normal 6 8 3 5 2 2" xfId="43863"/>
    <cellStyle name="Normal 6 8 3 5 2 3" xfId="28639"/>
    <cellStyle name="Normal 6 8 3 5 3" xfId="8521"/>
    <cellStyle name="Normal 6 8 3 5 3 2" xfId="38846"/>
    <cellStyle name="Normal 6 8 3 5 3 3" xfId="23622"/>
    <cellStyle name="Normal 6 8 3 5 4" xfId="33833"/>
    <cellStyle name="Normal 6 8 3 5 5" xfId="18609"/>
    <cellStyle name="Normal 6 8 3 6" xfId="5160"/>
    <cellStyle name="Normal 6 8 3 6 2" xfId="15212"/>
    <cellStyle name="Normal 6 8 3 6 2 2" xfId="45534"/>
    <cellStyle name="Normal 6 8 3 6 2 3" xfId="30310"/>
    <cellStyle name="Normal 6 8 3 6 3" xfId="10192"/>
    <cellStyle name="Normal 6 8 3 6 3 2" xfId="40517"/>
    <cellStyle name="Normal 6 8 3 6 3 3" xfId="25293"/>
    <cellStyle name="Normal 6 8 3 6 4" xfId="35504"/>
    <cellStyle name="Normal 6 8 3 6 5" xfId="20280"/>
    <cellStyle name="Normal 6 8 3 7" xfId="11870"/>
    <cellStyle name="Normal 6 8 3 7 2" xfId="42192"/>
    <cellStyle name="Normal 6 8 3 7 3" xfId="26968"/>
    <cellStyle name="Normal 6 8 3 8" xfId="6849"/>
    <cellStyle name="Normal 6 8 3 8 2" xfId="37175"/>
    <cellStyle name="Normal 6 8 3 8 3" xfId="21951"/>
    <cellStyle name="Normal 6 8 3 9" xfId="32165"/>
    <cellStyle name="Normal 6 8 4" xfId="1874"/>
    <cellStyle name="Normal 6 8 4 2" xfId="2297"/>
    <cellStyle name="Normal 6 8 4 2 2" xfId="3136"/>
    <cellStyle name="Normal 6 8 4 2 2 2" xfId="4826"/>
    <cellStyle name="Normal 6 8 4 2 2 2 2" xfId="14899"/>
    <cellStyle name="Normal 6 8 4 2 2 2 2 2" xfId="45221"/>
    <cellStyle name="Normal 6 8 4 2 2 2 2 3" xfId="29997"/>
    <cellStyle name="Normal 6 8 4 2 2 2 3" xfId="9879"/>
    <cellStyle name="Normal 6 8 4 2 2 2 3 2" xfId="40204"/>
    <cellStyle name="Normal 6 8 4 2 2 2 3 3" xfId="24980"/>
    <cellStyle name="Normal 6 8 4 2 2 2 4" xfId="35191"/>
    <cellStyle name="Normal 6 8 4 2 2 2 5" xfId="19967"/>
    <cellStyle name="Normal 6 8 4 2 2 3" xfId="6518"/>
    <cellStyle name="Normal 6 8 4 2 2 3 2" xfId="16570"/>
    <cellStyle name="Normal 6 8 4 2 2 3 2 2" xfId="46892"/>
    <cellStyle name="Normal 6 8 4 2 2 3 2 3" xfId="31668"/>
    <cellStyle name="Normal 6 8 4 2 2 3 3" xfId="11550"/>
    <cellStyle name="Normal 6 8 4 2 2 3 3 2" xfId="41875"/>
    <cellStyle name="Normal 6 8 4 2 2 3 3 3" xfId="26651"/>
    <cellStyle name="Normal 6 8 4 2 2 3 4" xfId="36862"/>
    <cellStyle name="Normal 6 8 4 2 2 3 5" xfId="21638"/>
    <cellStyle name="Normal 6 8 4 2 2 4" xfId="13228"/>
    <cellStyle name="Normal 6 8 4 2 2 4 2" xfId="43550"/>
    <cellStyle name="Normal 6 8 4 2 2 4 3" xfId="28326"/>
    <cellStyle name="Normal 6 8 4 2 2 5" xfId="8207"/>
    <cellStyle name="Normal 6 8 4 2 2 5 2" xfId="38533"/>
    <cellStyle name="Normal 6 8 4 2 2 5 3" xfId="23309"/>
    <cellStyle name="Normal 6 8 4 2 2 6" xfId="33521"/>
    <cellStyle name="Normal 6 8 4 2 2 7" xfId="18296"/>
    <cellStyle name="Normal 6 8 4 2 3" xfId="3989"/>
    <cellStyle name="Normal 6 8 4 2 3 2" xfId="14063"/>
    <cellStyle name="Normal 6 8 4 2 3 2 2" xfId="44385"/>
    <cellStyle name="Normal 6 8 4 2 3 2 3" xfId="29161"/>
    <cellStyle name="Normal 6 8 4 2 3 3" xfId="9043"/>
    <cellStyle name="Normal 6 8 4 2 3 3 2" xfId="39368"/>
    <cellStyle name="Normal 6 8 4 2 3 3 3" xfId="24144"/>
    <cellStyle name="Normal 6 8 4 2 3 4" xfId="34355"/>
    <cellStyle name="Normal 6 8 4 2 3 5" xfId="19131"/>
    <cellStyle name="Normal 6 8 4 2 4" xfId="5682"/>
    <cellStyle name="Normal 6 8 4 2 4 2" xfId="15734"/>
    <cellStyle name="Normal 6 8 4 2 4 2 2" xfId="46056"/>
    <cellStyle name="Normal 6 8 4 2 4 2 3" xfId="30832"/>
    <cellStyle name="Normal 6 8 4 2 4 3" xfId="10714"/>
    <cellStyle name="Normal 6 8 4 2 4 3 2" xfId="41039"/>
    <cellStyle name="Normal 6 8 4 2 4 3 3" xfId="25815"/>
    <cellStyle name="Normal 6 8 4 2 4 4" xfId="36026"/>
    <cellStyle name="Normal 6 8 4 2 4 5" xfId="20802"/>
    <cellStyle name="Normal 6 8 4 2 5" xfId="12392"/>
    <cellStyle name="Normal 6 8 4 2 5 2" xfId="42714"/>
    <cellStyle name="Normal 6 8 4 2 5 3" xfId="27490"/>
    <cellStyle name="Normal 6 8 4 2 6" xfId="7371"/>
    <cellStyle name="Normal 6 8 4 2 6 2" xfId="37697"/>
    <cellStyle name="Normal 6 8 4 2 6 3" xfId="22473"/>
    <cellStyle name="Normal 6 8 4 2 7" xfId="32685"/>
    <cellStyle name="Normal 6 8 4 2 8" xfId="17460"/>
    <cellStyle name="Normal 6 8 4 3" xfId="2718"/>
    <cellStyle name="Normal 6 8 4 3 2" xfId="4408"/>
    <cellStyle name="Normal 6 8 4 3 2 2" xfId="14481"/>
    <cellStyle name="Normal 6 8 4 3 2 2 2" xfId="44803"/>
    <cellStyle name="Normal 6 8 4 3 2 2 3" xfId="29579"/>
    <cellStyle name="Normal 6 8 4 3 2 3" xfId="9461"/>
    <cellStyle name="Normal 6 8 4 3 2 3 2" xfId="39786"/>
    <cellStyle name="Normal 6 8 4 3 2 3 3" xfId="24562"/>
    <cellStyle name="Normal 6 8 4 3 2 4" xfId="34773"/>
    <cellStyle name="Normal 6 8 4 3 2 5" xfId="19549"/>
    <cellStyle name="Normal 6 8 4 3 3" xfId="6100"/>
    <cellStyle name="Normal 6 8 4 3 3 2" xfId="16152"/>
    <cellStyle name="Normal 6 8 4 3 3 2 2" xfId="46474"/>
    <cellStyle name="Normal 6 8 4 3 3 2 3" xfId="31250"/>
    <cellStyle name="Normal 6 8 4 3 3 3" xfId="11132"/>
    <cellStyle name="Normal 6 8 4 3 3 3 2" xfId="41457"/>
    <cellStyle name="Normal 6 8 4 3 3 3 3" xfId="26233"/>
    <cellStyle name="Normal 6 8 4 3 3 4" xfId="36444"/>
    <cellStyle name="Normal 6 8 4 3 3 5" xfId="21220"/>
    <cellStyle name="Normal 6 8 4 3 4" xfId="12810"/>
    <cellStyle name="Normal 6 8 4 3 4 2" xfId="43132"/>
    <cellStyle name="Normal 6 8 4 3 4 3" xfId="27908"/>
    <cellStyle name="Normal 6 8 4 3 5" xfId="7789"/>
    <cellStyle name="Normal 6 8 4 3 5 2" xfId="38115"/>
    <cellStyle name="Normal 6 8 4 3 5 3" xfId="22891"/>
    <cellStyle name="Normal 6 8 4 3 6" xfId="33103"/>
    <cellStyle name="Normal 6 8 4 3 7" xfId="17878"/>
    <cellStyle name="Normal 6 8 4 4" xfId="3571"/>
    <cellStyle name="Normal 6 8 4 4 2" xfId="13645"/>
    <cellStyle name="Normal 6 8 4 4 2 2" xfId="43967"/>
    <cellStyle name="Normal 6 8 4 4 2 3" xfId="28743"/>
    <cellStyle name="Normal 6 8 4 4 3" xfId="8625"/>
    <cellStyle name="Normal 6 8 4 4 3 2" xfId="38950"/>
    <cellStyle name="Normal 6 8 4 4 3 3" xfId="23726"/>
    <cellStyle name="Normal 6 8 4 4 4" xfId="33937"/>
    <cellStyle name="Normal 6 8 4 4 5" xfId="18713"/>
    <cellStyle name="Normal 6 8 4 5" xfId="5264"/>
    <cellStyle name="Normal 6 8 4 5 2" xfId="15316"/>
    <cellStyle name="Normal 6 8 4 5 2 2" xfId="45638"/>
    <cellStyle name="Normal 6 8 4 5 2 3" xfId="30414"/>
    <cellStyle name="Normal 6 8 4 5 3" xfId="10296"/>
    <cellStyle name="Normal 6 8 4 5 3 2" xfId="40621"/>
    <cellStyle name="Normal 6 8 4 5 3 3" xfId="25397"/>
    <cellStyle name="Normal 6 8 4 5 4" xfId="35608"/>
    <cellStyle name="Normal 6 8 4 5 5" xfId="20384"/>
    <cellStyle name="Normal 6 8 4 6" xfId="11974"/>
    <cellStyle name="Normal 6 8 4 6 2" xfId="42296"/>
    <cellStyle name="Normal 6 8 4 6 3" xfId="27072"/>
    <cellStyle name="Normal 6 8 4 7" xfId="6953"/>
    <cellStyle name="Normal 6 8 4 7 2" xfId="37279"/>
    <cellStyle name="Normal 6 8 4 7 3" xfId="22055"/>
    <cellStyle name="Normal 6 8 4 8" xfId="32267"/>
    <cellStyle name="Normal 6 8 4 9" xfId="17042"/>
    <cellStyle name="Normal 6 8 5" xfId="2087"/>
    <cellStyle name="Normal 6 8 5 2" xfId="2928"/>
    <cellStyle name="Normal 6 8 5 2 2" xfId="4618"/>
    <cellStyle name="Normal 6 8 5 2 2 2" xfId="14691"/>
    <cellStyle name="Normal 6 8 5 2 2 2 2" xfId="45013"/>
    <cellStyle name="Normal 6 8 5 2 2 2 3" xfId="29789"/>
    <cellStyle name="Normal 6 8 5 2 2 3" xfId="9671"/>
    <cellStyle name="Normal 6 8 5 2 2 3 2" xfId="39996"/>
    <cellStyle name="Normal 6 8 5 2 2 3 3" xfId="24772"/>
    <cellStyle name="Normal 6 8 5 2 2 4" xfId="34983"/>
    <cellStyle name="Normal 6 8 5 2 2 5" xfId="19759"/>
    <cellStyle name="Normal 6 8 5 2 3" xfId="6310"/>
    <cellStyle name="Normal 6 8 5 2 3 2" xfId="16362"/>
    <cellStyle name="Normal 6 8 5 2 3 2 2" xfId="46684"/>
    <cellStyle name="Normal 6 8 5 2 3 2 3" xfId="31460"/>
    <cellStyle name="Normal 6 8 5 2 3 3" xfId="11342"/>
    <cellStyle name="Normal 6 8 5 2 3 3 2" xfId="41667"/>
    <cellStyle name="Normal 6 8 5 2 3 3 3" xfId="26443"/>
    <cellStyle name="Normal 6 8 5 2 3 4" xfId="36654"/>
    <cellStyle name="Normal 6 8 5 2 3 5" xfId="21430"/>
    <cellStyle name="Normal 6 8 5 2 4" xfId="13020"/>
    <cellStyle name="Normal 6 8 5 2 4 2" xfId="43342"/>
    <cellStyle name="Normal 6 8 5 2 4 3" xfId="28118"/>
    <cellStyle name="Normal 6 8 5 2 5" xfId="7999"/>
    <cellStyle name="Normal 6 8 5 2 5 2" xfId="38325"/>
    <cellStyle name="Normal 6 8 5 2 5 3" xfId="23101"/>
    <cellStyle name="Normal 6 8 5 2 6" xfId="33313"/>
    <cellStyle name="Normal 6 8 5 2 7" xfId="18088"/>
    <cellStyle name="Normal 6 8 5 3" xfId="3781"/>
    <cellStyle name="Normal 6 8 5 3 2" xfId="13855"/>
    <cellStyle name="Normal 6 8 5 3 2 2" xfId="44177"/>
    <cellStyle name="Normal 6 8 5 3 2 3" xfId="28953"/>
    <cellStyle name="Normal 6 8 5 3 3" xfId="8835"/>
    <cellStyle name="Normal 6 8 5 3 3 2" xfId="39160"/>
    <cellStyle name="Normal 6 8 5 3 3 3" xfId="23936"/>
    <cellStyle name="Normal 6 8 5 3 4" xfId="34147"/>
    <cellStyle name="Normal 6 8 5 3 5" xfId="18923"/>
    <cellStyle name="Normal 6 8 5 4" xfId="5474"/>
    <cellStyle name="Normal 6 8 5 4 2" xfId="15526"/>
    <cellStyle name="Normal 6 8 5 4 2 2" xfId="45848"/>
    <cellStyle name="Normal 6 8 5 4 2 3" xfId="30624"/>
    <cellStyle name="Normal 6 8 5 4 3" xfId="10506"/>
    <cellStyle name="Normal 6 8 5 4 3 2" xfId="40831"/>
    <cellStyle name="Normal 6 8 5 4 3 3" xfId="25607"/>
    <cellStyle name="Normal 6 8 5 4 4" xfId="35818"/>
    <cellStyle name="Normal 6 8 5 4 5" xfId="20594"/>
    <cellStyle name="Normal 6 8 5 5" xfId="12184"/>
    <cellStyle name="Normal 6 8 5 5 2" xfId="42506"/>
    <cellStyle name="Normal 6 8 5 5 3" xfId="27282"/>
    <cellStyle name="Normal 6 8 5 6" xfId="7163"/>
    <cellStyle name="Normal 6 8 5 6 2" xfId="37489"/>
    <cellStyle name="Normal 6 8 5 6 3" xfId="22265"/>
    <cellStyle name="Normal 6 8 5 7" xfId="32477"/>
    <cellStyle name="Normal 6 8 5 8" xfId="17252"/>
    <cellStyle name="Normal 6 8 6" xfId="2508"/>
    <cellStyle name="Normal 6 8 6 2" xfId="4200"/>
    <cellStyle name="Normal 6 8 6 2 2" xfId="14273"/>
    <cellStyle name="Normal 6 8 6 2 2 2" xfId="44595"/>
    <cellStyle name="Normal 6 8 6 2 2 3" xfId="29371"/>
    <cellStyle name="Normal 6 8 6 2 3" xfId="9253"/>
    <cellStyle name="Normal 6 8 6 2 3 2" xfId="39578"/>
    <cellStyle name="Normal 6 8 6 2 3 3" xfId="24354"/>
    <cellStyle name="Normal 6 8 6 2 4" xfId="34565"/>
    <cellStyle name="Normal 6 8 6 2 5" xfId="19341"/>
    <cellStyle name="Normal 6 8 6 3" xfId="5892"/>
    <cellStyle name="Normal 6 8 6 3 2" xfId="15944"/>
    <cellStyle name="Normal 6 8 6 3 2 2" xfId="46266"/>
    <cellStyle name="Normal 6 8 6 3 2 3" xfId="31042"/>
    <cellStyle name="Normal 6 8 6 3 3" xfId="10924"/>
    <cellStyle name="Normal 6 8 6 3 3 2" xfId="41249"/>
    <cellStyle name="Normal 6 8 6 3 3 3" xfId="26025"/>
    <cellStyle name="Normal 6 8 6 3 4" xfId="36236"/>
    <cellStyle name="Normal 6 8 6 3 5" xfId="21012"/>
    <cellStyle name="Normal 6 8 6 4" xfId="12602"/>
    <cellStyle name="Normal 6 8 6 4 2" xfId="42924"/>
    <cellStyle name="Normal 6 8 6 4 3" xfId="27700"/>
    <cellStyle name="Normal 6 8 6 5" xfId="7581"/>
    <cellStyle name="Normal 6 8 6 5 2" xfId="37907"/>
    <cellStyle name="Normal 6 8 6 5 3" xfId="22683"/>
    <cellStyle name="Normal 6 8 6 6" xfId="32895"/>
    <cellStyle name="Normal 6 8 6 7" xfId="17670"/>
    <cellStyle name="Normal 6 8 7" xfId="3356"/>
    <cellStyle name="Normal 6 8 7 2" xfId="13437"/>
    <cellStyle name="Normal 6 8 7 2 2" xfId="43759"/>
    <cellStyle name="Normal 6 8 7 2 3" xfId="28535"/>
    <cellStyle name="Normal 6 8 7 3" xfId="8416"/>
    <cellStyle name="Normal 6 8 7 3 2" xfId="38742"/>
    <cellStyle name="Normal 6 8 7 3 3" xfId="23518"/>
    <cellStyle name="Normal 6 8 7 4" xfId="33729"/>
    <cellStyle name="Normal 6 8 7 5" xfId="18505"/>
    <cellStyle name="Normal 6 8 8" xfId="5052"/>
    <cellStyle name="Normal 6 8 8 2" xfId="15108"/>
    <cellStyle name="Normal 6 8 8 2 2" xfId="45430"/>
    <cellStyle name="Normal 6 8 8 2 3" xfId="30206"/>
    <cellStyle name="Normal 6 8 8 3" xfId="10088"/>
    <cellStyle name="Normal 6 8 8 3 2" xfId="40413"/>
    <cellStyle name="Normal 6 8 8 3 3" xfId="25189"/>
    <cellStyle name="Normal 6 8 8 4" xfId="35400"/>
    <cellStyle name="Normal 6 8 8 5" xfId="20176"/>
    <cellStyle name="Normal 6 8 9" xfId="11764"/>
    <cellStyle name="Normal 6 8 9 2" xfId="42088"/>
    <cellStyle name="Normal 6 8 9 3" xfId="26864"/>
    <cellStyle name="Normal 6 9" xfId="31957"/>
    <cellStyle name="Normal 60" xfId="1468"/>
    <cellStyle name="Normal 60 10" xfId="6778"/>
    <cellStyle name="Normal 60 10 2" xfId="37106"/>
    <cellStyle name="Normal 60 10 3" xfId="21882"/>
    <cellStyle name="Normal 60 11" xfId="32097"/>
    <cellStyle name="Normal 60 12" xfId="16867"/>
    <cellStyle name="Normal 60 13" xfId="47308"/>
    <cellStyle name="Normal 60 2" xfId="1742"/>
    <cellStyle name="Normal 60 2 10" xfId="32148"/>
    <cellStyle name="Normal 60 2 11" xfId="16921"/>
    <cellStyle name="Normal 60 2 2" xfId="1850"/>
    <cellStyle name="Normal 60 2 2 10" xfId="17025"/>
    <cellStyle name="Normal 60 2 2 2" xfId="2067"/>
    <cellStyle name="Normal 60 2 2 2 2" xfId="2488"/>
    <cellStyle name="Normal 60 2 2 2 2 2" xfId="3327"/>
    <cellStyle name="Normal 60 2 2 2 2 2 2" xfId="5017"/>
    <cellStyle name="Normal 60 2 2 2 2 2 2 2" xfId="15090"/>
    <cellStyle name="Normal 60 2 2 2 2 2 2 2 2" xfId="45412"/>
    <cellStyle name="Normal 60 2 2 2 2 2 2 2 3" xfId="30188"/>
    <cellStyle name="Normal 60 2 2 2 2 2 2 3" xfId="10070"/>
    <cellStyle name="Normal 60 2 2 2 2 2 2 3 2" xfId="40395"/>
    <cellStyle name="Normal 60 2 2 2 2 2 2 3 3" xfId="25171"/>
    <cellStyle name="Normal 60 2 2 2 2 2 2 4" xfId="35382"/>
    <cellStyle name="Normal 60 2 2 2 2 2 2 5" xfId="20158"/>
    <cellStyle name="Normal 60 2 2 2 2 2 3" xfId="6709"/>
    <cellStyle name="Normal 60 2 2 2 2 2 3 2" xfId="16761"/>
    <cellStyle name="Normal 60 2 2 2 2 2 3 2 2" xfId="47083"/>
    <cellStyle name="Normal 60 2 2 2 2 2 3 2 3" xfId="31859"/>
    <cellStyle name="Normal 60 2 2 2 2 2 3 3" xfId="11741"/>
    <cellStyle name="Normal 60 2 2 2 2 2 3 3 2" xfId="42066"/>
    <cellStyle name="Normal 60 2 2 2 2 2 3 3 3" xfId="26842"/>
    <cellStyle name="Normal 60 2 2 2 2 2 3 4" xfId="37053"/>
    <cellStyle name="Normal 60 2 2 2 2 2 3 5" xfId="21829"/>
    <cellStyle name="Normal 60 2 2 2 2 2 4" xfId="13419"/>
    <cellStyle name="Normal 60 2 2 2 2 2 4 2" xfId="43741"/>
    <cellStyle name="Normal 60 2 2 2 2 2 4 3" xfId="28517"/>
    <cellStyle name="Normal 60 2 2 2 2 2 5" xfId="8398"/>
    <cellStyle name="Normal 60 2 2 2 2 2 5 2" xfId="38724"/>
    <cellStyle name="Normal 60 2 2 2 2 2 5 3" xfId="23500"/>
    <cellStyle name="Normal 60 2 2 2 2 2 6" xfId="33712"/>
    <cellStyle name="Normal 60 2 2 2 2 2 7" xfId="18487"/>
    <cellStyle name="Normal 60 2 2 2 2 3" xfId="4180"/>
    <cellStyle name="Normal 60 2 2 2 2 3 2" xfId="14254"/>
    <cellStyle name="Normal 60 2 2 2 2 3 2 2" xfId="44576"/>
    <cellStyle name="Normal 60 2 2 2 2 3 2 3" xfId="29352"/>
    <cellStyle name="Normal 60 2 2 2 2 3 3" xfId="9234"/>
    <cellStyle name="Normal 60 2 2 2 2 3 3 2" xfId="39559"/>
    <cellStyle name="Normal 60 2 2 2 2 3 3 3" xfId="24335"/>
    <cellStyle name="Normal 60 2 2 2 2 3 4" xfId="34546"/>
    <cellStyle name="Normal 60 2 2 2 2 3 5" xfId="19322"/>
    <cellStyle name="Normal 60 2 2 2 2 4" xfId="5873"/>
    <cellStyle name="Normal 60 2 2 2 2 4 2" xfId="15925"/>
    <cellStyle name="Normal 60 2 2 2 2 4 2 2" xfId="46247"/>
    <cellStyle name="Normal 60 2 2 2 2 4 2 3" xfId="31023"/>
    <cellStyle name="Normal 60 2 2 2 2 4 3" xfId="10905"/>
    <cellStyle name="Normal 60 2 2 2 2 4 3 2" xfId="41230"/>
    <cellStyle name="Normal 60 2 2 2 2 4 3 3" xfId="26006"/>
    <cellStyle name="Normal 60 2 2 2 2 4 4" xfId="36217"/>
    <cellStyle name="Normal 60 2 2 2 2 4 5" xfId="20993"/>
    <cellStyle name="Normal 60 2 2 2 2 5" xfId="12583"/>
    <cellStyle name="Normal 60 2 2 2 2 5 2" xfId="42905"/>
    <cellStyle name="Normal 60 2 2 2 2 5 3" xfId="27681"/>
    <cellStyle name="Normal 60 2 2 2 2 6" xfId="7562"/>
    <cellStyle name="Normal 60 2 2 2 2 6 2" xfId="37888"/>
    <cellStyle name="Normal 60 2 2 2 2 6 3" xfId="22664"/>
    <cellStyle name="Normal 60 2 2 2 2 7" xfId="32876"/>
    <cellStyle name="Normal 60 2 2 2 2 8" xfId="17651"/>
    <cellStyle name="Normal 60 2 2 2 3" xfId="2909"/>
    <cellStyle name="Normal 60 2 2 2 3 2" xfId="4599"/>
    <cellStyle name="Normal 60 2 2 2 3 2 2" xfId="14672"/>
    <cellStyle name="Normal 60 2 2 2 3 2 2 2" xfId="44994"/>
    <cellStyle name="Normal 60 2 2 2 3 2 2 3" xfId="29770"/>
    <cellStyle name="Normal 60 2 2 2 3 2 3" xfId="9652"/>
    <cellStyle name="Normal 60 2 2 2 3 2 3 2" xfId="39977"/>
    <cellStyle name="Normal 60 2 2 2 3 2 3 3" xfId="24753"/>
    <cellStyle name="Normal 60 2 2 2 3 2 4" xfId="34964"/>
    <cellStyle name="Normal 60 2 2 2 3 2 5" xfId="19740"/>
    <cellStyle name="Normal 60 2 2 2 3 3" xfId="6291"/>
    <cellStyle name="Normal 60 2 2 2 3 3 2" xfId="16343"/>
    <cellStyle name="Normal 60 2 2 2 3 3 2 2" xfId="46665"/>
    <cellStyle name="Normal 60 2 2 2 3 3 2 3" xfId="31441"/>
    <cellStyle name="Normal 60 2 2 2 3 3 3" xfId="11323"/>
    <cellStyle name="Normal 60 2 2 2 3 3 3 2" xfId="41648"/>
    <cellStyle name="Normal 60 2 2 2 3 3 3 3" xfId="26424"/>
    <cellStyle name="Normal 60 2 2 2 3 3 4" xfId="36635"/>
    <cellStyle name="Normal 60 2 2 2 3 3 5" xfId="21411"/>
    <cellStyle name="Normal 60 2 2 2 3 4" xfId="13001"/>
    <cellStyle name="Normal 60 2 2 2 3 4 2" xfId="43323"/>
    <cellStyle name="Normal 60 2 2 2 3 4 3" xfId="28099"/>
    <cellStyle name="Normal 60 2 2 2 3 5" xfId="7980"/>
    <cellStyle name="Normal 60 2 2 2 3 5 2" xfId="38306"/>
    <cellStyle name="Normal 60 2 2 2 3 5 3" xfId="23082"/>
    <cellStyle name="Normal 60 2 2 2 3 6" xfId="33294"/>
    <cellStyle name="Normal 60 2 2 2 3 7" xfId="18069"/>
    <cellStyle name="Normal 60 2 2 2 4" xfId="3762"/>
    <cellStyle name="Normal 60 2 2 2 4 2" xfId="13836"/>
    <cellStyle name="Normal 60 2 2 2 4 2 2" xfId="44158"/>
    <cellStyle name="Normal 60 2 2 2 4 2 3" xfId="28934"/>
    <cellStyle name="Normal 60 2 2 2 4 3" xfId="8816"/>
    <cellStyle name="Normal 60 2 2 2 4 3 2" xfId="39141"/>
    <cellStyle name="Normal 60 2 2 2 4 3 3" xfId="23917"/>
    <cellStyle name="Normal 60 2 2 2 4 4" xfId="34128"/>
    <cellStyle name="Normal 60 2 2 2 4 5" xfId="18904"/>
    <cellStyle name="Normal 60 2 2 2 5" xfId="5455"/>
    <cellStyle name="Normal 60 2 2 2 5 2" xfId="15507"/>
    <cellStyle name="Normal 60 2 2 2 5 2 2" xfId="45829"/>
    <cellStyle name="Normal 60 2 2 2 5 2 3" xfId="30605"/>
    <cellStyle name="Normal 60 2 2 2 5 3" xfId="10487"/>
    <cellStyle name="Normal 60 2 2 2 5 3 2" xfId="40812"/>
    <cellStyle name="Normal 60 2 2 2 5 3 3" xfId="25588"/>
    <cellStyle name="Normal 60 2 2 2 5 4" xfId="35799"/>
    <cellStyle name="Normal 60 2 2 2 5 5" xfId="20575"/>
    <cellStyle name="Normal 60 2 2 2 6" xfId="12165"/>
    <cellStyle name="Normal 60 2 2 2 6 2" xfId="42487"/>
    <cellStyle name="Normal 60 2 2 2 6 3" xfId="27263"/>
    <cellStyle name="Normal 60 2 2 2 7" xfId="7144"/>
    <cellStyle name="Normal 60 2 2 2 7 2" xfId="37470"/>
    <cellStyle name="Normal 60 2 2 2 7 3" xfId="22246"/>
    <cellStyle name="Normal 60 2 2 2 8" xfId="32458"/>
    <cellStyle name="Normal 60 2 2 2 9" xfId="17233"/>
    <cellStyle name="Normal 60 2 2 3" xfId="2280"/>
    <cellStyle name="Normal 60 2 2 3 2" xfId="3119"/>
    <cellStyle name="Normal 60 2 2 3 2 2" xfId="4809"/>
    <cellStyle name="Normal 60 2 2 3 2 2 2" xfId="14882"/>
    <cellStyle name="Normal 60 2 2 3 2 2 2 2" xfId="45204"/>
    <cellStyle name="Normal 60 2 2 3 2 2 2 3" xfId="29980"/>
    <cellStyle name="Normal 60 2 2 3 2 2 3" xfId="9862"/>
    <cellStyle name="Normal 60 2 2 3 2 2 3 2" xfId="40187"/>
    <cellStyle name="Normal 60 2 2 3 2 2 3 3" xfId="24963"/>
    <cellStyle name="Normal 60 2 2 3 2 2 4" xfId="35174"/>
    <cellStyle name="Normal 60 2 2 3 2 2 5" xfId="19950"/>
    <cellStyle name="Normal 60 2 2 3 2 3" xfId="6501"/>
    <cellStyle name="Normal 60 2 2 3 2 3 2" xfId="16553"/>
    <cellStyle name="Normal 60 2 2 3 2 3 2 2" xfId="46875"/>
    <cellStyle name="Normal 60 2 2 3 2 3 2 3" xfId="31651"/>
    <cellStyle name="Normal 60 2 2 3 2 3 3" xfId="11533"/>
    <cellStyle name="Normal 60 2 2 3 2 3 3 2" xfId="41858"/>
    <cellStyle name="Normal 60 2 2 3 2 3 3 3" xfId="26634"/>
    <cellStyle name="Normal 60 2 2 3 2 3 4" xfId="36845"/>
    <cellStyle name="Normal 60 2 2 3 2 3 5" xfId="21621"/>
    <cellStyle name="Normal 60 2 2 3 2 4" xfId="13211"/>
    <cellStyle name="Normal 60 2 2 3 2 4 2" xfId="43533"/>
    <cellStyle name="Normal 60 2 2 3 2 4 3" xfId="28309"/>
    <cellStyle name="Normal 60 2 2 3 2 5" xfId="8190"/>
    <cellStyle name="Normal 60 2 2 3 2 5 2" xfId="38516"/>
    <cellStyle name="Normal 60 2 2 3 2 5 3" xfId="23292"/>
    <cellStyle name="Normal 60 2 2 3 2 6" xfId="33504"/>
    <cellStyle name="Normal 60 2 2 3 2 7" xfId="18279"/>
    <cellStyle name="Normal 60 2 2 3 3" xfId="3972"/>
    <cellStyle name="Normal 60 2 2 3 3 2" xfId="14046"/>
    <cellStyle name="Normal 60 2 2 3 3 2 2" xfId="44368"/>
    <cellStyle name="Normal 60 2 2 3 3 2 3" xfId="29144"/>
    <cellStyle name="Normal 60 2 2 3 3 3" xfId="9026"/>
    <cellStyle name="Normal 60 2 2 3 3 3 2" xfId="39351"/>
    <cellStyle name="Normal 60 2 2 3 3 3 3" xfId="24127"/>
    <cellStyle name="Normal 60 2 2 3 3 4" xfId="34338"/>
    <cellStyle name="Normal 60 2 2 3 3 5" xfId="19114"/>
    <cellStyle name="Normal 60 2 2 3 4" xfId="5665"/>
    <cellStyle name="Normal 60 2 2 3 4 2" xfId="15717"/>
    <cellStyle name="Normal 60 2 2 3 4 2 2" xfId="46039"/>
    <cellStyle name="Normal 60 2 2 3 4 2 3" xfId="30815"/>
    <cellStyle name="Normal 60 2 2 3 4 3" xfId="10697"/>
    <cellStyle name="Normal 60 2 2 3 4 3 2" xfId="41022"/>
    <cellStyle name="Normal 60 2 2 3 4 3 3" xfId="25798"/>
    <cellStyle name="Normal 60 2 2 3 4 4" xfId="36009"/>
    <cellStyle name="Normal 60 2 2 3 4 5" xfId="20785"/>
    <cellStyle name="Normal 60 2 2 3 5" xfId="12375"/>
    <cellStyle name="Normal 60 2 2 3 5 2" xfId="42697"/>
    <cellStyle name="Normal 60 2 2 3 5 3" xfId="27473"/>
    <cellStyle name="Normal 60 2 2 3 6" xfId="7354"/>
    <cellStyle name="Normal 60 2 2 3 6 2" xfId="37680"/>
    <cellStyle name="Normal 60 2 2 3 6 3" xfId="22456"/>
    <cellStyle name="Normal 60 2 2 3 7" xfId="32668"/>
    <cellStyle name="Normal 60 2 2 3 8" xfId="17443"/>
    <cellStyle name="Normal 60 2 2 4" xfId="2701"/>
    <cellStyle name="Normal 60 2 2 4 2" xfId="4391"/>
    <cellStyle name="Normal 60 2 2 4 2 2" xfId="14464"/>
    <cellStyle name="Normal 60 2 2 4 2 2 2" xfId="44786"/>
    <cellStyle name="Normal 60 2 2 4 2 2 3" xfId="29562"/>
    <cellStyle name="Normal 60 2 2 4 2 3" xfId="9444"/>
    <cellStyle name="Normal 60 2 2 4 2 3 2" xfId="39769"/>
    <cellStyle name="Normal 60 2 2 4 2 3 3" xfId="24545"/>
    <cellStyle name="Normal 60 2 2 4 2 4" xfId="34756"/>
    <cellStyle name="Normal 60 2 2 4 2 5" xfId="19532"/>
    <cellStyle name="Normal 60 2 2 4 3" xfId="6083"/>
    <cellStyle name="Normal 60 2 2 4 3 2" xfId="16135"/>
    <cellStyle name="Normal 60 2 2 4 3 2 2" xfId="46457"/>
    <cellStyle name="Normal 60 2 2 4 3 2 3" xfId="31233"/>
    <cellStyle name="Normal 60 2 2 4 3 3" xfId="11115"/>
    <cellStyle name="Normal 60 2 2 4 3 3 2" xfId="41440"/>
    <cellStyle name="Normal 60 2 2 4 3 3 3" xfId="26216"/>
    <cellStyle name="Normal 60 2 2 4 3 4" xfId="36427"/>
    <cellStyle name="Normal 60 2 2 4 3 5" xfId="21203"/>
    <cellStyle name="Normal 60 2 2 4 4" xfId="12793"/>
    <cellStyle name="Normal 60 2 2 4 4 2" xfId="43115"/>
    <cellStyle name="Normal 60 2 2 4 4 3" xfId="27891"/>
    <cellStyle name="Normal 60 2 2 4 5" xfId="7772"/>
    <cellStyle name="Normal 60 2 2 4 5 2" xfId="38098"/>
    <cellStyle name="Normal 60 2 2 4 5 3" xfId="22874"/>
    <cellStyle name="Normal 60 2 2 4 6" xfId="33086"/>
    <cellStyle name="Normal 60 2 2 4 7" xfId="17861"/>
    <cellStyle name="Normal 60 2 2 5" xfId="3554"/>
    <cellStyle name="Normal 60 2 2 5 2" xfId="13628"/>
    <cellStyle name="Normal 60 2 2 5 2 2" xfId="43950"/>
    <cellStyle name="Normal 60 2 2 5 2 3" xfId="28726"/>
    <cellStyle name="Normal 60 2 2 5 3" xfId="8608"/>
    <cellStyle name="Normal 60 2 2 5 3 2" xfId="38933"/>
    <cellStyle name="Normal 60 2 2 5 3 3" xfId="23709"/>
    <cellStyle name="Normal 60 2 2 5 4" xfId="33920"/>
    <cellStyle name="Normal 60 2 2 5 5" xfId="18696"/>
    <cellStyle name="Normal 60 2 2 6" xfId="5247"/>
    <cellStyle name="Normal 60 2 2 6 2" xfId="15299"/>
    <cellStyle name="Normal 60 2 2 6 2 2" xfId="45621"/>
    <cellStyle name="Normal 60 2 2 6 2 3" xfId="30397"/>
    <cellStyle name="Normal 60 2 2 6 3" xfId="10279"/>
    <cellStyle name="Normal 60 2 2 6 3 2" xfId="40604"/>
    <cellStyle name="Normal 60 2 2 6 3 3" xfId="25380"/>
    <cellStyle name="Normal 60 2 2 6 4" xfId="35591"/>
    <cellStyle name="Normal 60 2 2 6 5" xfId="20367"/>
    <cellStyle name="Normal 60 2 2 7" xfId="11957"/>
    <cellStyle name="Normal 60 2 2 7 2" xfId="42279"/>
    <cellStyle name="Normal 60 2 2 7 3" xfId="27055"/>
    <cellStyle name="Normal 60 2 2 8" xfId="6936"/>
    <cellStyle name="Normal 60 2 2 8 2" xfId="37262"/>
    <cellStyle name="Normal 60 2 2 8 3" xfId="22038"/>
    <cellStyle name="Normal 60 2 2 9" xfId="32250"/>
    <cellStyle name="Normal 60 2 3" xfId="1963"/>
    <cellStyle name="Normal 60 2 3 2" xfId="2384"/>
    <cellStyle name="Normal 60 2 3 2 2" xfId="3223"/>
    <cellStyle name="Normal 60 2 3 2 2 2" xfId="4913"/>
    <cellStyle name="Normal 60 2 3 2 2 2 2" xfId="14986"/>
    <cellStyle name="Normal 60 2 3 2 2 2 2 2" xfId="45308"/>
    <cellStyle name="Normal 60 2 3 2 2 2 2 3" xfId="30084"/>
    <cellStyle name="Normal 60 2 3 2 2 2 3" xfId="9966"/>
    <cellStyle name="Normal 60 2 3 2 2 2 3 2" xfId="40291"/>
    <cellStyle name="Normal 60 2 3 2 2 2 3 3" xfId="25067"/>
    <cellStyle name="Normal 60 2 3 2 2 2 4" xfId="35278"/>
    <cellStyle name="Normal 60 2 3 2 2 2 5" xfId="20054"/>
    <cellStyle name="Normal 60 2 3 2 2 3" xfId="6605"/>
    <cellStyle name="Normal 60 2 3 2 2 3 2" xfId="16657"/>
    <cellStyle name="Normal 60 2 3 2 2 3 2 2" xfId="46979"/>
    <cellStyle name="Normal 60 2 3 2 2 3 2 3" xfId="31755"/>
    <cellStyle name="Normal 60 2 3 2 2 3 3" xfId="11637"/>
    <cellStyle name="Normal 60 2 3 2 2 3 3 2" xfId="41962"/>
    <cellStyle name="Normal 60 2 3 2 2 3 3 3" xfId="26738"/>
    <cellStyle name="Normal 60 2 3 2 2 3 4" xfId="36949"/>
    <cellStyle name="Normal 60 2 3 2 2 3 5" xfId="21725"/>
    <cellStyle name="Normal 60 2 3 2 2 4" xfId="13315"/>
    <cellStyle name="Normal 60 2 3 2 2 4 2" xfId="43637"/>
    <cellStyle name="Normal 60 2 3 2 2 4 3" xfId="28413"/>
    <cellStyle name="Normal 60 2 3 2 2 5" xfId="8294"/>
    <cellStyle name="Normal 60 2 3 2 2 5 2" xfId="38620"/>
    <cellStyle name="Normal 60 2 3 2 2 5 3" xfId="23396"/>
    <cellStyle name="Normal 60 2 3 2 2 6" xfId="33608"/>
    <cellStyle name="Normal 60 2 3 2 2 7" xfId="18383"/>
    <cellStyle name="Normal 60 2 3 2 3" xfId="4076"/>
    <cellStyle name="Normal 60 2 3 2 3 2" xfId="14150"/>
    <cellStyle name="Normal 60 2 3 2 3 2 2" xfId="44472"/>
    <cellStyle name="Normal 60 2 3 2 3 2 3" xfId="29248"/>
    <cellStyle name="Normal 60 2 3 2 3 3" xfId="9130"/>
    <cellStyle name="Normal 60 2 3 2 3 3 2" xfId="39455"/>
    <cellStyle name="Normal 60 2 3 2 3 3 3" xfId="24231"/>
    <cellStyle name="Normal 60 2 3 2 3 4" xfId="34442"/>
    <cellStyle name="Normal 60 2 3 2 3 5" xfId="19218"/>
    <cellStyle name="Normal 60 2 3 2 4" xfId="5769"/>
    <cellStyle name="Normal 60 2 3 2 4 2" xfId="15821"/>
    <cellStyle name="Normal 60 2 3 2 4 2 2" xfId="46143"/>
    <cellStyle name="Normal 60 2 3 2 4 2 3" xfId="30919"/>
    <cellStyle name="Normal 60 2 3 2 4 3" xfId="10801"/>
    <cellStyle name="Normal 60 2 3 2 4 3 2" xfId="41126"/>
    <cellStyle name="Normal 60 2 3 2 4 3 3" xfId="25902"/>
    <cellStyle name="Normal 60 2 3 2 4 4" xfId="36113"/>
    <cellStyle name="Normal 60 2 3 2 4 5" xfId="20889"/>
    <cellStyle name="Normal 60 2 3 2 5" xfId="12479"/>
    <cellStyle name="Normal 60 2 3 2 5 2" xfId="42801"/>
    <cellStyle name="Normal 60 2 3 2 5 3" xfId="27577"/>
    <cellStyle name="Normal 60 2 3 2 6" xfId="7458"/>
    <cellStyle name="Normal 60 2 3 2 6 2" xfId="37784"/>
    <cellStyle name="Normal 60 2 3 2 6 3" xfId="22560"/>
    <cellStyle name="Normal 60 2 3 2 7" xfId="32772"/>
    <cellStyle name="Normal 60 2 3 2 8" xfId="17547"/>
    <cellStyle name="Normal 60 2 3 3" xfId="2805"/>
    <cellStyle name="Normal 60 2 3 3 2" xfId="4495"/>
    <cellStyle name="Normal 60 2 3 3 2 2" xfId="14568"/>
    <cellStyle name="Normal 60 2 3 3 2 2 2" xfId="44890"/>
    <cellStyle name="Normal 60 2 3 3 2 2 3" xfId="29666"/>
    <cellStyle name="Normal 60 2 3 3 2 3" xfId="9548"/>
    <cellStyle name="Normal 60 2 3 3 2 3 2" xfId="39873"/>
    <cellStyle name="Normal 60 2 3 3 2 3 3" xfId="24649"/>
    <cellStyle name="Normal 60 2 3 3 2 4" xfId="34860"/>
    <cellStyle name="Normal 60 2 3 3 2 5" xfId="19636"/>
    <cellStyle name="Normal 60 2 3 3 3" xfId="6187"/>
    <cellStyle name="Normal 60 2 3 3 3 2" xfId="16239"/>
    <cellStyle name="Normal 60 2 3 3 3 2 2" xfId="46561"/>
    <cellStyle name="Normal 60 2 3 3 3 2 3" xfId="31337"/>
    <cellStyle name="Normal 60 2 3 3 3 3" xfId="11219"/>
    <cellStyle name="Normal 60 2 3 3 3 3 2" xfId="41544"/>
    <cellStyle name="Normal 60 2 3 3 3 3 3" xfId="26320"/>
    <cellStyle name="Normal 60 2 3 3 3 4" xfId="36531"/>
    <cellStyle name="Normal 60 2 3 3 3 5" xfId="21307"/>
    <cellStyle name="Normal 60 2 3 3 4" xfId="12897"/>
    <cellStyle name="Normal 60 2 3 3 4 2" xfId="43219"/>
    <cellStyle name="Normal 60 2 3 3 4 3" xfId="27995"/>
    <cellStyle name="Normal 60 2 3 3 5" xfId="7876"/>
    <cellStyle name="Normal 60 2 3 3 5 2" xfId="38202"/>
    <cellStyle name="Normal 60 2 3 3 5 3" xfId="22978"/>
    <cellStyle name="Normal 60 2 3 3 6" xfId="33190"/>
    <cellStyle name="Normal 60 2 3 3 7" xfId="17965"/>
    <cellStyle name="Normal 60 2 3 4" xfId="3658"/>
    <cellStyle name="Normal 60 2 3 4 2" xfId="13732"/>
    <cellStyle name="Normal 60 2 3 4 2 2" xfId="44054"/>
    <cellStyle name="Normal 60 2 3 4 2 3" xfId="28830"/>
    <cellStyle name="Normal 60 2 3 4 3" xfId="8712"/>
    <cellStyle name="Normal 60 2 3 4 3 2" xfId="39037"/>
    <cellStyle name="Normal 60 2 3 4 3 3" xfId="23813"/>
    <cellStyle name="Normal 60 2 3 4 4" xfId="34024"/>
    <cellStyle name="Normal 60 2 3 4 5" xfId="18800"/>
    <cellStyle name="Normal 60 2 3 5" xfId="5351"/>
    <cellStyle name="Normal 60 2 3 5 2" xfId="15403"/>
    <cellStyle name="Normal 60 2 3 5 2 2" xfId="45725"/>
    <cellStyle name="Normal 60 2 3 5 2 3" xfId="30501"/>
    <cellStyle name="Normal 60 2 3 5 3" xfId="10383"/>
    <cellStyle name="Normal 60 2 3 5 3 2" xfId="40708"/>
    <cellStyle name="Normal 60 2 3 5 3 3" xfId="25484"/>
    <cellStyle name="Normal 60 2 3 5 4" xfId="35695"/>
    <cellStyle name="Normal 60 2 3 5 5" xfId="20471"/>
    <cellStyle name="Normal 60 2 3 6" xfId="12061"/>
    <cellStyle name="Normal 60 2 3 6 2" xfId="42383"/>
    <cellStyle name="Normal 60 2 3 6 3" xfId="27159"/>
    <cellStyle name="Normal 60 2 3 7" xfId="7040"/>
    <cellStyle name="Normal 60 2 3 7 2" xfId="37366"/>
    <cellStyle name="Normal 60 2 3 7 3" xfId="22142"/>
    <cellStyle name="Normal 60 2 3 8" xfId="32354"/>
    <cellStyle name="Normal 60 2 3 9" xfId="17129"/>
    <cellStyle name="Normal 60 2 4" xfId="2176"/>
    <cellStyle name="Normal 60 2 4 2" xfId="3015"/>
    <cellStyle name="Normal 60 2 4 2 2" xfId="4705"/>
    <cellStyle name="Normal 60 2 4 2 2 2" xfId="14778"/>
    <cellStyle name="Normal 60 2 4 2 2 2 2" xfId="45100"/>
    <cellStyle name="Normal 60 2 4 2 2 2 3" xfId="29876"/>
    <cellStyle name="Normal 60 2 4 2 2 3" xfId="9758"/>
    <cellStyle name="Normal 60 2 4 2 2 3 2" xfId="40083"/>
    <cellStyle name="Normal 60 2 4 2 2 3 3" xfId="24859"/>
    <cellStyle name="Normal 60 2 4 2 2 4" xfId="35070"/>
    <cellStyle name="Normal 60 2 4 2 2 5" xfId="19846"/>
    <cellStyle name="Normal 60 2 4 2 3" xfId="6397"/>
    <cellStyle name="Normal 60 2 4 2 3 2" xfId="16449"/>
    <cellStyle name="Normal 60 2 4 2 3 2 2" xfId="46771"/>
    <cellStyle name="Normal 60 2 4 2 3 2 3" xfId="31547"/>
    <cellStyle name="Normal 60 2 4 2 3 3" xfId="11429"/>
    <cellStyle name="Normal 60 2 4 2 3 3 2" xfId="41754"/>
    <cellStyle name="Normal 60 2 4 2 3 3 3" xfId="26530"/>
    <cellStyle name="Normal 60 2 4 2 3 4" xfId="36741"/>
    <cellStyle name="Normal 60 2 4 2 3 5" xfId="21517"/>
    <cellStyle name="Normal 60 2 4 2 4" xfId="13107"/>
    <cellStyle name="Normal 60 2 4 2 4 2" xfId="43429"/>
    <cellStyle name="Normal 60 2 4 2 4 3" xfId="28205"/>
    <cellStyle name="Normal 60 2 4 2 5" xfId="8086"/>
    <cellStyle name="Normal 60 2 4 2 5 2" xfId="38412"/>
    <cellStyle name="Normal 60 2 4 2 5 3" xfId="23188"/>
    <cellStyle name="Normal 60 2 4 2 6" xfId="33400"/>
    <cellStyle name="Normal 60 2 4 2 7" xfId="18175"/>
    <cellStyle name="Normal 60 2 4 3" xfId="3868"/>
    <cellStyle name="Normal 60 2 4 3 2" xfId="13942"/>
    <cellStyle name="Normal 60 2 4 3 2 2" xfId="44264"/>
    <cellStyle name="Normal 60 2 4 3 2 3" xfId="29040"/>
    <cellStyle name="Normal 60 2 4 3 3" xfId="8922"/>
    <cellStyle name="Normal 60 2 4 3 3 2" xfId="39247"/>
    <cellStyle name="Normal 60 2 4 3 3 3" xfId="24023"/>
    <cellStyle name="Normal 60 2 4 3 4" xfId="34234"/>
    <cellStyle name="Normal 60 2 4 3 5" xfId="19010"/>
    <cellStyle name="Normal 60 2 4 4" xfId="5561"/>
    <cellStyle name="Normal 60 2 4 4 2" xfId="15613"/>
    <cellStyle name="Normal 60 2 4 4 2 2" xfId="45935"/>
    <cellStyle name="Normal 60 2 4 4 2 3" xfId="30711"/>
    <cellStyle name="Normal 60 2 4 4 3" xfId="10593"/>
    <cellStyle name="Normal 60 2 4 4 3 2" xfId="40918"/>
    <cellStyle name="Normal 60 2 4 4 3 3" xfId="25694"/>
    <cellStyle name="Normal 60 2 4 4 4" xfId="35905"/>
    <cellStyle name="Normal 60 2 4 4 5" xfId="20681"/>
    <cellStyle name="Normal 60 2 4 5" xfId="12271"/>
    <cellStyle name="Normal 60 2 4 5 2" xfId="42593"/>
    <cellStyle name="Normal 60 2 4 5 3" xfId="27369"/>
    <cellStyle name="Normal 60 2 4 6" xfId="7250"/>
    <cellStyle name="Normal 60 2 4 6 2" xfId="37576"/>
    <cellStyle name="Normal 60 2 4 6 3" xfId="22352"/>
    <cellStyle name="Normal 60 2 4 7" xfId="32564"/>
    <cellStyle name="Normal 60 2 4 8" xfId="17339"/>
    <cellStyle name="Normal 60 2 5" xfId="2597"/>
    <cellStyle name="Normal 60 2 5 2" xfId="4287"/>
    <cellStyle name="Normal 60 2 5 2 2" xfId="14360"/>
    <cellStyle name="Normal 60 2 5 2 2 2" xfId="44682"/>
    <cellStyle name="Normal 60 2 5 2 2 3" xfId="29458"/>
    <cellStyle name="Normal 60 2 5 2 3" xfId="9340"/>
    <cellStyle name="Normal 60 2 5 2 3 2" xfId="39665"/>
    <cellStyle name="Normal 60 2 5 2 3 3" xfId="24441"/>
    <cellStyle name="Normal 60 2 5 2 4" xfId="34652"/>
    <cellStyle name="Normal 60 2 5 2 5" xfId="19428"/>
    <cellStyle name="Normal 60 2 5 3" xfId="5979"/>
    <cellStyle name="Normal 60 2 5 3 2" xfId="16031"/>
    <cellStyle name="Normal 60 2 5 3 2 2" xfId="46353"/>
    <cellStyle name="Normal 60 2 5 3 2 3" xfId="31129"/>
    <cellStyle name="Normal 60 2 5 3 3" xfId="11011"/>
    <cellStyle name="Normal 60 2 5 3 3 2" xfId="41336"/>
    <cellStyle name="Normal 60 2 5 3 3 3" xfId="26112"/>
    <cellStyle name="Normal 60 2 5 3 4" xfId="36323"/>
    <cellStyle name="Normal 60 2 5 3 5" xfId="21099"/>
    <cellStyle name="Normal 60 2 5 4" xfId="12689"/>
    <cellStyle name="Normal 60 2 5 4 2" xfId="43011"/>
    <cellStyle name="Normal 60 2 5 4 3" xfId="27787"/>
    <cellStyle name="Normal 60 2 5 5" xfId="7668"/>
    <cellStyle name="Normal 60 2 5 5 2" xfId="37994"/>
    <cellStyle name="Normal 60 2 5 5 3" xfId="22770"/>
    <cellStyle name="Normal 60 2 5 6" xfId="32982"/>
    <cellStyle name="Normal 60 2 5 7" xfId="17757"/>
    <cellStyle name="Normal 60 2 6" xfId="3450"/>
    <cellStyle name="Normal 60 2 6 2" xfId="13524"/>
    <cellStyle name="Normal 60 2 6 2 2" xfId="43846"/>
    <cellStyle name="Normal 60 2 6 2 3" xfId="28622"/>
    <cellStyle name="Normal 60 2 6 3" xfId="8504"/>
    <cellStyle name="Normal 60 2 6 3 2" xfId="38829"/>
    <cellStyle name="Normal 60 2 6 3 3" xfId="23605"/>
    <cellStyle name="Normal 60 2 6 4" xfId="33816"/>
    <cellStyle name="Normal 60 2 6 5" xfId="18592"/>
    <cellStyle name="Normal 60 2 7" xfId="5143"/>
    <cellStyle name="Normal 60 2 7 2" xfId="15195"/>
    <cellStyle name="Normal 60 2 7 2 2" xfId="45517"/>
    <cellStyle name="Normal 60 2 7 2 3" xfId="30293"/>
    <cellStyle name="Normal 60 2 7 3" xfId="10175"/>
    <cellStyle name="Normal 60 2 7 3 2" xfId="40500"/>
    <cellStyle name="Normal 60 2 7 3 3" xfId="25276"/>
    <cellStyle name="Normal 60 2 7 4" xfId="35487"/>
    <cellStyle name="Normal 60 2 7 5" xfId="20263"/>
    <cellStyle name="Normal 60 2 8" xfId="11853"/>
    <cellStyle name="Normal 60 2 8 2" xfId="42175"/>
    <cellStyle name="Normal 60 2 8 3" xfId="26951"/>
    <cellStyle name="Normal 60 2 9" xfId="6832"/>
    <cellStyle name="Normal 60 2 9 2" xfId="37158"/>
    <cellStyle name="Normal 60 2 9 3" xfId="21934"/>
    <cellStyle name="Normal 60 3" xfId="1796"/>
    <cellStyle name="Normal 60 3 10" xfId="16973"/>
    <cellStyle name="Normal 60 3 2" xfId="2015"/>
    <cellStyle name="Normal 60 3 2 2" xfId="2436"/>
    <cellStyle name="Normal 60 3 2 2 2" xfId="3275"/>
    <cellStyle name="Normal 60 3 2 2 2 2" xfId="4965"/>
    <cellStyle name="Normal 60 3 2 2 2 2 2" xfId="15038"/>
    <cellStyle name="Normal 60 3 2 2 2 2 2 2" xfId="45360"/>
    <cellStyle name="Normal 60 3 2 2 2 2 2 3" xfId="30136"/>
    <cellStyle name="Normal 60 3 2 2 2 2 3" xfId="10018"/>
    <cellStyle name="Normal 60 3 2 2 2 2 3 2" xfId="40343"/>
    <cellStyle name="Normal 60 3 2 2 2 2 3 3" xfId="25119"/>
    <cellStyle name="Normal 60 3 2 2 2 2 4" xfId="35330"/>
    <cellStyle name="Normal 60 3 2 2 2 2 5" xfId="20106"/>
    <cellStyle name="Normal 60 3 2 2 2 3" xfId="6657"/>
    <cellStyle name="Normal 60 3 2 2 2 3 2" xfId="16709"/>
    <cellStyle name="Normal 60 3 2 2 2 3 2 2" xfId="47031"/>
    <cellStyle name="Normal 60 3 2 2 2 3 2 3" xfId="31807"/>
    <cellStyle name="Normal 60 3 2 2 2 3 3" xfId="11689"/>
    <cellStyle name="Normal 60 3 2 2 2 3 3 2" xfId="42014"/>
    <cellStyle name="Normal 60 3 2 2 2 3 3 3" xfId="26790"/>
    <cellStyle name="Normal 60 3 2 2 2 3 4" xfId="37001"/>
    <cellStyle name="Normal 60 3 2 2 2 3 5" xfId="21777"/>
    <cellStyle name="Normal 60 3 2 2 2 4" xfId="13367"/>
    <cellStyle name="Normal 60 3 2 2 2 4 2" xfId="43689"/>
    <cellStyle name="Normal 60 3 2 2 2 4 3" xfId="28465"/>
    <cellStyle name="Normal 60 3 2 2 2 5" xfId="8346"/>
    <cellStyle name="Normal 60 3 2 2 2 5 2" xfId="38672"/>
    <cellStyle name="Normal 60 3 2 2 2 5 3" xfId="23448"/>
    <cellStyle name="Normal 60 3 2 2 2 6" xfId="33660"/>
    <cellStyle name="Normal 60 3 2 2 2 7" xfId="18435"/>
    <cellStyle name="Normal 60 3 2 2 3" xfId="4128"/>
    <cellStyle name="Normal 60 3 2 2 3 2" xfId="14202"/>
    <cellStyle name="Normal 60 3 2 2 3 2 2" xfId="44524"/>
    <cellStyle name="Normal 60 3 2 2 3 2 3" xfId="29300"/>
    <cellStyle name="Normal 60 3 2 2 3 3" xfId="9182"/>
    <cellStyle name="Normal 60 3 2 2 3 3 2" xfId="39507"/>
    <cellStyle name="Normal 60 3 2 2 3 3 3" xfId="24283"/>
    <cellStyle name="Normal 60 3 2 2 3 4" xfId="34494"/>
    <cellStyle name="Normal 60 3 2 2 3 5" xfId="19270"/>
    <cellStyle name="Normal 60 3 2 2 4" xfId="5821"/>
    <cellStyle name="Normal 60 3 2 2 4 2" xfId="15873"/>
    <cellStyle name="Normal 60 3 2 2 4 2 2" xfId="46195"/>
    <cellStyle name="Normal 60 3 2 2 4 2 3" xfId="30971"/>
    <cellStyle name="Normal 60 3 2 2 4 3" xfId="10853"/>
    <cellStyle name="Normal 60 3 2 2 4 3 2" xfId="41178"/>
    <cellStyle name="Normal 60 3 2 2 4 3 3" xfId="25954"/>
    <cellStyle name="Normal 60 3 2 2 4 4" xfId="36165"/>
    <cellStyle name="Normal 60 3 2 2 4 5" xfId="20941"/>
    <cellStyle name="Normal 60 3 2 2 5" xfId="12531"/>
    <cellStyle name="Normal 60 3 2 2 5 2" xfId="42853"/>
    <cellStyle name="Normal 60 3 2 2 5 3" xfId="27629"/>
    <cellStyle name="Normal 60 3 2 2 6" xfId="7510"/>
    <cellStyle name="Normal 60 3 2 2 6 2" xfId="37836"/>
    <cellStyle name="Normal 60 3 2 2 6 3" xfId="22612"/>
    <cellStyle name="Normal 60 3 2 2 7" xfId="32824"/>
    <cellStyle name="Normal 60 3 2 2 8" xfId="17599"/>
    <cellStyle name="Normal 60 3 2 3" xfId="2857"/>
    <cellStyle name="Normal 60 3 2 3 2" xfId="4547"/>
    <cellStyle name="Normal 60 3 2 3 2 2" xfId="14620"/>
    <cellStyle name="Normal 60 3 2 3 2 2 2" xfId="44942"/>
    <cellStyle name="Normal 60 3 2 3 2 2 3" xfId="29718"/>
    <cellStyle name="Normal 60 3 2 3 2 3" xfId="9600"/>
    <cellStyle name="Normal 60 3 2 3 2 3 2" xfId="39925"/>
    <cellStyle name="Normal 60 3 2 3 2 3 3" xfId="24701"/>
    <cellStyle name="Normal 60 3 2 3 2 4" xfId="34912"/>
    <cellStyle name="Normal 60 3 2 3 2 5" xfId="19688"/>
    <cellStyle name="Normal 60 3 2 3 3" xfId="6239"/>
    <cellStyle name="Normal 60 3 2 3 3 2" xfId="16291"/>
    <cellStyle name="Normal 60 3 2 3 3 2 2" xfId="46613"/>
    <cellStyle name="Normal 60 3 2 3 3 2 3" xfId="31389"/>
    <cellStyle name="Normal 60 3 2 3 3 3" xfId="11271"/>
    <cellStyle name="Normal 60 3 2 3 3 3 2" xfId="41596"/>
    <cellStyle name="Normal 60 3 2 3 3 3 3" xfId="26372"/>
    <cellStyle name="Normal 60 3 2 3 3 4" xfId="36583"/>
    <cellStyle name="Normal 60 3 2 3 3 5" xfId="21359"/>
    <cellStyle name="Normal 60 3 2 3 4" xfId="12949"/>
    <cellStyle name="Normal 60 3 2 3 4 2" xfId="43271"/>
    <cellStyle name="Normal 60 3 2 3 4 3" xfId="28047"/>
    <cellStyle name="Normal 60 3 2 3 5" xfId="7928"/>
    <cellStyle name="Normal 60 3 2 3 5 2" xfId="38254"/>
    <cellStyle name="Normal 60 3 2 3 5 3" xfId="23030"/>
    <cellStyle name="Normal 60 3 2 3 6" xfId="33242"/>
    <cellStyle name="Normal 60 3 2 3 7" xfId="18017"/>
    <cellStyle name="Normal 60 3 2 4" xfId="3710"/>
    <cellStyle name="Normal 60 3 2 4 2" xfId="13784"/>
    <cellStyle name="Normal 60 3 2 4 2 2" xfId="44106"/>
    <cellStyle name="Normal 60 3 2 4 2 3" xfId="28882"/>
    <cellStyle name="Normal 60 3 2 4 3" xfId="8764"/>
    <cellStyle name="Normal 60 3 2 4 3 2" xfId="39089"/>
    <cellStyle name="Normal 60 3 2 4 3 3" xfId="23865"/>
    <cellStyle name="Normal 60 3 2 4 4" xfId="34076"/>
    <cellStyle name="Normal 60 3 2 4 5" xfId="18852"/>
    <cellStyle name="Normal 60 3 2 5" xfId="5403"/>
    <cellStyle name="Normal 60 3 2 5 2" xfId="15455"/>
    <cellStyle name="Normal 60 3 2 5 2 2" xfId="45777"/>
    <cellStyle name="Normal 60 3 2 5 2 3" xfId="30553"/>
    <cellStyle name="Normal 60 3 2 5 3" xfId="10435"/>
    <cellStyle name="Normal 60 3 2 5 3 2" xfId="40760"/>
    <cellStyle name="Normal 60 3 2 5 3 3" xfId="25536"/>
    <cellStyle name="Normal 60 3 2 5 4" xfId="35747"/>
    <cellStyle name="Normal 60 3 2 5 5" xfId="20523"/>
    <cellStyle name="Normal 60 3 2 6" xfId="12113"/>
    <cellStyle name="Normal 60 3 2 6 2" xfId="42435"/>
    <cellStyle name="Normal 60 3 2 6 3" xfId="27211"/>
    <cellStyle name="Normal 60 3 2 7" xfId="7092"/>
    <cellStyle name="Normal 60 3 2 7 2" xfId="37418"/>
    <cellStyle name="Normal 60 3 2 7 3" xfId="22194"/>
    <cellStyle name="Normal 60 3 2 8" xfId="32406"/>
    <cellStyle name="Normal 60 3 2 9" xfId="17181"/>
    <cellStyle name="Normal 60 3 3" xfId="2228"/>
    <cellStyle name="Normal 60 3 3 2" xfId="3067"/>
    <cellStyle name="Normal 60 3 3 2 2" xfId="4757"/>
    <cellStyle name="Normal 60 3 3 2 2 2" xfId="14830"/>
    <cellStyle name="Normal 60 3 3 2 2 2 2" xfId="45152"/>
    <cellStyle name="Normal 60 3 3 2 2 2 3" xfId="29928"/>
    <cellStyle name="Normal 60 3 3 2 2 3" xfId="9810"/>
    <cellStyle name="Normal 60 3 3 2 2 3 2" xfId="40135"/>
    <cellStyle name="Normal 60 3 3 2 2 3 3" xfId="24911"/>
    <cellStyle name="Normal 60 3 3 2 2 4" xfId="35122"/>
    <cellStyle name="Normal 60 3 3 2 2 5" xfId="19898"/>
    <cellStyle name="Normal 60 3 3 2 3" xfId="6449"/>
    <cellStyle name="Normal 60 3 3 2 3 2" xfId="16501"/>
    <cellStyle name="Normal 60 3 3 2 3 2 2" xfId="46823"/>
    <cellStyle name="Normal 60 3 3 2 3 2 3" xfId="31599"/>
    <cellStyle name="Normal 60 3 3 2 3 3" xfId="11481"/>
    <cellStyle name="Normal 60 3 3 2 3 3 2" xfId="41806"/>
    <cellStyle name="Normal 60 3 3 2 3 3 3" xfId="26582"/>
    <cellStyle name="Normal 60 3 3 2 3 4" xfId="36793"/>
    <cellStyle name="Normal 60 3 3 2 3 5" xfId="21569"/>
    <cellStyle name="Normal 60 3 3 2 4" xfId="13159"/>
    <cellStyle name="Normal 60 3 3 2 4 2" xfId="43481"/>
    <cellStyle name="Normal 60 3 3 2 4 3" xfId="28257"/>
    <cellStyle name="Normal 60 3 3 2 5" xfId="8138"/>
    <cellStyle name="Normal 60 3 3 2 5 2" xfId="38464"/>
    <cellStyle name="Normal 60 3 3 2 5 3" xfId="23240"/>
    <cellStyle name="Normal 60 3 3 2 6" xfId="33452"/>
    <cellStyle name="Normal 60 3 3 2 7" xfId="18227"/>
    <cellStyle name="Normal 60 3 3 3" xfId="3920"/>
    <cellStyle name="Normal 60 3 3 3 2" xfId="13994"/>
    <cellStyle name="Normal 60 3 3 3 2 2" xfId="44316"/>
    <cellStyle name="Normal 60 3 3 3 2 3" xfId="29092"/>
    <cellStyle name="Normal 60 3 3 3 3" xfId="8974"/>
    <cellStyle name="Normal 60 3 3 3 3 2" xfId="39299"/>
    <cellStyle name="Normal 60 3 3 3 3 3" xfId="24075"/>
    <cellStyle name="Normal 60 3 3 3 4" xfId="34286"/>
    <cellStyle name="Normal 60 3 3 3 5" xfId="19062"/>
    <cellStyle name="Normal 60 3 3 4" xfId="5613"/>
    <cellStyle name="Normal 60 3 3 4 2" xfId="15665"/>
    <cellStyle name="Normal 60 3 3 4 2 2" xfId="45987"/>
    <cellStyle name="Normal 60 3 3 4 2 3" xfId="30763"/>
    <cellStyle name="Normal 60 3 3 4 3" xfId="10645"/>
    <cellStyle name="Normal 60 3 3 4 3 2" xfId="40970"/>
    <cellStyle name="Normal 60 3 3 4 3 3" xfId="25746"/>
    <cellStyle name="Normal 60 3 3 4 4" xfId="35957"/>
    <cellStyle name="Normal 60 3 3 4 5" xfId="20733"/>
    <cellStyle name="Normal 60 3 3 5" xfId="12323"/>
    <cellStyle name="Normal 60 3 3 5 2" xfId="42645"/>
    <cellStyle name="Normal 60 3 3 5 3" xfId="27421"/>
    <cellStyle name="Normal 60 3 3 6" xfId="7302"/>
    <cellStyle name="Normal 60 3 3 6 2" xfId="37628"/>
    <cellStyle name="Normal 60 3 3 6 3" xfId="22404"/>
    <cellStyle name="Normal 60 3 3 7" xfId="32616"/>
    <cellStyle name="Normal 60 3 3 8" xfId="17391"/>
    <cellStyle name="Normal 60 3 4" xfId="2649"/>
    <cellStyle name="Normal 60 3 4 2" xfId="4339"/>
    <cellStyle name="Normal 60 3 4 2 2" xfId="14412"/>
    <cellStyle name="Normal 60 3 4 2 2 2" xfId="44734"/>
    <cellStyle name="Normal 60 3 4 2 2 3" xfId="29510"/>
    <cellStyle name="Normal 60 3 4 2 3" xfId="9392"/>
    <cellStyle name="Normal 60 3 4 2 3 2" xfId="39717"/>
    <cellStyle name="Normal 60 3 4 2 3 3" xfId="24493"/>
    <cellStyle name="Normal 60 3 4 2 4" xfId="34704"/>
    <cellStyle name="Normal 60 3 4 2 5" xfId="19480"/>
    <cellStyle name="Normal 60 3 4 3" xfId="6031"/>
    <cellStyle name="Normal 60 3 4 3 2" xfId="16083"/>
    <cellStyle name="Normal 60 3 4 3 2 2" xfId="46405"/>
    <cellStyle name="Normal 60 3 4 3 2 3" xfId="31181"/>
    <cellStyle name="Normal 60 3 4 3 3" xfId="11063"/>
    <cellStyle name="Normal 60 3 4 3 3 2" xfId="41388"/>
    <cellStyle name="Normal 60 3 4 3 3 3" xfId="26164"/>
    <cellStyle name="Normal 60 3 4 3 4" xfId="36375"/>
    <cellStyle name="Normal 60 3 4 3 5" xfId="21151"/>
    <cellStyle name="Normal 60 3 4 4" xfId="12741"/>
    <cellStyle name="Normal 60 3 4 4 2" xfId="43063"/>
    <cellStyle name="Normal 60 3 4 4 3" xfId="27839"/>
    <cellStyle name="Normal 60 3 4 5" xfId="7720"/>
    <cellStyle name="Normal 60 3 4 5 2" xfId="38046"/>
    <cellStyle name="Normal 60 3 4 5 3" xfId="22822"/>
    <cellStyle name="Normal 60 3 4 6" xfId="33034"/>
    <cellStyle name="Normal 60 3 4 7" xfId="17809"/>
    <cellStyle name="Normal 60 3 5" xfId="3502"/>
    <cellStyle name="Normal 60 3 5 2" xfId="13576"/>
    <cellStyle name="Normal 60 3 5 2 2" xfId="43898"/>
    <cellStyle name="Normal 60 3 5 2 3" xfId="28674"/>
    <cellStyle name="Normal 60 3 5 3" xfId="8556"/>
    <cellStyle name="Normal 60 3 5 3 2" xfId="38881"/>
    <cellStyle name="Normal 60 3 5 3 3" xfId="23657"/>
    <cellStyle name="Normal 60 3 5 4" xfId="33868"/>
    <cellStyle name="Normal 60 3 5 5" xfId="18644"/>
    <cellStyle name="Normal 60 3 6" xfId="5195"/>
    <cellStyle name="Normal 60 3 6 2" xfId="15247"/>
    <cellStyle name="Normal 60 3 6 2 2" xfId="45569"/>
    <cellStyle name="Normal 60 3 6 2 3" xfId="30345"/>
    <cellStyle name="Normal 60 3 6 3" xfId="10227"/>
    <cellStyle name="Normal 60 3 6 3 2" xfId="40552"/>
    <cellStyle name="Normal 60 3 6 3 3" xfId="25328"/>
    <cellStyle name="Normal 60 3 6 4" xfId="35539"/>
    <cellStyle name="Normal 60 3 6 5" xfId="20315"/>
    <cellStyle name="Normal 60 3 7" xfId="11905"/>
    <cellStyle name="Normal 60 3 7 2" xfId="42227"/>
    <cellStyle name="Normal 60 3 7 3" xfId="27003"/>
    <cellStyle name="Normal 60 3 8" xfId="6884"/>
    <cellStyle name="Normal 60 3 8 2" xfId="37210"/>
    <cellStyle name="Normal 60 3 8 3" xfId="21986"/>
    <cellStyle name="Normal 60 3 9" xfId="32199"/>
    <cellStyle name="Normal 60 4" xfId="1909"/>
    <cellStyle name="Normal 60 4 2" xfId="2332"/>
    <cellStyle name="Normal 60 4 2 2" xfId="3171"/>
    <cellStyle name="Normal 60 4 2 2 2" xfId="4861"/>
    <cellStyle name="Normal 60 4 2 2 2 2" xfId="14934"/>
    <cellStyle name="Normal 60 4 2 2 2 2 2" xfId="45256"/>
    <cellStyle name="Normal 60 4 2 2 2 2 3" xfId="30032"/>
    <cellStyle name="Normal 60 4 2 2 2 3" xfId="9914"/>
    <cellStyle name="Normal 60 4 2 2 2 3 2" xfId="40239"/>
    <cellStyle name="Normal 60 4 2 2 2 3 3" xfId="25015"/>
    <cellStyle name="Normal 60 4 2 2 2 4" xfId="35226"/>
    <cellStyle name="Normal 60 4 2 2 2 5" xfId="20002"/>
    <cellStyle name="Normal 60 4 2 2 3" xfId="6553"/>
    <cellStyle name="Normal 60 4 2 2 3 2" xfId="16605"/>
    <cellStyle name="Normal 60 4 2 2 3 2 2" xfId="46927"/>
    <cellStyle name="Normal 60 4 2 2 3 2 3" xfId="31703"/>
    <cellStyle name="Normal 60 4 2 2 3 3" xfId="11585"/>
    <cellStyle name="Normal 60 4 2 2 3 3 2" xfId="41910"/>
    <cellStyle name="Normal 60 4 2 2 3 3 3" xfId="26686"/>
    <cellStyle name="Normal 60 4 2 2 3 4" xfId="36897"/>
    <cellStyle name="Normal 60 4 2 2 3 5" xfId="21673"/>
    <cellStyle name="Normal 60 4 2 2 4" xfId="13263"/>
    <cellStyle name="Normal 60 4 2 2 4 2" xfId="43585"/>
    <cellStyle name="Normal 60 4 2 2 4 3" xfId="28361"/>
    <cellStyle name="Normal 60 4 2 2 5" xfId="8242"/>
    <cellStyle name="Normal 60 4 2 2 5 2" xfId="38568"/>
    <cellStyle name="Normal 60 4 2 2 5 3" xfId="23344"/>
    <cellStyle name="Normal 60 4 2 2 6" xfId="33556"/>
    <cellStyle name="Normal 60 4 2 2 7" xfId="18331"/>
    <cellStyle name="Normal 60 4 2 3" xfId="4024"/>
    <cellStyle name="Normal 60 4 2 3 2" xfId="14098"/>
    <cellStyle name="Normal 60 4 2 3 2 2" xfId="44420"/>
    <cellStyle name="Normal 60 4 2 3 2 3" xfId="29196"/>
    <cellStyle name="Normal 60 4 2 3 3" xfId="9078"/>
    <cellStyle name="Normal 60 4 2 3 3 2" xfId="39403"/>
    <cellStyle name="Normal 60 4 2 3 3 3" xfId="24179"/>
    <cellStyle name="Normal 60 4 2 3 4" xfId="34390"/>
    <cellStyle name="Normal 60 4 2 3 5" xfId="19166"/>
    <cellStyle name="Normal 60 4 2 4" xfId="5717"/>
    <cellStyle name="Normal 60 4 2 4 2" xfId="15769"/>
    <cellStyle name="Normal 60 4 2 4 2 2" xfId="46091"/>
    <cellStyle name="Normal 60 4 2 4 2 3" xfId="30867"/>
    <cellStyle name="Normal 60 4 2 4 3" xfId="10749"/>
    <cellStyle name="Normal 60 4 2 4 3 2" xfId="41074"/>
    <cellStyle name="Normal 60 4 2 4 3 3" xfId="25850"/>
    <cellStyle name="Normal 60 4 2 4 4" xfId="36061"/>
    <cellStyle name="Normal 60 4 2 4 5" xfId="20837"/>
    <cellStyle name="Normal 60 4 2 5" xfId="12427"/>
    <cellStyle name="Normal 60 4 2 5 2" xfId="42749"/>
    <cellStyle name="Normal 60 4 2 5 3" xfId="27525"/>
    <cellStyle name="Normal 60 4 2 6" xfId="7406"/>
    <cellStyle name="Normal 60 4 2 6 2" xfId="37732"/>
    <cellStyle name="Normal 60 4 2 6 3" xfId="22508"/>
    <cellStyle name="Normal 60 4 2 7" xfId="32720"/>
    <cellStyle name="Normal 60 4 2 8" xfId="17495"/>
    <cellStyle name="Normal 60 4 3" xfId="2753"/>
    <cellStyle name="Normal 60 4 3 2" xfId="4443"/>
    <cellStyle name="Normal 60 4 3 2 2" xfId="14516"/>
    <cellStyle name="Normal 60 4 3 2 2 2" xfId="44838"/>
    <cellStyle name="Normal 60 4 3 2 2 3" xfId="29614"/>
    <cellStyle name="Normal 60 4 3 2 3" xfId="9496"/>
    <cellStyle name="Normal 60 4 3 2 3 2" xfId="39821"/>
    <cellStyle name="Normal 60 4 3 2 3 3" xfId="24597"/>
    <cellStyle name="Normal 60 4 3 2 4" xfId="34808"/>
    <cellStyle name="Normal 60 4 3 2 5" xfId="19584"/>
    <cellStyle name="Normal 60 4 3 3" xfId="6135"/>
    <cellStyle name="Normal 60 4 3 3 2" xfId="16187"/>
    <cellStyle name="Normal 60 4 3 3 2 2" xfId="46509"/>
    <cellStyle name="Normal 60 4 3 3 2 3" xfId="31285"/>
    <cellStyle name="Normal 60 4 3 3 3" xfId="11167"/>
    <cellStyle name="Normal 60 4 3 3 3 2" xfId="41492"/>
    <cellStyle name="Normal 60 4 3 3 3 3" xfId="26268"/>
    <cellStyle name="Normal 60 4 3 3 4" xfId="36479"/>
    <cellStyle name="Normal 60 4 3 3 5" xfId="21255"/>
    <cellStyle name="Normal 60 4 3 4" xfId="12845"/>
    <cellStyle name="Normal 60 4 3 4 2" xfId="43167"/>
    <cellStyle name="Normal 60 4 3 4 3" xfId="27943"/>
    <cellStyle name="Normal 60 4 3 5" xfId="7824"/>
    <cellStyle name="Normal 60 4 3 5 2" xfId="38150"/>
    <cellStyle name="Normal 60 4 3 5 3" xfId="22926"/>
    <cellStyle name="Normal 60 4 3 6" xfId="33138"/>
    <cellStyle name="Normal 60 4 3 7" xfId="17913"/>
    <cellStyle name="Normal 60 4 4" xfId="3606"/>
    <cellStyle name="Normal 60 4 4 2" xfId="13680"/>
    <cellStyle name="Normal 60 4 4 2 2" xfId="44002"/>
    <cellStyle name="Normal 60 4 4 2 3" xfId="28778"/>
    <cellStyle name="Normal 60 4 4 3" xfId="8660"/>
    <cellStyle name="Normal 60 4 4 3 2" xfId="38985"/>
    <cellStyle name="Normal 60 4 4 3 3" xfId="23761"/>
    <cellStyle name="Normal 60 4 4 4" xfId="33972"/>
    <cellStyle name="Normal 60 4 4 5" xfId="18748"/>
    <cellStyle name="Normal 60 4 5" xfId="5299"/>
    <cellStyle name="Normal 60 4 5 2" xfId="15351"/>
    <cellStyle name="Normal 60 4 5 2 2" xfId="45673"/>
    <cellStyle name="Normal 60 4 5 2 3" xfId="30449"/>
    <cellStyle name="Normal 60 4 5 3" xfId="10331"/>
    <cellStyle name="Normal 60 4 5 3 2" xfId="40656"/>
    <cellStyle name="Normal 60 4 5 3 3" xfId="25432"/>
    <cellStyle name="Normal 60 4 5 4" xfId="35643"/>
    <cellStyle name="Normal 60 4 5 5" xfId="20419"/>
    <cellStyle name="Normal 60 4 6" xfId="12009"/>
    <cellStyle name="Normal 60 4 6 2" xfId="42331"/>
    <cellStyle name="Normal 60 4 6 3" xfId="27107"/>
    <cellStyle name="Normal 60 4 7" xfId="6988"/>
    <cellStyle name="Normal 60 4 7 2" xfId="37314"/>
    <cellStyle name="Normal 60 4 7 3" xfId="22090"/>
    <cellStyle name="Normal 60 4 8" xfId="32302"/>
    <cellStyle name="Normal 60 4 9" xfId="17077"/>
    <cellStyle name="Normal 60 5" xfId="2122"/>
    <cellStyle name="Normal 60 5 2" xfId="2963"/>
    <cellStyle name="Normal 60 5 2 2" xfId="4653"/>
    <cellStyle name="Normal 60 5 2 2 2" xfId="14726"/>
    <cellStyle name="Normal 60 5 2 2 2 2" xfId="45048"/>
    <cellStyle name="Normal 60 5 2 2 2 3" xfId="29824"/>
    <cellStyle name="Normal 60 5 2 2 3" xfId="9706"/>
    <cellStyle name="Normal 60 5 2 2 3 2" xfId="40031"/>
    <cellStyle name="Normal 60 5 2 2 3 3" xfId="24807"/>
    <cellStyle name="Normal 60 5 2 2 4" xfId="35018"/>
    <cellStyle name="Normal 60 5 2 2 5" xfId="19794"/>
    <cellStyle name="Normal 60 5 2 3" xfId="6345"/>
    <cellStyle name="Normal 60 5 2 3 2" xfId="16397"/>
    <cellStyle name="Normal 60 5 2 3 2 2" xfId="46719"/>
    <cellStyle name="Normal 60 5 2 3 2 3" xfId="31495"/>
    <cellStyle name="Normal 60 5 2 3 3" xfId="11377"/>
    <cellStyle name="Normal 60 5 2 3 3 2" xfId="41702"/>
    <cellStyle name="Normal 60 5 2 3 3 3" xfId="26478"/>
    <cellStyle name="Normal 60 5 2 3 4" xfId="36689"/>
    <cellStyle name="Normal 60 5 2 3 5" xfId="21465"/>
    <cellStyle name="Normal 60 5 2 4" xfId="13055"/>
    <cellStyle name="Normal 60 5 2 4 2" xfId="43377"/>
    <cellStyle name="Normal 60 5 2 4 3" xfId="28153"/>
    <cellStyle name="Normal 60 5 2 5" xfId="8034"/>
    <cellStyle name="Normal 60 5 2 5 2" xfId="38360"/>
    <cellStyle name="Normal 60 5 2 5 3" xfId="23136"/>
    <cellStyle name="Normal 60 5 2 6" xfId="33348"/>
    <cellStyle name="Normal 60 5 2 7" xfId="18123"/>
    <cellStyle name="Normal 60 5 3" xfId="3816"/>
    <cellStyle name="Normal 60 5 3 2" xfId="13890"/>
    <cellStyle name="Normal 60 5 3 2 2" xfId="44212"/>
    <cellStyle name="Normal 60 5 3 2 3" xfId="28988"/>
    <cellStyle name="Normal 60 5 3 3" xfId="8870"/>
    <cellStyle name="Normal 60 5 3 3 2" xfId="39195"/>
    <cellStyle name="Normal 60 5 3 3 3" xfId="23971"/>
    <cellStyle name="Normal 60 5 3 4" xfId="34182"/>
    <cellStyle name="Normal 60 5 3 5" xfId="18958"/>
    <cellStyle name="Normal 60 5 4" xfId="5509"/>
    <cellStyle name="Normal 60 5 4 2" xfId="15561"/>
    <cellStyle name="Normal 60 5 4 2 2" xfId="45883"/>
    <cellStyle name="Normal 60 5 4 2 3" xfId="30659"/>
    <cellStyle name="Normal 60 5 4 3" xfId="10541"/>
    <cellStyle name="Normal 60 5 4 3 2" xfId="40866"/>
    <cellStyle name="Normal 60 5 4 3 3" xfId="25642"/>
    <cellStyle name="Normal 60 5 4 4" xfId="35853"/>
    <cellStyle name="Normal 60 5 4 5" xfId="20629"/>
    <cellStyle name="Normal 60 5 5" xfId="12219"/>
    <cellStyle name="Normal 60 5 5 2" xfId="42541"/>
    <cellStyle name="Normal 60 5 5 3" xfId="27317"/>
    <cellStyle name="Normal 60 5 6" xfId="7198"/>
    <cellStyle name="Normal 60 5 6 2" xfId="37524"/>
    <cellStyle name="Normal 60 5 6 3" xfId="22300"/>
    <cellStyle name="Normal 60 5 7" xfId="32512"/>
    <cellStyle name="Normal 60 5 8" xfId="17287"/>
    <cellStyle name="Normal 60 6" xfId="2543"/>
    <cellStyle name="Normal 60 6 2" xfId="4235"/>
    <cellStyle name="Normal 60 6 2 2" xfId="14308"/>
    <cellStyle name="Normal 60 6 2 2 2" xfId="44630"/>
    <cellStyle name="Normal 60 6 2 2 3" xfId="29406"/>
    <cellStyle name="Normal 60 6 2 3" xfId="9288"/>
    <cellStyle name="Normal 60 6 2 3 2" xfId="39613"/>
    <cellStyle name="Normal 60 6 2 3 3" xfId="24389"/>
    <cellStyle name="Normal 60 6 2 4" xfId="34600"/>
    <cellStyle name="Normal 60 6 2 5" xfId="19376"/>
    <cellStyle name="Normal 60 6 3" xfId="5927"/>
    <cellStyle name="Normal 60 6 3 2" xfId="15979"/>
    <cellStyle name="Normal 60 6 3 2 2" xfId="46301"/>
    <cellStyle name="Normal 60 6 3 2 3" xfId="31077"/>
    <cellStyle name="Normal 60 6 3 3" xfId="10959"/>
    <cellStyle name="Normal 60 6 3 3 2" xfId="41284"/>
    <cellStyle name="Normal 60 6 3 3 3" xfId="26060"/>
    <cellStyle name="Normal 60 6 3 4" xfId="36271"/>
    <cellStyle name="Normal 60 6 3 5" xfId="21047"/>
    <cellStyle name="Normal 60 6 4" xfId="12637"/>
    <cellStyle name="Normal 60 6 4 2" xfId="42959"/>
    <cellStyle name="Normal 60 6 4 3" xfId="27735"/>
    <cellStyle name="Normal 60 6 5" xfId="7616"/>
    <cellStyle name="Normal 60 6 5 2" xfId="37942"/>
    <cellStyle name="Normal 60 6 5 3" xfId="22718"/>
    <cellStyle name="Normal 60 6 6" xfId="32930"/>
    <cellStyle name="Normal 60 6 7" xfId="17705"/>
    <cellStyle name="Normal 60 7" xfId="3394"/>
    <cellStyle name="Normal 60 7 2" xfId="13472"/>
    <cellStyle name="Normal 60 7 2 2" xfId="43794"/>
    <cellStyle name="Normal 60 7 2 3" xfId="28570"/>
    <cellStyle name="Normal 60 7 3" xfId="8452"/>
    <cellStyle name="Normal 60 7 3 2" xfId="38777"/>
    <cellStyle name="Normal 60 7 3 3" xfId="23553"/>
    <cellStyle name="Normal 60 7 4" xfId="33764"/>
    <cellStyle name="Normal 60 7 5" xfId="18540"/>
    <cellStyle name="Normal 60 8" xfId="5088"/>
    <cellStyle name="Normal 60 8 2" xfId="15143"/>
    <cellStyle name="Normal 60 8 2 2" xfId="45465"/>
    <cellStyle name="Normal 60 8 2 3" xfId="30241"/>
    <cellStyle name="Normal 60 8 3" xfId="10123"/>
    <cellStyle name="Normal 60 8 3 2" xfId="40448"/>
    <cellStyle name="Normal 60 8 3 3" xfId="25224"/>
    <cellStyle name="Normal 60 8 4" xfId="35435"/>
    <cellStyle name="Normal 60 8 5" xfId="20211"/>
    <cellStyle name="Normal 60 9" xfId="11799"/>
    <cellStyle name="Normal 60 9 2" xfId="42123"/>
    <cellStyle name="Normal 60 9 3" xfId="26899"/>
    <cellStyle name="Normal 61" xfId="1469"/>
    <cellStyle name="Normal 61 2" xfId="1470"/>
    <cellStyle name="Normal 62" xfId="1471"/>
    <cellStyle name="Normal 62 2" xfId="1472"/>
    <cellStyle name="Normal 63" xfId="1473"/>
    <cellStyle name="Normal 64" xfId="1474"/>
    <cellStyle name="Normal 64 10" xfId="6779"/>
    <cellStyle name="Normal 64 10 2" xfId="37107"/>
    <cellStyle name="Normal 64 10 3" xfId="21883"/>
    <cellStyle name="Normal 64 11" xfId="32098"/>
    <cellStyle name="Normal 64 12" xfId="16868"/>
    <cellStyle name="Normal 64 13" xfId="47309"/>
    <cellStyle name="Normal 64 2" xfId="1743"/>
    <cellStyle name="Normal 64 2 10" xfId="32149"/>
    <cellStyle name="Normal 64 2 11" xfId="16922"/>
    <cellStyle name="Normal 64 2 2" xfId="1851"/>
    <cellStyle name="Normal 64 2 2 10" xfId="17026"/>
    <cellStyle name="Normal 64 2 2 2" xfId="2068"/>
    <cellStyle name="Normal 64 2 2 2 2" xfId="2489"/>
    <cellStyle name="Normal 64 2 2 2 2 2" xfId="3328"/>
    <cellStyle name="Normal 64 2 2 2 2 2 2" xfId="5018"/>
    <cellStyle name="Normal 64 2 2 2 2 2 2 2" xfId="15091"/>
    <cellStyle name="Normal 64 2 2 2 2 2 2 2 2" xfId="45413"/>
    <cellStyle name="Normal 64 2 2 2 2 2 2 2 3" xfId="30189"/>
    <cellStyle name="Normal 64 2 2 2 2 2 2 3" xfId="10071"/>
    <cellStyle name="Normal 64 2 2 2 2 2 2 3 2" xfId="40396"/>
    <cellStyle name="Normal 64 2 2 2 2 2 2 3 3" xfId="25172"/>
    <cellStyle name="Normal 64 2 2 2 2 2 2 4" xfId="35383"/>
    <cellStyle name="Normal 64 2 2 2 2 2 2 5" xfId="20159"/>
    <cellStyle name="Normal 64 2 2 2 2 2 3" xfId="6710"/>
    <cellStyle name="Normal 64 2 2 2 2 2 3 2" xfId="16762"/>
    <cellStyle name="Normal 64 2 2 2 2 2 3 2 2" xfId="47084"/>
    <cellStyle name="Normal 64 2 2 2 2 2 3 2 3" xfId="31860"/>
    <cellStyle name="Normal 64 2 2 2 2 2 3 3" xfId="11742"/>
    <cellStyle name="Normal 64 2 2 2 2 2 3 3 2" xfId="42067"/>
    <cellStyle name="Normal 64 2 2 2 2 2 3 3 3" xfId="26843"/>
    <cellStyle name="Normal 64 2 2 2 2 2 3 4" xfId="37054"/>
    <cellStyle name="Normal 64 2 2 2 2 2 3 5" xfId="21830"/>
    <cellStyle name="Normal 64 2 2 2 2 2 4" xfId="13420"/>
    <cellStyle name="Normal 64 2 2 2 2 2 4 2" xfId="43742"/>
    <cellStyle name="Normal 64 2 2 2 2 2 4 3" xfId="28518"/>
    <cellStyle name="Normal 64 2 2 2 2 2 5" xfId="8399"/>
    <cellStyle name="Normal 64 2 2 2 2 2 5 2" xfId="38725"/>
    <cellStyle name="Normal 64 2 2 2 2 2 5 3" xfId="23501"/>
    <cellStyle name="Normal 64 2 2 2 2 2 6" xfId="33713"/>
    <cellStyle name="Normal 64 2 2 2 2 2 7" xfId="18488"/>
    <cellStyle name="Normal 64 2 2 2 2 3" xfId="4181"/>
    <cellStyle name="Normal 64 2 2 2 2 3 2" xfId="14255"/>
    <cellStyle name="Normal 64 2 2 2 2 3 2 2" xfId="44577"/>
    <cellStyle name="Normal 64 2 2 2 2 3 2 3" xfId="29353"/>
    <cellStyle name="Normal 64 2 2 2 2 3 3" xfId="9235"/>
    <cellStyle name="Normal 64 2 2 2 2 3 3 2" xfId="39560"/>
    <cellStyle name="Normal 64 2 2 2 2 3 3 3" xfId="24336"/>
    <cellStyle name="Normal 64 2 2 2 2 3 4" xfId="34547"/>
    <cellStyle name="Normal 64 2 2 2 2 3 5" xfId="19323"/>
    <cellStyle name="Normal 64 2 2 2 2 4" xfId="5874"/>
    <cellStyle name="Normal 64 2 2 2 2 4 2" xfId="15926"/>
    <cellStyle name="Normal 64 2 2 2 2 4 2 2" xfId="46248"/>
    <cellStyle name="Normal 64 2 2 2 2 4 2 3" xfId="31024"/>
    <cellStyle name="Normal 64 2 2 2 2 4 3" xfId="10906"/>
    <cellStyle name="Normal 64 2 2 2 2 4 3 2" xfId="41231"/>
    <cellStyle name="Normal 64 2 2 2 2 4 3 3" xfId="26007"/>
    <cellStyle name="Normal 64 2 2 2 2 4 4" xfId="36218"/>
    <cellStyle name="Normal 64 2 2 2 2 4 5" xfId="20994"/>
    <cellStyle name="Normal 64 2 2 2 2 5" xfId="12584"/>
    <cellStyle name="Normal 64 2 2 2 2 5 2" xfId="42906"/>
    <cellStyle name="Normal 64 2 2 2 2 5 3" xfId="27682"/>
    <cellStyle name="Normal 64 2 2 2 2 6" xfId="7563"/>
    <cellStyle name="Normal 64 2 2 2 2 6 2" xfId="37889"/>
    <cellStyle name="Normal 64 2 2 2 2 6 3" xfId="22665"/>
    <cellStyle name="Normal 64 2 2 2 2 7" xfId="32877"/>
    <cellStyle name="Normal 64 2 2 2 2 8" xfId="17652"/>
    <cellStyle name="Normal 64 2 2 2 3" xfId="2910"/>
    <cellStyle name="Normal 64 2 2 2 3 2" xfId="4600"/>
    <cellStyle name="Normal 64 2 2 2 3 2 2" xfId="14673"/>
    <cellStyle name="Normal 64 2 2 2 3 2 2 2" xfId="44995"/>
    <cellStyle name="Normal 64 2 2 2 3 2 2 3" xfId="29771"/>
    <cellStyle name="Normal 64 2 2 2 3 2 3" xfId="9653"/>
    <cellStyle name="Normal 64 2 2 2 3 2 3 2" xfId="39978"/>
    <cellStyle name="Normal 64 2 2 2 3 2 3 3" xfId="24754"/>
    <cellStyle name="Normal 64 2 2 2 3 2 4" xfId="34965"/>
    <cellStyle name="Normal 64 2 2 2 3 2 5" xfId="19741"/>
    <cellStyle name="Normal 64 2 2 2 3 3" xfId="6292"/>
    <cellStyle name="Normal 64 2 2 2 3 3 2" xfId="16344"/>
    <cellStyle name="Normal 64 2 2 2 3 3 2 2" xfId="46666"/>
    <cellStyle name="Normal 64 2 2 2 3 3 2 3" xfId="31442"/>
    <cellStyle name="Normal 64 2 2 2 3 3 3" xfId="11324"/>
    <cellStyle name="Normal 64 2 2 2 3 3 3 2" xfId="41649"/>
    <cellStyle name="Normal 64 2 2 2 3 3 3 3" xfId="26425"/>
    <cellStyle name="Normal 64 2 2 2 3 3 4" xfId="36636"/>
    <cellStyle name="Normal 64 2 2 2 3 3 5" xfId="21412"/>
    <cellStyle name="Normal 64 2 2 2 3 4" xfId="13002"/>
    <cellStyle name="Normal 64 2 2 2 3 4 2" xfId="43324"/>
    <cellStyle name="Normal 64 2 2 2 3 4 3" xfId="28100"/>
    <cellStyle name="Normal 64 2 2 2 3 5" xfId="7981"/>
    <cellStyle name="Normal 64 2 2 2 3 5 2" xfId="38307"/>
    <cellStyle name="Normal 64 2 2 2 3 5 3" xfId="23083"/>
    <cellStyle name="Normal 64 2 2 2 3 6" xfId="33295"/>
    <cellStyle name="Normal 64 2 2 2 3 7" xfId="18070"/>
    <cellStyle name="Normal 64 2 2 2 4" xfId="3763"/>
    <cellStyle name="Normal 64 2 2 2 4 2" xfId="13837"/>
    <cellStyle name="Normal 64 2 2 2 4 2 2" xfId="44159"/>
    <cellStyle name="Normal 64 2 2 2 4 2 3" xfId="28935"/>
    <cellStyle name="Normal 64 2 2 2 4 3" xfId="8817"/>
    <cellStyle name="Normal 64 2 2 2 4 3 2" xfId="39142"/>
    <cellStyle name="Normal 64 2 2 2 4 3 3" xfId="23918"/>
    <cellStyle name="Normal 64 2 2 2 4 4" xfId="34129"/>
    <cellStyle name="Normal 64 2 2 2 4 5" xfId="18905"/>
    <cellStyle name="Normal 64 2 2 2 5" xfId="5456"/>
    <cellStyle name="Normal 64 2 2 2 5 2" xfId="15508"/>
    <cellStyle name="Normal 64 2 2 2 5 2 2" xfId="45830"/>
    <cellStyle name="Normal 64 2 2 2 5 2 3" xfId="30606"/>
    <cellStyle name="Normal 64 2 2 2 5 3" xfId="10488"/>
    <cellStyle name="Normal 64 2 2 2 5 3 2" xfId="40813"/>
    <cellStyle name="Normal 64 2 2 2 5 3 3" xfId="25589"/>
    <cellStyle name="Normal 64 2 2 2 5 4" xfId="35800"/>
    <cellStyle name="Normal 64 2 2 2 5 5" xfId="20576"/>
    <cellStyle name="Normal 64 2 2 2 6" xfId="12166"/>
    <cellStyle name="Normal 64 2 2 2 6 2" xfId="42488"/>
    <cellStyle name="Normal 64 2 2 2 6 3" xfId="27264"/>
    <cellStyle name="Normal 64 2 2 2 7" xfId="7145"/>
    <cellStyle name="Normal 64 2 2 2 7 2" xfId="37471"/>
    <cellStyle name="Normal 64 2 2 2 7 3" xfId="22247"/>
    <cellStyle name="Normal 64 2 2 2 8" xfId="32459"/>
    <cellStyle name="Normal 64 2 2 2 9" xfId="17234"/>
    <cellStyle name="Normal 64 2 2 3" xfId="2281"/>
    <cellStyle name="Normal 64 2 2 3 2" xfId="3120"/>
    <cellStyle name="Normal 64 2 2 3 2 2" xfId="4810"/>
    <cellStyle name="Normal 64 2 2 3 2 2 2" xfId="14883"/>
    <cellStyle name="Normal 64 2 2 3 2 2 2 2" xfId="45205"/>
    <cellStyle name="Normal 64 2 2 3 2 2 2 3" xfId="29981"/>
    <cellStyle name="Normal 64 2 2 3 2 2 3" xfId="9863"/>
    <cellStyle name="Normal 64 2 2 3 2 2 3 2" xfId="40188"/>
    <cellStyle name="Normal 64 2 2 3 2 2 3 3" xfId="24964"/>
    <cellStyle name="Normal 64 2 2 3 2 2 4" xfId="35175"/>
    <cellStyle name="Normal 64 2 2 3 2 2 5" xfId="19951"/>
    <cellStyle name="Normal 64 2 2 3 2 3" xfId="6502"/>
    <cellStyle name="Normal 64 2 2 3 2 3 2" xfId="16554"/>
    <cellStyle name="Normal 64 2 2 3 2 3 2 2" xfId="46876"/>
    <cellStyle name="Normal 64 2 2 3 2 3 2 3" xfId="31652"/>
    <cellStyle name="Normal 64 2 2 3 2 3 3" xfId="11534"/>
    <cellStyle name="Normal 64 2 2 3 2 3 3 2" xfId="41859"/>
    <cellStyle name="Normal 64 2 2 3 2 3 3 3" xfId="26635"/>
    <cellStyle name="Normal 64 2 2 3 2 3 4" xfId="36846"/>
    <cellStyle name="Normal 64 2 2 3 2 3 5" xfId="21622"/>
    <cellStyle name="Normal 64 2 2 3 2 4" xfId="13212"/>
    <cellStyle name="Normal 64 2 2 3 2 4 2" xfId="43534"/>
    <cellStyle name="Normal 64 2 2 3 2 4 3" xfId="28310"/>
    <cellStyle name="Normal 64 2 2 3 2 5" xfId="8191"/>
    <cellStyle name="Normal 64 2 2 3 2 5 2" xfId="38517"/>
    <cellStyle name="Normal 64 2 2 3 2 5 3" xfId="23293"/>
    <cellStyle name="Normal 64 2 2 3 2 6" xfId="33505"/>
    <cellStyle name="Normal 64 2 2 3 2 7" xfId="18280"/>
    <cellStyle name="Normal 64 2 2 3 3" xfId="3973"/>
    <cellStyle name="Normal 64 2 2 3 3 2" xfId="14047"/>
    <cellStyle name="Normal 64 2 2 3 3 2 2" xfId="44369"/>
    <cellStyle name="Normal 64 2 2 3 3 2 3" xfId="29145"/>
    <cellStyle name="Normal 64 2 2 3 3 3" xfId="9027"/>
    <cellStyle name="Normal 64 2 2 3 3 3 2" xfId="39352"/>
    <cellStyle name="Normal 64 2 2 3 3 3 3" xfId="24128"/>
    <cellStyle name="Normal 64 2 2 3 3 4" xfId="34339"/>
    <cellStyle name="Normal 64 2 2 3 3 5" xfId="19115"/>
    <cellStyle name="Normal 64 2 2 3 4" xfId="5666"/>
    <cellStyle name="Normal 64 2 2 3 4 2" xfId="15718"/>
    <cellStyle name="Normal 64 2 2 3 4 2 2" xfId="46040"/>
    <cellStyle name="Normal 64 2 2 3 4 2 3" xfId="30816"/>
    <cellStyle name="Normal 64 2 2 3 4 3" xfId="10698"/>
    <cellStyle name="Normal 64 2 2 3 4 3 2" xfId="41023"/>
    <cellStyle name="Normal 64 2 2 3 4 3 3" xfId="25799"/>
    <cellStyle name="Normal 64 2 2 3 4 4" xfId="36010"/>
    <cellStyle name="Normal 64 2 2 3 4 5" xfId="20786"/>
    <cellStyle name="Normal 64 2 2 3 5" xfId="12376"/>
    <cellStyle name="Normal 64 2 2 3 5 2" xfId="42698"/>
    <cellStyle name="Normal 64 2 2 3 5 3" xfId="27474"/>
    <cellStyle name="Normal 64 2 2 3 6" xfId="7355"/>
    <cellStyle name="Normal 64 2 2 3 6 2" xfId="37681"/>
    <cellStyle name="Normal 64 2 2 3 6 3" xfId="22457"/>
    <cellStyle name="Normal 64 2 2 3 7" xfId="32669"/>
    <cellStyle name="Normal 64 2 2 3 8" xfId="17444"/>
    <cellStyle name="Normal 64 2 2 4" xfId="2702"/>
    <cellStyle name="Normal 64 2 2 4 2" xfId="4392"/>
    <cellStyle name="Normal 64 2 2 4 2 2" xfId="14465"/>
    <cellStyle name="Normal 64 2 2 4 2 2 2" xfId="44787"/>
    <cellStyle name="Normal 64 2 2 4 2 2 3" xfId="29563"/>
    <cellStyle name="Normal 64 2 2 4 2 3" xfId="9445"/>
    <cellStyle name="Normal 64 2 2 4 2 3 2" xfId="39770"/>
    <cellStyle name="Normal 64 2 2 4 2 3 3" xfId="24546"/>
    <cellStyle name="Normal 64 2 2 4 2 4" xfId="34757"/>
    <cellStyle name="Normal 64 2 2 4 2 5" xfId="19533"/>
    <cellStyle name="Normal 64 2 2 4 3" xfId="6084"/>
    <cellStyle name="Normal 64 2 2 4 3 2" xfId="16136"/>
    <cellStyle name="Normal 64 2 2 4 3 2 2" xfId="46458"/>
    <cellStyle name="Normal 64 2 2 4 3 2 3" xfId="31234"/>
    <cellStyle name="Normal 64 2 2 4 3 3" xfId="11116"/>
    <cellStyle name="Normal 64 2 2 4 3 3 2" xfId="41441"/>
    <cellStyle name="Normal 64 2 2 4 3 3 3" xfId="26217"/>
    <cellStyle name="Normal 64 2 2 4 3 4" xfId="36428"/>
    <cellStyle name="Normal 64 2 2 4 3 5" xfId="21204"/>
    <cellStyle name="Normal 64 2 2 4 4" xfId="12794"/>
    <cellStyle name="Normal 64 2 2 4 4 2" xfId="43116"/>
    <cellStyle name="Normal 64 2 2 4 4 3" xfId="27892"/>
    <cellStyle name="Normal 64 2 2 4 5" xfId="7773"/>
    <cellStyle name="Normal 64 2 2 4 5 2" xfId="38099"/>
    <cellStyle name="Normal 64 2 2 4 5 3" xfId="22875"/>
    <cellStyle name="Normal 64 2 2 4 6" xfId="33087"/>
    <cellStyle name="Normal 64 2 2 4 7" xfId="17862"/>
    <cellStyle name="Normal 64 2 2 5" xfId="3555"/>
    <cellStyle name="Normal 64 2 2 5 2" xfId="13629"/>
    <cellStyle name="Normal 64 2 2 5 2 2" xfId="43951"/>
    <cellStyle name="Normal 64 2 2 5 2 3" xfId="28727"/>
    <cellStyle name="Normal 64 2 2 5 3" xfId="8609"/>
    <cellStyle name="Normal 64 2 2 5 3 2" xfId="38934"/>
    <cellStyle name="Normal 64 2 2 5 3 3" xfId="23710"/>
    <cellStyle name="Normal 64 2 2 5 4" xfId="33921"/>
    <cellStyle name="Normal 64 2 2 5 5" xfId="18697"/>
    <cellStyle name="Normal 64 2 2 6" xfId="5248"/>
    <cellStyle name="Normal 64 2 2 6 2" xfId="15300"/>
    <cellStyle name="Normal 64 2 2 6 2 2" xfId="45622"/>
    <cellStyle name="Normal 64 2 2 6 2 3" xfId="30398"/>
    <cellStyle name="Normal 64 2 2 6 3" xfId="10280"/>
    <cellStyle name="Normal 64 2 2 6 3 2" xfId="40605"/>
    <cellStyle name="Normal 64 2 2 6 3 3" xfId="25381"/>
    <cellStyle name="Normal 64 2 2 6 4" xfId="35592"/>
    <cellStyle name="Normal 64 2 2 6 5" xfId="20368"/>
    <cellStyle name="Normal 64 2 2 7" xfId="11958"/>
    <cellStyle name="Normal 64 2 2 7 2" xfId="42280"/>
    <cellStyle name="Normal 64 2 2 7 3" xfId="27056"/>
    <cellStyle name="Normal 64 2 2 8" xfId="6937"/>
    <cellStyle name="Normal 64 2 2 8 2" xfId="37263"/>
    <cellStyle name="Normal 64 2 2 8 3" xfId="22039"/>
    <cellStyle name="Normal 64 2 2 9" xfId="32251"/>
    <cellStyle name="Normal 64 2 3" xfId="1964"/>
    <cellStyle name="Normal 64 2 3 2" xfId="2385"/>
    <cellStyle name="Normal 64 2 3 2 2" xfId="3224"/>
    <cellStyle name="Normal 64 2 3 2 2 2" xfId="4914"/>
    <cellStyle name="Normal 64 2 3 2 2 2 2" xfId="14987"/>
    <cellStyle name="Normal 64 2 3 2 2 2 2 2" xfId="45309"/>
    <cellStyle name="Normal 64 2 3 2 2 2 2 3" xfId="30085"/>
    <cellStyle name="Normal 64 2 3 2 2 2 3" xfId="9967"/>
    <cellStyle name="Normal 64 2 3 2 2 2 3 2" xfId="40292"/>
    <cellStyle name="Normal 64 2 3 2 2 2 3 3" xfId="25068"/>
    <cellStyle name="Normal 64 2 3 2 2 2 4" xfId="35279"/>
    <cellStyle name="Normal 64 2 3 2 2 2 5" xfId="20055"/>
    <cellStyle name="Normal 64 2 3 2 2 3" xfId="6606"/>
    <cellStyle name="Normal 64 2 3 2 2 3 2" xfId="16658"/>
    <cellStyle name="Normal 64 2 3 2 2 3 2 2" xfId="46980"/>
    <cellStyle name="Normal 64 2 3 2 2 3 2 3" xfId="31756"/>
    <cellStyle name="Normal 64 2 3 2 2 3 3" xfId="11638"/>
    <cellStyle name="Normal 64 2 3 2 2 3 3 2" xfId="41963"/>
    <cellStyle name="Normal 64 2 3 2 2 3 3 3" xfId="26739"/>
    <cellStyle name="Normal 64 2 3 2 2 3 4" xfId="36950"/>
    <cellStyle name="Normal 64 2 3 2 2 3 5" xfId="21726"/>
    <cellStyle name="Normal 64 2 3 2 2 4" xfId="13316"/>
    <cellStyle name="Normal 64 2 3 2 2 4 2" xfId="43638"/>
    <cellStyle name="Normal 64 2 3 2 2 4 3" xfId="28414"/>
    <cellStyle name="Normal 64 2 3 2 2 5" xfId="8295"/>
    <cellStyle name="Normal 64 2 3 2 2 5 2" xfId="38621"/>
    <cellStyle name="Normal 64 2 3 2 2 5 3" xfId="23397"/>
    <cellStyle name="Normal 64 2 3 2 2 6" xfId="33609"/>
    <cellStyle name="Normal 64 2 3 2 2 7" xfId="18384"/>
    <cellStyle name="Normal 64 2 3 2 3" xfId="4077"/>
    <cellStyle name="Normal 64 2 3 2 3 2" xfId="14151"/>
    <cellStyle name="Normal 64 2 3 2 3 2 2" xfId="44473"/>
    <cellStyle name="Normal 64 2 3 2 3 2 3" xfId="29249"/>
    <cellStyle name="Normal 64 2 3 2 3 3" xfId="9131"/>
    <cellStyle name="Normal 64 2 3 2 3 3 2" xfId="39456"/>
    <cellStyle name="Normal 64 2 3 2 3 3 3" xfId="24232"/>
    <cellStyle name="Normal 64 2 3 2 3 4" xfId="34443"/>
    <cellStyle name="Normal 64 2 3 2 3 5" xfId="19219"/>
    <cellStyle name="Normal 64 2 3 2 4" xfId="5770"/>
    <cellStyle name="Normal 64 2 3 2 4 2" xfId="15822"/>
    <cellStyle name="Normal 64 2 3 2 4 2 2" xfId="46144"/>
    <cellStyle name="Normal 64 2 3 2 4 2 3" xfId="30920"/>
    <cellStyle name="Normal 64 2 3 2 4 3" xfId="10802"/>
    <cellStyle name="Normal 64 2 3 2 4 3 2" xfId="41127"/>
    <cellStyle name="Normal 64 2 3 2 4 3 3" xfId="25903"/>
    <cellStyle name="Normal 64 2 3 2 4 4" xfId="36114"/>
    <cellStyle name="Normal 64 2 3 2 4 5" xfId="20890"/>
    <cellStyle name="Normal 64 2 3 2 5" xfId="12480"/>
    <cellStyle name="Normal 64 2 3 2 5 2" xfId="42802"/>
    <cellStyle name="Normal 64 2 3 2 5 3" xfId="27578"/>
    <cellStyle name="Normal 64 2 3 2 6" xfId="7459"/>
    <cellStyle name="Normal 64 2 3 2 6 2" xfId="37785"/>
    <cellStyle name="Normal 64 2 3 2 6 3" xfId="22561"/>
    <cellStyle name="Normal 64 2 3 2 7" xfId="32773"/>
    <cellStyle name="Normal 64 2 3 2 8" xfId="17548"/>
    <cellStyle name="Normal 64 2 3 3" xfId="2806"/>
    <cellStyle name="Normal 64 2 3 3 2" xfId="4496"/>
    <cellStyle name="Normal 64 2 3 3 2 2" xfId="14569"/>
    <cellStyle name="Normal 64 2 3 3 2 2 2" xfId="44891"/>
    <cellStyle name="Normal 64 2 3 3 2 2 3" xfId="29667"/>
    <cellStyle name="Normal 64 2 3 3 2 3" xfId="9549"/>
    <cellStyle name="Normal 64 2 3 3 2 3 2" xfId="39874"/>
    <cellStyle name="Normal 64 2 3 3 2 3 3" xfId="24650"/>
    <cellStyle name="Normal 64 2 3 3 2 4" xfId="34861"/>
    <cellStyle name="Normal 64 2 3 3 2 5" xfId="19637"/>
    <cellStyle name="Normal 64 2 3 3 3" xfId="6188"/>
    <cellStyle name="Normal 64 2 3 3 3 2" xfId="16240"/>
    <cellStyle name="Normal 64 2 3 3 3 2 2" xfId="46562"/>
    <cellStyle name="Normal 64 2 3 3 3 2 3" xfId="31338"/>
    <cellStyle name="Normal 64 2 3 3 3 3" xfId="11220"/>
    <cellStyle name="Normal 64 2 3 3 3 3 2" xfId="41545"/>
    <cellStyle name="Normal 64 2 3 3 3 3 3" xfId="26321"/>
    <cellStyle name="Normal 64 2 3 3 3 4" xfId="36532"/>
    <cellStyle name="Normal 64 2 3 3 3 5" xfId="21308"/>
    <cellStyle name="Normal 64 2 3 3 4" xfId="12898"/>
    <cellStyle name="Normal 64 2 3 3 4 2" xfId="43220"/>
    <cellStyle name="Normal 64 2 3 3 4 3" xfId="27996"/>
    <cellStyle name="Normal 64 2 3 3 5" xfId="7877"/>
    <cellStyle name="Normal 64 2 3 3 5 2" xfId="38203"/>
    <cellStyle name="Normal 64 2 3 3 5 3" xfId="22979"/>
    <cellStyle name="Normal 64 2 3 3 6" xfId="33191"/>
    <cellStyle name="Normal 64 2 3 3 7" xfId="17966"/>
    <cellStyle name="Normal 64 2 3 4" xfId="3659"/>
    <cellStyle name="Normal 64 2 3 4 2" xfId="13733"/>
    <cellStyle name="Normal 64 2 3 4 2 2" xfId="44055"/>
    <cellStyle name="Normal 64 2 3 4 2 3" xfId="28831"/>
    <cellStyle name="Normal 64 2 3 4 3" xfId="8713"/>
    <cellStyle name="Normal 64 2 3 4 3 2" xfId="39038"/>
    <cellStyle name="Normal 64 2 3 4 3 3" xfId="23814"/>
    <cellStyle name="Normal 64 2 3 4 4" xfId="34025"/>
    <cellStyle name="Normal 64 2 3 4 5" xfId="18801"/>
    <cellStyle name="Normal 64 2 3 5" xfId="5352"/>
    <cellStyle name="Normal 64 2 3 5 2" xfId="15404"/>
    <cellStyle name="Normal 64 2 3 5 2 2" xfId="45726"/>
    <cellStyle name="Normal 64 2 3 5 2 3" xfId="30502"/>
    <cellStyle name="Normal 64 2 3 5 3" xfId="10384"/>
    <cellStyle name="Normal 64 2 3 5 3 2" xfId="40709"/>
    <cellStyle name="Normal 64 2 3 5 3 3" xfId="25485"/>
    <cellStyle name="Normal 64 2 3 5 4" xfId="35696"/>
    <cellStyle name="Normal 64 2 3 5 5" xfId="20472"/>
    <cellStyle name="Normal 64 2 3 6" xfId="12062"/>
    <cellStyle name="Normal 64 2 3 6 2" xfId="42384"/>
    <cellStyle name="Normal 64 2 3 6 3" xfId="27160"/>
    <cellStyle name="Normal 64 2 3 7" xfId="7041"/>
    <cellStyle name="Normal 64 2 3 7 2" xfId="37367"/>
    <cellStyle name="Normal 64 2 3 7 3" xfId="22143"/>
    <cellStyle name="Normal 64 2 3 8" xfId="32355"/>
    <cellStyle name="Normal 64 2 3 9" xfId="17130"/>
    <cellStyle name="Normal 64 2 4" xfId="2177"/>
    <cellStyle name="Normal 64 2 4 2" xfId="3016"/>
    <cellStyle name="Normal 64 2 4 2 2" xfId="4706"/>
    <cellStyle name="Normal 64 2 4 2 2 2" xfId="14779"/>
    <cellStyle name="Normal 64 2 4 2 2 2 2" xfId="45101"/>
    <cellStyle name="Normal 64 2 4 2 2 2 3" xfId="29877"/>
    <cellStyle name="Normal 64 2 4 2 2 3" xfId="9759"/>
    <cellStyle name="Normal 64 2 4 2 2 3 2" xfId="40084"/>
    <cellStyle name="Normal 64 2 4 2 2 3 3" xfId="24860"/>
    <cellStyle name="Normal 64 2 4 2 2 4" xfId="35071"/>
    <cellStyle name="Normal 64 2 4 2 2 5" xfId="19847"/>
    <cellStyle name="Normal 64 2 4 2 3" xfId="6398"/>
    <cellStyle name="Normal 64 2 4 2 3 2" xfId="16450"/>
    <cellStyle name="Normal 64 2 4 2 3 2 2" xfId="46772"/>
    <cellStyle name="Normal 64 2 4 2 3 2 3" xfId="31548"/>
    <cellStyle name="Normal 64 2 4 2 3 3" xfId="11430"/>
    <cellStyle name="Normal 64 2 4 2 3 3 2" xfId="41755"/>
    <cellStyle name="Normal 64 2 4 2 3 3 3" xfId="26531"/>
    <cellStyle name="Normal 64 2 4 2 3 4" xfId="36742"/>
    <cellStyle name="Normal 64 2 4 2 3 5" xfId="21518"/>
    <cellStyle name="Normal 64 2 4 2 4" xfId="13108"/>
    <cellStyle name="Normal 64 2 4 2 4 2" xfId="43430"/>
    <cellStyle name="Normal 64 2 4 2 4 3" xfId="28206"/>
    <cellStyle name="Normal 64 2 4 2 5" xfId="8087"/>
    <cellStyle name="Normal 64 2 4 2 5 2" xfId="38413"/>
    <cellStyle name="Normal 64 2 4 2 5 3" xfId="23189"/>
    <cellStyle name="Normal 64 2 4 2 6" xfId="33401"/>
    <cellStyle name="Normal 64 2 4 2 7" xfId="18176"/>
    <cellStyle name="Normal 64 2 4 3" xfId="3869"/>
    <cellStyle name="Normal 64 2 4 3 2" xfId="13943"/>
    <cellStyle name="Normal 64 2 4 3 2 2" xfId="44265"/>
    <cellStyle name="Normal 64 2 4 3 2 3" xfId="29041"/>
    <cellStyle name="Normal 64 2 4 3 3" xfId="8923"/>
    <cellStyle name="Normal 64 2 4 3 3 2" xfId="39248"/>
    <cellStyle name="Normal 64 2 4 3 3 3" xfId="24024"/>
    <cellStyle name="Normal 64 2 4 3 4" xfId="34235"/>
    <cellStyle name="Normal 64 2 4 3 5" xfId="19011"/>
    <cellStyle name="Normal 64 2 4 4" xfId="5562"/>
    <cellStyle name="Normal 64 2 4 4 2" xfId="15614"/>
    <cellStyle name="Normal 64 2 4 4 2 2" xfId="45936"/>
    <cellStyle name="Normal 64 2 4 4 2 3" xfId="30712"/>
    <cellStyle name="Normal 64 2 4 4 3" xfId="10594"/>
    <cellStyle name="Normal 64 2 4 4 3 2" xfId="40919"/>
    <cellStyle name="Normal 64 2 4 4 3 3" xfId="25695"/>
    <cellStyle name="Normal 64 2 4 4 4" xfId="35906"/>
    <cellStyle name="Normal 64 2 4 4 5" xfId="20682"/>
    <cellStyle name="Normal 64 2 4 5" xfId="12272"/>
    <cellStyle name="Normal 64 2 4 5 2" xfId="42594"/>
    <cellStyle name="Normal 64 2 4 5 3" xfId="27370"/>
    <cellStyle name="Normal 64 2 4 6" xfId="7251"/>
    <cellStyle name="Normal 64 2 4 6 2" xfId="37577"/>
    <cellStyle name="Normal 64 2 4 6 3" xfId="22353"/>
    <cellStyle name="Normal 64 2 4 7" xfId="32565"/>
    <cellStyle name="Normal 64 2 4 8" xfId="17340"/>
    <cellStyle name="Normal 64 2 5" xfId="2598"/>
    <cellStyle name="Normal 64 2 5 2" xfId="4288"/>
    <cellStyle name="Normal 64 2 5 2 2" xfId="14361"/>
    <cellStyle name="Normal 64 2 5 2 2 2" xfId="44683"/>
    <cellStyle name="Normal 64 2 5 2 2 3" xfId="29459"/>
    <cellStyle name="Normal 64 2 5 2 3" xfId="9341"/>
    <cellStyle name="Normal 64 2 5 2 3 2" xfId="39666"/>
    <cellStyle name="Normal 64 2 5 2 3 3" xfId="24442"/>
    <cellStyle name="Normal 64 2 5 2 4" xfId="34653"/>
    <cellStyle name="Normal 64 2 5 2 5" xfId="19429"/>
    <cellStyle name="Normal 64 2 5 3" xfId="5980"/>
    <cellStyle name="Normal 64 2 5 3 2" xfId="16032"/>
    <cellStyle name="Normal 64 2 5 3 2 2" xfId="46354"/>
    <cellStyle name="Normal 64 2 5 3 2 3" xfId="31130"/>
    <cellStyle name="Normal 64 2 5 3 3" xfId="11012"/>
    <cellStyle name="Normal 64 2 5 3 3 2" xfId="41337"/>
    <cellStyle name="Normal 64 2 5 3 3 3" xfId="26113"/>
    <cellStyle name="Normal 64 2 5 3 4" xfId="36324"/>
    <cellStyle name="Normal 64 2 5 3 5" xfId="21100"/>
    <cellStyle name="Normal 64 2 5 4" xfId="12690"/>
    <cellStyle name="Normal 64 2 5 4 2" xfId="43012"/>
    <cellStyle name="Normal 64 2 5 4 3" xfId="27788"/>
    <cellStyle name="Normal 64 2 5 5" xfId="7669"/>
    <cellStyle name="Normal 64 2 5 5 2" xfId="37995"/>
    <cellStyle name="Normal 64 2 5 5 3" xfId="22771"/>
    <cellStyle name="Normal 64 2 5 6" xfId="32983"/>
    <cellStyle name="Normal 64 2 5 7" xfId="17758"/>
    <cellStyle name="Normal 64 2 6" xfId="3451"/>
    <cellStyle name="Normal 64 2 6 2" xfId="13525"/>
    <cellStyle name="Normal 64 2 6 2 2" xfId="43847"/>
    <cellStyle name="Normal 64 2 6 2 3" xfId="28623"/>
    <cellStyle name="Normal 64 2 6 3" xfId="8505"/>
    <cellStyle name="Normal 64 2 6 3 2" xfId="38830"/>
    <cellStyle name="Normal 64 2 6 3 3" xfId="23606"/>
    <cellStyle name="Normal 64 2 6 4" xfId="33817"/>
    <cellStyle name="Normal 64 2 6 5" xfId="18593"/>
    <cellStyle name="Normal 64 2 7" xfId="5144"/>
    <cellStyle name="Normal 64 2 7 2" xfId="15196"/>
    <cellStyle name="Normal 64 2 7 2 2" xfId="45518"/>
    <cellStyle name="Normal 64 2 7 2 3" xfId="30294"/>
    <cellStyle name="Normal 64 2 7 3" xfId="10176"/>
    <cellStyle name="Normal 64 2 7 3 2" xfId="40501"/>
    <cellStyle name="Normal 64 2 7 3 3" xfId="25277"/>
    <cellStyle name="Normal 64 2 7 4" xfId="35488"/>
    <cellStyle name="Normal 64 2 7 5" xfId="20264"/>
    <cellStyle name="Normal 64 2 8" xfId="11854"/>
    <cellStyle name="Normal 64 2 8 2" xfId="42176"/>
    <cellStyle name="Normal 64 2 8 3" xfId="26952"/>
    <cellStyle name="Normal 64 2 9" xfId="6833"/>
    <cellStyle name="Normal 64 2 9 2" xfId="37159"/>
    <cellStyle name="Normal 64 2 9 3" xfId="21935"/>
    <cellStyle name="Normal 64 3" xfId="1797"/>
    <cellStyle name="Normal 64 3 10" xfId="16974"/>
    <cellStyle name="Normal 64 3 2" xfId="2016"/>
    <cellStyle name="Normal 64 3 2 2" xfId="2437"/>
    <cellStyle name="Normal 64 3 2 2 2" xfId="3276"/>
    <cellStyle name="Normal 64 3 2 2 2 2" xfId="4966"/>
    <cellStyle name="Normal 64 3 2 2 2 2 2" xfId="15039"/>
    <cellStyle name="Normal 64 3 2 2 2 2 2 2" xfId="45361"/>
    <cellStyle name="Normal 64 3 2 2 2 2 2 3" xfId="30137"/>
    <cellStyle name="Normal 64 3 2 2 2 2 3" xfId="10019"/>
    <cellStyle name="Normal 64 3 2 2 2 2 3 2" xfId="40344"/>
    <cellStyle name="Normal 64 3 2 2 2 2 3 3" xfId="25120"/>
    <cellStyle name="Normal 64 3 2 2 2 2 4" xfId="35331"/>
    <cellStyle name="Normal 64 3 2 2 2 2 5" xfId="20107"/>
    <cellStyle name="Normal 64 3 2 2 2 3" xfId="6658"/>
    <cellStyle name="Normal 64 3 2 2 2 3 2" xfId="16710"/>
    <cellStyle name="Normal 64 3 2 2 2 3 2 2" xfId="47032"/>
    <cellStyle name="Normal 64 3 2 2 2 3 2 3" xfId="31808"/>
    <cellStyle name="Normal 64 3 2 2 2 3 3" xfId="11690"/>
    <cellStyle name="Normal 64 3 2 2 2 3 3 2" xfId="42015"/>
    <cellStyle name="Normal 64 3 2 2 2 3 3 3" xfId="26791"/>
    <cellStyle name="Normal 64 3 2 2 2 3 4" xfId="37002"/>
    <cellStyle name="Normal 64 3 2 2 2 3 5" xfId="21778"/>
    <cellStyle name="Normal 64 3 2 2 2 4" xfId="13368"/>
    <cellStyle name="Normal 64 3 2 2 2 4 2" xfId="43690"/>
    <cellStyle name="Normal 64 3 2 2 2 4 3" xfId="28466"/>
    <cellStyle name="Normal 64 3 2 2 2 5" xfId="8347"/>
    <cellStyle name="Normal 64 3 2 2 2 5 2" xfId="38673"/>
    <cellStyle name="Normal 64 3 2 2 2 5 3" xfId="23449"/>
    <cellStyle name="Normal 64 3 2 2 2 6" xfId="33661"/>
    <cellStyle name="Normal 64 3 2 2 2 7" xfId="18436"/>
    <cellStyle name="Normal 64 3 2 2 3" xfId="4129"/>
    <cellStyle name="Normal 64 3 2 2 3 2" xfId="14203"/>
    <cellStyle name="Normal 64 3 2 2 3 2 2" xfId="44525"/>
    <cellStyle name="Normal 64 3 2 2 3 2 3" xfId="29301"/>
    <cellStyle name="Normal 64 3 2 2 3 3" xfId="9183"/>
    <cellStyle name="Normal 64 3 2 2 3 3 2" xfId="39508"/>
    <cellStyle name="Normal 64 3 2 2 3 3 3" xfId="24284"/>
    <cellStyle name="Normal 64 3 2 2 3 4" xfId="34495"/>
    <cellStyle name="Normal 64 3 2 2 3 5" xfId="19271"/>
    <cellStyle name="Normal 64 3 2 2 4" xfId="5822"/>
    <cellStyle name="Normal 64 3 2 2 4 2" xfId="15874"/>
    <cellStyle name="Normal 64 3 2 2 4 2 2" xfId="46196"/>
    <cellStyle name="Normal 64 3 2 2 4 2 3" xfId="30972"/>
    <cellStyle name="Normal 64 3 2 2 4 3" xfId="10854"/>
    <cellStyle name="Normal 64 3 2 2 4 3 2" xfId="41179"/>
    <cellStyle name="Normal 64 3 2 2 4 3 3" xfId="25955"/>
    <cellStyle name="Normal 64 3 2 2 4 4" xfId="36166"/>
    <cellStyle name="Normal 64 3 2 2 4 5" xfId="20942"/>
    <cellStyle name="Normal 64 3 2 2 5" xfId="12532"/>
    <cellStyle name="Normal 64 3 2 2 5 2" xfId="42854"/>
    <cellStyle name="Normal 64 3 2 2 5 3" xfId="27630"/>
    <cellStyle name="Normal 64 3 2 2 6" xfId="7511"/>
    <cellStyle name="Normal 64 3 2 2 6 2" xfId="37837"/>
    <cellStyle name="Normal 64 3 2 2 6 3" xfId="22613"/>
    <cellStyle name="Normal 64 3 2 2 7" xfId="32825"/>
    <cellStyle name="Normal 64 3 2 2 8" xfId="17600"/>
    <cellStyle name="Normal 64 3 2 3" xfId="2858"/>
    <cellStyle name="Normal 64 3 2 3 2" xfId="4548"/>
    <cellStyle name="Normal 64 3 2 3 2 2" xfId="14621"/>
    <cellStyle name="Normal 64 3 2 3 2 2 2" xfId="44943"/>
    <cellStyle name="Normal 64 3 2 3 2 2 3" xfId="29719"/>
    <cellStyle name="Normal 64 3 2 3 2 3" xfId="9601"/>
    <cellStyle name="Normal 64 3 2 3 2 3 2" xfId="39926"/>
    <cellStyle name="Normal 64 3 2 3 2 3 3" xfId="24702"/>
    <cellStyle name="Normal 64 3 2 3 2 4" xfId="34913"/>
    <cellStyle name="Normal 64 3 2 3 2 5" xfId="19689"/>
    <cellStyle name="Normal 64 3 2 3 3" xfId="6240"/>
    <cellStyle name="Normal 64 3 2 3 3 2" xfId="16292"/>
    <cellStyle name="Normal 64 3 2 3 3 2 2" xfId="46614"/>
    <cellStyle name="Normal 64 3 2 3 3 2 3" xfId="31390"/>
    <cellStyle name="Normal 64 3 2 3 3 3" xfId="11272"/>
    <cellStyle name="Normal 64 3 2 3 3 3 2" xfId="41597"/>
    <cellStyle name="Normal 64 3 2 3 3 3 3" xfId="26373"/>
    <cellStyle name="Normal 64 3 2 3 3 4" xfId="36584"/>
    <cellStyle name="Normal 64 3 2 3 3 5" xfId="21360"/>
    <cellStyle name="Normal 64 3 2 3 4" xfId="12950"/>
    <cellStyle name="Normal 64 3 2 3 4 2" xfId="43272"/>
    <cellStyle name="Normal 64 3 2 3 4 3" xfId="28048"/>
    <cellStyle name="Normal 64 3 2 3 5" xfId="7929"/>
    <cellStyle name="Normal 64 3 2 3 5 2" xfId="38255"/>
    <cellStyle name="Normal 64 3 2 3 5 3" xfId="23031"/>
    <cellStyle name="Normal 64 3 2 3 6" xfId="33243"/>
    <cellStyle name="Normal 64 3 2 3 7" xfId="18018"/>
    <cellStyle name="Normal 64 3 2 4" xfId="3711"/>
    <cellStyle name="Normal 64 3 2 4 2" xfId="13785"/>
    <cellStyle name="Normal 64 3 2 4 2 2" xfId="44107"/>
    <cellStyle name="Normal 64 3 2 4 2 3" xfId="28883"/>
    <cellStyle name="Normal 64 3 2 4 3" xfId="8765"/>
    <cellStyle name="Normal 64 3 2 4 3 2" xfId="39090"/>
    <cellStyle name="Normal 64 3 2 4 3 3" xfId="23866"/>
    <cellStyle name="Normal 64 3 2 4 4" xfId="34077"/>
    <cellStyle name="Normal 64 3 2 4 5" xfId="18853"/>
    <cellStyle name="Normal 64 3 2 5" xfId="5404"/>
    <cellStyle name="Normal 64 3 2 5 2" xfId="15456"/>
    <cellStyle name="Normal 64 3 2 5 2 2" xfId="45778"/>
    <cellStyle name="Normal 64 3 2 5 2 3" xfId="30554"/>
    <cellStyle name="Normal 64 3 2 5 3" xfId="10436"/>
    <cellStyle name="Normal 64 3 2 5 3 2" xfId="40761"/>
    <cellStyle name="Normal 64 3 2 5 3 3" xfId="25537"/>
    <cellStyle name="Normal 64 3 2 5 4" xfId="35748"/>
    <cellStyle name="Normal 64 3 2 5 5" xfId="20524"/>
    <cellStyle name="Normal 64 3 2 6" xfId="12114"/>
    <cellStyle name="Normal 64 3 2 6 2" xfId="42436"/>
    <cellStyle name="Normal 64 3 2 6 3" xfId="27212"/>
    <cellStyle name="Normal 64 3 2 7" xfId="7093"/>
    <cellStyle name="Normal 64 3 2 7 2" xfId="37419"/>
    <cellStyle name="Normal 64 3 2 7 3" xfId="22195"/>
    <cellStyle name="Normal 64 3 2 8" xfId="32407"/>
    <cellStyle name="Normal 64 3 2 9" xfId="17182"/>
    <cellStyle name="Normal 64 3 3" xfId="2229"/>
    <cellStyle name="Normal 64 3 3 2" xfId="3068"/>
    <cellStyle name="Normal 64 3 3 2 2" xfId="4758"/>
    <cellStyle name="Normal 64 3 3 2 2 2" xfId="14831"/>
    <cellStyle name="Normal 64 3 3 2 2 2 2" xfId="45153"/>
    <cellStyle name="Normal 64 3 3 2 2 2 3" xfId="29929"/>
    <cellStyle name="Normal 64 3 3 2 2 3" xfId="9811"/>
    <cellStyle name="Normal 64 3 3 2 2 3 2" xfId="40136"/>
    <cellStyle name="Normal 64 3 3 2 2 3 3" xfId="24912"/>
    <cellStyle name="Normal 64 3 3 2 2 4" xfId="35123"/>
    <cellStyle name="Normal 64 3 3 2 2 5" xfId="19899"/>
    <cellStyle name="Normal 64 3 3 2 3" xfId="6450"/>
    <cellStyle name="Normal 64 3 3 2 3 2" xfId="16502"/>
    <cellStyle name="Normal 64 3 3 2 3 2 2" xfId="46824"/>
    <cellStyle name="Normal 64 3 3 2 3 2 3" xfId="31600"/>
    <cellStyle name="Normal 64 3 3 2 3 3" xfId="11482"/>
    <cellStyle name="Normal 64 3 3 2 3 3 2" xfId="41807"/>
    <cellStyle name="Normal 64 3 3 2 3 3 3" xfId="26583"/>
    <cellStyle name="Normal 64 3 3 2 3 4" xfId="36794"/>
    <cellStyle name="Normal 64 3 3 2 3 5" xfId="21570"/>
    <cellStyle name="Normal 64 3 3 2 4" xfId="13160"/>
    <cellStyle name="Normal 64 3 3 2 4 2" xfId="43482"/>
    <cellStyle name="Normal 64 3 3 2 4 3" xfId="28258"/>
    <cellStyle name="Normal 64 3 3 2 5" xfId="8139"/>
    <cellStyle name="Normal 64 3 3 2 5 2" xfId="38465"/>
    <cellStyle name="Normal 64 3 3 2 5 3" xfId="23241"/>
    <cellStyle name="Normal 64 3 3 2 6" xfId="33453"/>
    <cellStyle name="Normal 64 3 3 2 7" xfId="18228"/>
    <cellStyle name="Normal 64 3 3 3" xfId="3921"/>
    <cellStyle name="Normal 64 3 3 3 2" xfId="13995"/>
    <cellStyle name="Normal 64 3 3 3 2 2" xfId="44317"/>
    <cellStyle name="Normal 64 3 3 3 2 3" xfId="29093"/>
    <cellStyle name="Normal 64 3 3 3 3" xfId="8975"/>
    <cellStyle name="Normal 64 3 3 3 3 2" xfId="39300"/>
    <cellStyle name="Normal 64 3 3 3 3 3" xfId="24076"/>
    <cellStyle name="Normal 64 3 3 3 4" xfId="34287"/>
    <cellStyle name="Normal 64 3 3 3 5" xfId="19063"/>
    <cellStyle name="Normal 64 3 3 4" xfId="5614"/>
    <cellStyle name="Normal 64 3 3 4 2" xfId="15666"/>
    <cellStyle name="Normal 64 3 3 4 2 2" xfId="45988"/>
    <cellStyle name="Normal 64 3 3 4 2 3" xfId="30764"/>
    <cellStyle name="Normal 64 3 3 4 3" xfId="10646"/>
    <cellStyle name="Normal 64 3 3 4 3 2" xfId="40971"/>
    <cellStyle name="Normal 64 3 3 4 3 3" xfId="25747"/>
    <cellStyle name="Normal 64 3 3 4 4" xfId="35958"/>
    <cellStyle name="Normal 64 3 3 4 5" xfId="20734"/>
    <cellStyle name="Normal 64 3 3 5" xfId="12324"/>
    <cellStyle name="Normal 64 3 3 5 2" xfId="42646"/>
    <cellStyle name="Normal 64 3 3 5 3" xfId="27422"/>
    <cellStyle name="Normal 64 3 3 6" xfId="7303"/>
    <cellStyle name="Normal 64 3 3 6 2" xfId="37629"/>
    <cellStyle name="Normal 64 3 3 6 3" xfId="22405"/>
    <cellStyle name="Normal 64 3 3 7" xfId="32617"/>
    <cellStyle name="Normal 64 3 3 8" xfId="17392"/>
    <cellStyle name="Normal 64 3 4" xfId="2650"/>
    <cellStyle name="Normal 64 3 4 2" xfId="4340"/>
    <cellStyle name="Normal 64 3 4 2 2" xfId="14413"/>
    <cellStyle name="Normal 64 3 4 2 2 2" xfId="44735"/>
    <cellStyle name="Normal 64 3 4 2 2 3" xfId="29511"/>
    <cellStyle name="Normal 64 3 4 2 3" xfId="9393"/>
    <cellStyle name="Normal 64 3 4 2 3 2" xfId="39718"/>
    <cellStyle name="Normal 64 3 4 2 3 3" xfId="24494"/>
    <cellStyle name="Normal 64 3 4 2 4" xfId="34705"/>
    <cellStyle name="Normal 64 3 4 2 5" xfId="19481"/>
    <cellStyle name="Normal 64 3 4 3" xfId="6032"/>
    <cellStyle name="Normal 64 3 4 3 2" xfId="16084"/>
    <cellStyle name="Normal 64 3 4 3 2 2" xfId="46406"/>
    <cellStyle name="Normal 64 3 4 3 2 3" xfId="31182"/>
    <cellStyle name="Normal 64 3 4 3 3" xfId="11064"/>
    <cellStyle name="Normal 64 3 4 3 3 2" xfId="41389"/>
    <cellStyle name="Normal 64 3 4 3 3 3" xfId="26165"/>
    <cellStyle name="Normal 64 3 4 3 4" xfId="36376"/>
    <cellStyle name="Normal 64 3 4 3 5" xfId="21152"/>
    <cellStyle name="Normal 64 3 4 4" xfId="12742"/>
    <cellStyle name="Normal 64 3 4 4 2" xfId="43064"/>
    <cellStyle name="Normal 64 3 4 4 3" xfId="27840"/>
    <cellStyle name="Normal 64 3 4 5" xfId="7721"/>
    <cellStyle name="Normal 64 3 4 5 2" xfId="38047"/>
    <cellStyle name="Normal 64 3 4 5 3" xfId="22823"/>
    <cellStyle name="Normal 64 3 4 6" xfId="33035"/>
    <cellStyle name="Normal 64 3 4 7" xfId="17810"/>
    <cellStyle name="Normal 64 3 5" xfId="3503"/>
    <cellStyle name="Normal 64 3 5 2" xfId="13577"/>
    <cellStyle name="Normal 64 3 5 2 2" xfId="43899"/>
    <cellStyle name="Normal 64 3 5 2 3" xfId="28675"/>
    <cellStyle name="Normal 64 3 5 3" xfId="8557"/>
    <cellStyle name="Normal 64 3 5 3 2" xfId="38882"/>
    <cellStyle name="Normal 64 3 5 3 3" xfId="23658"/>
    <cellStyle name="Normal 64 3 5 4" xfId="33869"/>
    <cellStyle name="Normal 64 3 5 5" xfId="18645"/>
    <cellStyle name="Normal 64 3 6" xfId="5196"/>
    <cellStyle name="Normal 64 3 6 2" xfId="15248"/>
    <cellStyle name="Normal 64 3 6 2 2" xfId="45570"/>
    <cellStyle name="Normal 64 3 6 2 3" xfId="30346"/>
    <cellStyle name="Normal 64 3 6 3" xfId="10228"/>
    <cellStyle name="Normal 64 3 6 3 2" xfId="40553"/>
    <cellStyle name="Normal 64 3 6 3 3" xfId="25329"/>
    <cellStyle name="Normal 64 3 6 4" xfId="35540"/>
    <cellStyle name="Normal 64 3 6 5" xfId="20316"/>
    <cellStyle name="Normal 64 3 7" xfId="11906"/>
    <cellStyle name="Normal 64 3 7 2" xfId="42228"/>
    <cellStyle name="Normal 64 3 7 3" xfId="27004"/>
    <cellStyle name="Normal 64 3 8" xfId="6885"/>
    <cellStyle name="Normal 64 3 8 2" xfId="37211"/>
    <cellStyle name="Normal 64 3 8 3" xfId="21987"/>
    <cellStyle name="Normal 64 3 9" xfId="32200"/>
    <cellStyle name="Normal 64 4" xfId="1910"/>
    <cellStyle name="Normal 64 4 2" xfId="2333"/>
    <cellStyle name="Normal 64 4 2 2" xfId="3172"/>
    <cellStyle name="Normal 64 4 2 2 2" xfId="4862"/>
    <cellStyle name="Normal 64 4 2 2 2 2" xfId="14935"/>
    <cellStyle name="Normal 64 4 2 2 2 2 2" xfId="45257"/>
    <cellStyle name="Normal 64 4 2 2 2 2 3" xfId="30033"/>
    <cellStyle name="Normal 64 4 2 2 2 3" xfId="9915"/>
    <cellStyle name="Normal 64 4 2 2 2 3 2" xfId="40240"/>
    <cellStyle name="Normal 64 4 2 2 2 3 3" xfId="25016"/>
    <cellStyle name="Normal 64 4 2 2 2 4" xfId="35227"/>
    <cellStyle name="Normal 64 4 2 2 2 5" xfId="20003"/>
    <cellStyle name="Normal 64 4 2 2 3" xfId="6554"/>
    <cellStyle name="Normal 64 4 2 2 3 2" xfId="16606"/>
    <cellStyle name="Normal 64 4 2 2 3 2 2" xfId="46928"/>
    <cellStyle name="Normal 64 4 2 2 3 2 3" xfId="31704"/>
    <cellStyle name="Normal 64 4 2 2 3 3" xfId="11586"/>
    <cellStyle name="Normal 64 4 2 2 3 3 2" xfId="41911"/>
    <cellStyle name="Normal 64 4 2 2 3 3 3" xfId="26687"/>
    <cellStyle name="Normal 64 4 2 2 3 4" xfId="36898"/>
    <cellStyle name="Normal 64 4 2 2 3 5" xfId="21674"/>
    <cellStyle name="Normal 64 4 2 2 4" xfId="13264"/>
    <cellStyle name="Normal 64 4 2 2 4 2" xfId="43586"/>
    <cellStyle name="Normal 64 4 2 2 4 3" xfId="28362"/>
    <cellStyle name="Normal 64 4 2 2 5" xfId="8243"/>
    <cellStyle name="Normal 64 4 2 2 5 2" xfId="38569"/>
    <cellStyle name="Normal 64 4 2 2 5 3" xfId="23345"/>
    <cellStyle name="Normal 64 4 2 2 6" xfId="33557"/>
    <cellStyle name="Normal 64 4 2 2 7" xfId="18332"/>
    <cellStyle name="Normal 64 4 2 3" xfId="4025"/>
    <cellStyle name="Normal 64 4 2 3 2" xfId="14099"/>
    <cellStyle name="Normal 64 4 2 3 2 2" xfId="44421"/>
    <cellStyle name="Normal 64 4 2 3 2 3" xfId="29197"/>
    <cellStyle name="Normal 64 4 2 3 3" xfId="9079"/>
    <cellStyle name="Normal 64 4 2 3 3 2" xfId="39404"/>
    <cellStyle name="Normal 64 4 2 3 3 3" xfId="24180"/>
    <cellStyle name="Normal 64 4 2 3 4" xfId="34391"/>
    <cellStyle name="Normal 64 4 2 3 5" xfId="19167"/>
    <cellStyle name="Normal 64 4 2 4" xfId="5718"/>
    <cellStyle name="Normal 64 4 2 4 2" xfId="15770"/>
    <cellStyle name="Normal 64 4 2 4 2 2" xfId="46092"/>
    <cellStyle name="Normal 64 4 2 4 2 3" xfId="30868"/>
    <cellStyle name="Normal 64 4 2 4 3" xfId="10750"/>
    <cellStyle name="Normal 64 4 2 4 3 2" xfId="41075"/>
    <cellStyle name="Normal 64 4 2 4 3 3" xfId="25851"/>
    <cellStyle name="Normal 64 4 2 4 4" xfId="36062"/>
    <cellStyle name="Normal 64 4 2 4 5" xfId="20838"/>
    <cellStyle name="Normal 64 4 2 5" xfId="12428"/>
    <cellStyle name="Normal 64 4 2 5 2" xfId="42750"/>
    <cellStyle name="Normal 64 4 2 5 3" xfId="27526"/>
    <cellStyle name="Normal 64 4 2 6" xfId="7407"/>
    <cellStyle name="Normal 64 4 2 6 2" xfId="37733"/>
    <cellStyle name="Normal 64 4 2 6 3" xfId="22509"/>
    <cellStyle name="Normal 64 4 2 7" xfId="32721"/>
    <cellStyle name="Normal 64 4 2 8" xfId="17496"/>
    <cellStyle name="Normal 64 4 3" xfId="2754"/>
    <cellStyle name="Normal 64 4 3 2" xfId="4444"/>
    <cellStyle name="Normal 64 4 3 2 2" xfId="14517"/>
    <cellStyle name="Normal 64 4 3 2 2 2" xfId="44839"/>
    <cellStyle name="Normal 64 4 3 2 2 3" xfId="29615"/>
    <cellStyle name="Normal 64 4 3 2 3" xfId="9497"/>
    <cellStyle name="Normal 64 4 3 2 3 2" xfId="39822"/>
    <cellStyle name="Normal 64 4 3 2 3 3" xfId="24598"/>
    <cellStyle name="Normal 64 4 3 2 4" xfId="34809"/>
    <cellStyle name="Normal 64 4 3 2 5" xfId="19585"/>
    <cellStyle name="Normal 64 4 3 3" xfId="6136"/>
    <cellStyle name="Normal 64 4 3 3 2" xfId="16188"/>
    <cellStyle name="Normal 64 4 3 3 2 2" xfId="46510"/>
    <cellStyle name="Normal 64 4 3 3 2 3" xfId="31286"/>
    <cellStyle name="Normal 64 4 3 3 3" xfId="11168"/>
    <cellStyle name="Normal 64 4 3 3 3 2" xfId="41493"/>
    <cellStyle name="Normal 64 4 3 3 3 3" xfId="26269"/>
    <cellStyle name="Normal 64 4 3 3 4" xfId="36480"/>
    <cellStyle name="Normal 64 4 3 3 5" xfId="21256"/>
    <cellStyle name="Normal 64 4 3 4" xfId="12846"/>
    <cellStyle name="Normal 64 4 3 4 2" xfId="43168"/>
    <cellStyle name="Normal 64 4 3 4 3" xfId="27944"/>
    <cellStyle name="Normal 64 4 3 5" xfId="7825"/>
    <cellStyle name="Normal 64 4 3 5 2" xfId="38151"/>
    <cellStyle name="Normal 64 4 3 5 3" xfId="22927"/>
    <cellStyle name="Normal 64 4 3 6" xfId="33139"/>
    <cellStyle name="Normal 64 4 3 7" xfId="17914"/>
    <cellStyle name="Normal 64 4 4" xfId="3607"/>
    <cellStyle name="Normal 64 4 4 2" xfId="13681"/>
    <cellStyle name="Normal 64 4 4 2 2" xfId="44003"/>
    <cellStyle name="Normal 64 4 4 2 3" xfId="28779"/>
    <cellStyle name="Normal 64 4 4 3" xfId="8661"/>
    <cellStyle name="Normal 64 4 4 3 2" xfId="38986"/>
    <cellStyle name="Normal 64 4 4 3 3" xfId="23762"/>
    <cellStyle name="Normal 64 4 4 4" xfId="33973"/>
    <cellStyle name="Normal 64 4 4 5" xfId="18749"/>
    <cellStyle name="Normal 64 4 5" xfId="5300"/>
    <cellStyle name="Normal 64 4 5 2" xfId="15352"/>
    <cellStyle name="Normal 64 4 5 2 2" xfId="45674"/>
    <cellStyle name="Normal 64 4 5 2 3" xfId="30450"/>
    <cellStyle name="Normal 64 4 5 3" xfId="10332"/>
    <cellStyle name="Normal 64 4 5 3 2" xfId="40657"/>
    <cellStyle name="Normal 64 4 5 3 3" xfId="25433"/>
    <cellStyle name="Normal 64 4 5 4" xfId="35644"/>
    <cellStyle name="Normal 64 4 5 5" xfId="20420"/>
    <cellStyle name="Normal 64 4 6" xfId="12010"/>
    <cellStyle name="Normal 64 4 6 2" xfId="42332"/>
    <cellStyle name="Normal 64 4 6 3" xfId="27108"/>
    <cellStyle name="Normal 64 4 7" xfId="6989"/>
    <cellStyle name="Normal 64 4 7 2" xfId="37315"/>
    <cellStyle name="Normal 64 4 7 3" xfId="22091"/>
    <cellStyle name="Normal 64 4 8" xfId="32303"/>
    <cellStyle name="Normal 64 4 9" xfId="17078"/>
    <cellStyle name="Normal 64 5" xfId="2123"/>
    <cellStyle name="Normal 64 5 2" xfId="2964"/>
    <cellStyle name="Normal 64 5 2 2" xfId="4654"/>
    <cellStyle name="Normal 64 5 2 2 2" xfId="14727"/>
    <cellStyle name="Normal 64 5 2 2 2 2" xfId="45049"/>
    <cellStyle name="Normal 64 5 2 2 2 3" xfId="29825"/>
    <cellStyle name="Normal 64 5 2 2 3" xfId="9707"/>
    <cellStyle name="Normal 64 5 2 2 3 2" xfId="40032"/>
    <cellStyle name="Normal 64 5 2 2 3 3" xfId="24808"/>
    <cellStyle name="Normal 64 5 2 2 4" xfId="35019"/>
    <cellStyle name="Normal 64 5 2 2 5" xfId="19795"/>
    <cellStyle name="Normal 64 5 2 3" xfId="6346"/>
    <cellStyle name="Normal 64 5 2 3 2" xfId="16398"/>
    <cellStyle name="Normal 64 5 2 3 2 2" xfId="46720"/>
    <cellStyle name="Normal 64 5 2 3 2 3" xfId="31496"/>
    <cellStyle name="Normal 64 5 2 3 3" xfId="11378"/>
    <cellStyle name="Normal 64 5 2 3 3 2" xfId="41703"/>
    <cellStyle name="Normal 64 5 2 3 3 3" xfId="26479"/>
    <cellStyle name="Normal 64 5 2 3 4" xfId="36690"/>
    <cellStyle name="Normal 64 5 2 3 5" xfId="21466"/>
    <cellStyle name="Normal 64 5 2 4" xfId="13056"/>
    <cellStyle name="Normal 64 5 2 4 2" xfId="43378"/>
    <cellStyle name="Normal 64 5 2 4 3" xfId="28154"/>
    <cellStyle name="Normal 64 5 2 5" xfId="8035"/>
    <cellStyle name="Normal 64 5 2 5 2" xfId="38361"/>
    <cellStyle name="Normal 64 5 2 5 3" xfId="23137"/>
    <cellStyle name="Normal 64 5 2 6" xfId="33349"/>
    <cellStyle name="Normal 64 5 2 7" xfId="18124"/>
    <cellStyle name="Normal 64 5 3" xfId="3817"/>
    <cellStyle name="Normal 64 5 3 2" xfId="13891"/>
    <cellStyle name="Normal 64 5 3 2 2" xfId="44213"/>
    <cellStyle name="Normal 64 5 3 2 3" xfId="28989"/>
    <cellStyle name="Normal 64 5 3 3" xfId="8871"/>
    <cellStyle name="Normal 64 5 3 3 2" xfId="39196"/>
    <cellStyle name="Normal 64 5 3 3 3" xfId="23972"/>
    <cellStyle name="Normal 64 5 3 4" xfId="34183"/>
    <cellStyle name="Normal 64 5 3 5" xfId="18959"/>
    <cellStyle name="Normal 64 5 4" xfId="5510"/>
    <cellStyle name="Normal 64 5 4 2" xfId="15562"/>
    <cellStyle name="Normal 64 5 4 2 2" xfId="45884"/>
    <cellStyle name="Normal 64 5 4 2 3" xfId="30660"/>
    <cellStyle name="Normal 64 5 4 3" xfId="10542"/>
    <cellStyle name="Normal 64 5 4 3 2" xfId="40867"/>
    <cellStyle name="Normal 64 5 4 3 3" xfId="25643"/>
    <cellStyle name="Normal 64 5 4 4" xfId="35854"/>
    <cellStyle name="Normal 64 5 4 5" xfId="20630"/>
    <cellStyle name="Normal 64 5 5" xfId="12220"/>
    <cellStyle name="Normal 64 5 5 2" xfId="42542"/>
    <cellStyle name="Normal 64 5 5 3" xfId="27318"/>
    <cellStyle name="Normal 64 5 6" xfId="7199"/>
    <cellStyle name="Normal 64 5 6 2" xfId="37525"/>
    <cellStyle name="Normal 64 5 6 3" xfId="22301"/>
    <cellStyle name="Normal 64 5 7" xfId="32513"/>
    <cellStyle name="Normal 64 5 8" xfId="17288"/>
    <cellStyle name="Normal 64 6" xfId="2544"/>
    <cellStyle name="Normal 64 6 2" xfId="4236"/>
    <cellStyle name="Normal 64 6 2 2" xfId="14309"/>
    <cellStyle name="Normal 64 6 2 2 2" xfId="44631"/>
    <cellStyle name="Normal 64 6 2 2 3" xfId="29407"/>
    <cellStyle name="Normal 64 6 2 3" xfId="9289"/>
    <cellStyle name="Normal 64 6 2 3 2" xfId="39614"/>
    <cellStyle name="Normal 64 6 2 3 3" xfId="24390"/>
    <cellStyle name="Normal 64 6 2 4" xfId="34601"/>
    <cellStyle name="Normal 64 6 2 5" xfId="19377"/>
    <cellStyle name="Normal 64 6 3" xfId="5928"/>
    <cellStyle name="Normal 64 6 3 2" xfId="15980"/>
    <cellStyle name="Normal 64 6 3 2 2" xfId="46302"/>
    <cellStyle name="Normal 64 6 3 2 3" xfId="31078"/>
    <cellStyle name="Normal 64 6 3 3" xfId="10960"/>
    <cellStyle name="Normal 64 6 3 3 2" xfId="41285"/>
    <cellStyle name="Normal 64 6 3 3 3" xfId="26061"/>
    <cellStyle name="Normal 64 6 3 4" xfId="36272"/>
    <cellStyle name="Normal 64 6 3 5" xfId="21048"/>
    <cellStyle name="Normal 64 6 4" xfId="12638"/>
    <cellStyle name="Normal 64 6 4 2" xfId="42960"/>
    <cellStyle name="Normal 64 6 4 3" xfId="27736"/>
    <cellStyle name="Normal 64 6 5" xfId="7617"/>
    <cellStyle name="Normal 64 6 5 2" xfId="37943"/>
    <cellStyle name="Normal 64 6 5 3" xfId="22719"/>
    <cellStyle name="Normal 64 6 6" xfId="32931"/>
    <cellStyle name="Normal 64 6 7" xfId="17706"/>
    <cellStyle name="Normal 64 7" xfId="3396"/>
    <cellStyle name="Normal 64 7 2" xfId="13473"/>
    <cellStyle name="Normal 64 7 2 2" xfId="43795"/>
    <cellStyle name="Normal 64 7 2 3" xfId="28571"/>
    <cellStyle name="Normal 64 7 3" xfId="8453"/>
    <cellStyle name="Normal 64 7 3 2" xfId="38778"/>
    <cellStyle name="Normal 64 7 3 3" xfId="23554"/>
    <cellStyle name="Normal 64 7 4" xfId="33765"/>
    <cellStyle name="Normal 64 7 5" xfId="18541"/>
    <cellStyle name="Normal 64 8" xfId="5090"/>
    <cellStyle name="Normal 64 8 2" xfId="15144"/>
    <cellStyle name="Normal 64 8 2 2" xfId="45466"/>
    <cellStyle name="Normal 64 8 2 3" xfId="30242"/>
    <cellStyle name="Normal 64 8 3" xfId="10124"/>
    <cellStyle name="Normal 64 8 3 2" xfId="40449"/>
    <cellStyle name="Normal 64 8 3 3" xfId="25225"/>
    <cellStyle name="Normal 64 8 4" xfId="35436"/>
    <cellStyle name="Normal 64 8 5" xfId="20212"/>
    <cellStyle name="Normal 64 9" xfId="11800"/>
    <cellStyle name="Normal 64 9 2" xfId="42124"/>
    <cellStyle name="Normal 64 9 3" xfId="26900"/>
    <cellStyle name="Normal 65" xfId="1475"/>
    <cellStyle name="Normal 65 10" xfId="6780"/>
    <cellStyle name="Normal 65 10 2" xfId="37108"/>
    <cellStyle name="Normal 65 10 3" xfId="21884"/>
    <cellStyle name="Normal 65 11" xfId="32099"/>
    <cellStyle name="Normal 65 12" xfId="16869"/>
    <cellStyle name="Normal 65 13" xfId="47310"/>
    <cellStyle name="Normal 65 2" xfId="1744"/>
    <cellStyle name="Normal 65 2 10" xfId="32150"/>
    <cellStyle name="Normal 65 2 11" xfId="16923"/>
    <cellStyle name="Normal 65 2 2" xfId="1852"/>
    <cellStyle name="Normal 65 2 2 10" xfId="17027"/>
    <cellStyle name="Normal 65 2 2 2" xfId="2069"/>
    <cellStyle name="Normal 65 2 2 2 2" xfId="2490"/>
    <cellStyle name="Normal 65 2 2 2 2 2" xfId="3329"/>
    <cellStyle name="Normal 65 2 2 2 2 2 2" xfId="5019"/>
    <cellStyle name="Normal 65 2 2 2 2 2 2 2" xfId="15092"/>
    <cellStyle name="Normal 65 2 2 2 2 2 2 2 2" xfId="45414"/>
    <cellStyle name="Normal 65 2 2 2 2 2 2 2 3" xfId="30190"/>
    <cellStyle name="Normal 65 2 2 2 2 2 2 3" xfId="10072"/>
    <cellStyle name="Normal 65 2 2 2 2 2 2 3 2" xfId="40397"/>
    <cellStyle name="Normal 65 2 2 2 2 2 2 3 3" xfId="25173"/>
    <cellStyle name="Normal 65 2 2 2 2 2 2 4" xfId="35384"/>
    <cellStyle name="Normal 65 2 2 2 2 2 2 5" xfId="20160"/>
    <cellStyle name="Normal 65 2 2 2 2 2 3" xfId="6711"/>
    <cellStyle name="Normal 65 2 2 2 2 2 3 2" xfId="16763"/>
    <cellStyle name="Normal 65 2 2 2 2 2 3 2 2" xfId="47085"/>
    <cellStyle name="Normal 65 2 2 2 2 2 3 2 3" xfId="31861"/>
    <cellStyle name="Normal 65 2 2 2 2 2 3 3" xfId="11743"/>
    <cellStyle name="Normal 65 2 2 2 2 2 3 3 2" xfId="42068"/>
    <cellStyle name="Normal 65 2 2 2 2 2 3 3 3" xfId="26844"/>
    <cellStyle name="Normal 65 2 2 2 2 2 3 4" xfId="37055"/>
    <cellStyle name="Normal 65 2 2 2 2 2 3 5" xfId="21831"/>
    <cellStyle name="Normal 65 2 2 2 2 2 4" xfId="13421"/>
    <cellStyle name="Normal 65 2 2 2 2 2 4 2" xfId="43743"/>
    <cellStyle name="Normal 65 2 2 2 2 2 4 3" xfId="28519"/>
    <cellStyle name="Normal 65 2 2 2 2 2 5" xfId="8400"/>
    <cellStyle name="Normal 65 2 2 2 2 2 5 2" xfId="38726"/>
    <cellStyle name="Normal 65 2 2 2 2 2 5 3" xfId="23502"/>
    <cellStyle name="Normal 65 2 2 2 2 2 6" xfId="33714"/>
    <cellStyle name="Normal 65 2 2 2 2 2 7" xfId="18489"/>
    <cellStyle name="Normal 65 2 2 2 2 3" xfId="4182"/>
    <cellStyle name="Normal 65 2 2 2 2 3 2" xfId="14256"/>
    <cellStyle name="Normal 65 2 2 2 2 3 2 2" xfId="44578"/>
    <cellStyle name="Normal 65 2 2 2 2 3 2 3" xfId="29354"/>
    <cellStyle name="Normal 65 2 2 2 2 3 3" xfId="9236"/>
    <cellStyle name="Normal 65 2 2 2 2 3 3 2" xfId="39561"/>
    <cellStyle name="Normal 65 2 2 2 2 3 3 3" xfId="24337"/>
    <cellStyle name="Normal 65 2 2 2 2 3 4" xfId="34548"/>
    <cellStyle name="Normal 65 2 2 2 2 3 5" xfId="19324"/>
    <cellStyle name="Normal 65 2 2 2 2 4" xfId="5875"/>
    <cellStyle name="Normal 65 2 2 2 2 4 2" xfId="15927"/>
    <cellStyle name="Normal 65 2 2 2 2 4 2 2" xfId="46249"/>
    <cellStyle name="Normal 65 2 2 2 2 4 2 3" xfId="31025"/>
    <cellStyle name="Normal 65 2 2 2 2 4 3" xfId="10907"/>
    <cellStyle name="Normal 65 2 2 2 2 4 3 2" xfId="41232"/>
    <cellStyle name="Normal 65 2 2 2 2 4 3 3" xfId="26008"/>
    <cellStyle name="Normal 65 2 2 2 2 4 4" xfId="36219"/>
    <cellStyle name="Normal 65 2 2 2 2 4 5" xfId="20995"/>
    <cellStyle name="Normal 65 2 2 2 2 5" xfId="12585"/>
    <cellStyle name="Normal 65 2 2 2 2 5 2" xfId="42907"/>
    <cellStyle name="Normal 65 2 2 2 2 5 3" xfId="27683"/>
    <cellStyle name="Normal 65 2 2 2 2 6" xfId="7564"/>
    <cellStyle name="Normal 65 2 2 2 2 6 2" xfId="37890"/>
    <cellStyle name="Normal 65 2 2 2 2 6 3" xfId="22666"/>
    <cellStyle name="Normal 65 2 2 2 2 7" xfId="32878"/>
    <cellStyle name="Normal 65 2 2 2 2 8" xfId="17653"/>
    <cellStyle name="Normal 65 2 2 2 3" xfId="2911"/>
    <cellStyle name="Normal 65 2 2 2 3 2" xfId="4601"/>
    <cellStyle name="Normal 65 2 2 2 3 2 2" xfId="14674"/>
    <cellStyle name="Normal 65 2 2 2 3 2 2 2" xfId="44996"/>
    <cellStyle name="Normal 65 2 2 2 3 2 2 3" xfId="29772"/>
    <cellStyle name="Normal 65 2 2 2 3 2 3" xfId="9654"/>
    <cellStyle name="Normal 65 2 2 2 3 2 3 2" xfId="39979"/>
    <cellStyle name="Normal 65 2 2 2 3 2 3 3" xfId="24755"/>
    <cellStyle name="Normal 65 2 2 2 3 2 4" xfId="34966"/>
    <cellStyle name="Normal 65 2 2 2 3 2 5" xfId="19742"/>
    <cellStyle name="Normal 65 2 2 2 3 3" xfId="6293"/>
    <cellStyle name="Normal 65 2 2 2 3 3 2" xfId="16345"/>
    <cellStyle name="Normal 65 2 2 2 3 3 2 2" xfId="46667"/>
    <cellStyle name="Normal 65 2 2 2 3 3 2 3" xfId="31443"/>
    <cellStyle name="Normal 65 2 2 2 3 3 3" xfId="11325"/>
    <cellStyle name="Normal 65 2 2 2 3 3 3 2" xfId="41650"/>
    <cellStyle name="Normal 65 2 2 2 3 3 3 3" xfId="26426"/>
    <cellStyle name="Normal 65 2 2 2 3 3 4" xfId="36637"/>
    <cellStyle name="Normal 65 2 2 2 3 3 5" xfId="21413"/>
    <cellStyle name="Normal 65 2 2 2 3 4" xfId="13003"/>
    <cellStyle name="Normal 65 2 2 2 3 4 2" xfId="43325"/>
    <cellStyle name="Normal 65 2 2 2 3 4 3" xfId="28101"/>
    <cellStyle name="Normal 65 2 2 2 3 5" xfId="7982"/>
    <cellStyle name="Normal 65 2 2 2 3 5 2" xfId="38308"/>
    <cellStyle name="Normal 65 2 2 2 3 5 3" xfId="23084"/>
    <cellStyle name="Normal 65 2 2 2 3 6" xfId="33296"/>
    <cellStyle name="Normal 65 2 2 2 3 7" xfId="18071"/>
    <cellStyle name="Normal 65 2 2 2 4" xfId="3764"/>
    <cellStyle name="Normal 65 2 2 2 4 2" xfId="13838"/>
    <cellStyle name="Normal 65 2 2 2 4 2 2" xfId="44160"/>
    <cellStyle name="Normal 65 2 2 2 4 2 3" xfId="28936"/>
    <cellStyle name="Normal 65 2 2 2 4 3" xfId="8818"/>
    <cellStyle name="Normal 65 2 2 2 4 3 2" xfId="39143"/>
    <cellStyle name="Normal 65 2 2 2 4 3 3" xfId="23919"/>
    <cellStyle name="Normal 65 2 2 2 4 4" xfId="34130"/>
    <cellStyle name="Normal 65 2 2 2 4 5" xfId="18906"/>
    <cellStyle name="Normal 65 2 2 2 5" xfId="5457"/>
    <cellStyle name="Normal 65 2 2 2 5 2" xfId="15509"/>
    <cellStyle name="Normal 65 2 2 2 5 2 2" xfId="45831"/>
    <cellStyle name="Normal 65 2 2 2 5 2 3" xfId="30607"/>
    <cellStyle name="Normal 65 2 2 2 5 3" xfId="10489"/>
    <cellStyle name="Normal 65 2 2 2 5 3 2" xfId="40814"/>
    <cellStyle name="Normal 65 2 2 2 5 3 3" xfId="25590"/>
    <cellStyle name="Normal 65 2 2 2 5 4" xfId="35801"/>
    <cellStyle name="Normal 65 2 2 2 5 5" xfId="20577"/>
    <cellStyle name="Normal 65 2 2 2 6" xfId="12167"/>
    <cellStyle name="Normal 65 2 2 2 6 2" xfId="42489"/>
    <cellStyle name="Normal 65 2 2 2 6 3" xfId="27265"/>
    <cellStyle name="Normal 65 2 2 2 7" xfId="7146"/>
    <cellStyle name="Normal 65 2 2 2 7 2" xfId="37472"/>
    <cellStyle name="Normal 65 2 2 2 7 3" xfId="22248"/>
    <cellStyle name="Normal 65 2 2 2 8" xfId="32460"/>
    <cellStyle name="Normal 65 2 2 2 9" xfId="17235"/>
    <cellStyle name="Normal 65 2 2 3" xfId="2282"/>
    <cellStyle name="Normal 65 2 2 3 2" xfId="3121"/>
    <cellStyle name="Normal 65 2 2 3 2 2" xfId="4811"/>
    <cellStyle name="Normal 65 2 2 3 2 2 2" xfId="14884"/>
    <cellStyle name="Normal 65 2 2 3 2 2 2 2" xfId="45206"/>
    <cellStyle name="Normal 65 2 2 3 2 2 2 3" xfId="29982"/>
    <cellStyle name="Normal 65 2 2 3 2 2 3" xfId="9864"/>
    <cellStyle name="Normal 65 2 2 3 2 2 3 2" xfId="40189"/>
    <cellStyle name="Normal 65 2 2 3 2 2 3 3" xfId="24965"/>
    <cellStyle name="Normal 65 2 2 3 2 2 4" xfId="35176"/>
    <cellStyle name="Normal 65 2 2 3 2 2 5" xfId="19952"/>
    <cellStyle name="Normal 65 2 2 3 2 3" xfId="6503"/>
    <cellStyle name="Normal 65 2 2 3 2 3 2" xfId="16555"/>
    <cellStyle name="Normal 65 2 2 3 2 3 2 2" xfId="46877"/>
    <cellStyle name="Normal 65 2 2 3 2 3 2 3" xfId="31653"/>
    <cellStyle name="Normal 65 2 2 3 2 3 3" xfId="11535"/>
    <cellStyle name="Normal 65 2 2 3 2 3 3 2" xfId="41860"/>
    <cellStyle name="Normal 65 2 2 3 2 3 3 3" xfId="26636"/>
    <cellStyle name="Normal 65 2 2 3 2 3 4" xfId="36847"/>
    <cellStyle name="Normal 65 2 2 3 2 3 5" xfId="21623"/>
    <cellStyle name="Normal 65 2 2 3 2 4" xfId="13213"/>
    <cellStyle name="Normal 65 2 2 3 2 4 2" xfId="43535"/>
    <cellStyle name="Normal 65 2 2 3 2 4 3" xfId="28311"/>
    <cellStyle name="Normal 65 2 2 3 2 5" xfId="8192"/>
    <cellStyle name="Normal 65 2 2 3 2 5 2" xfId="38518"/>
    <cellStyle name="Normal 65 2 2 3 2 5 3" xfId="23294"/>
    <cellStyle name="Normal 65 2 2 3 2 6" xfId="33506"/>
    <cellStyle name="Normal 65 2 2 3 2 7" xfId="18281"/>
    <cellStyle name="Normal 65 2 2 3 3" xfId="3974"/>
    <cellStyle name="Normal 65 2 2 3 3 2" xfId="14048"/>
    <cellStyle name="Normal 65 2 2 3 3 2 2" xfId="44370"/>
    <cellStyle name="Normal 65 2 2 3 3 2 3" xfId="29146"/>
    <cellStyle name="Normal 65 2 2 3 3 3" xfId="9028"/>
    <cellStyle name="Normal 65 2 2 3 3 3 2" xfId="39353"/>
    <cellStyle name="Normal 65 2 2 3 3 3 3" xfId="24129"/>
    <cellStyle name="Normal 65 2 2 3 3 4" xfId="34340"/>
    <cellStyle name="Normal 65 2 2 3 3 5" xfId="19116"/>
    <cellStyle name="Normal 65 2 2 3 4" xfId="5667"/>
    <cellStyle name="Normal 65 2 2 3 4 2" xfId="15719"/>
    <cellStyle name="Normal 65 2 2 3 4 2 2" xfId="46041"/>
    <cellStyle name="Normal 65 2 2 3 4 2 3" xfId="30817"/>
    <cellStyle name="Normal 65 2 2 3 4 3" xfId="10699"/>
    <cellStyle name="Normal 65 2 2 3 4 3 2" xfId="41024"/>
    <cellStyle name="Normal 65 2 2 3 4 3 3" xfId="25800"/>
    <cellStyle name="Normal 65 2 2 3 4 4" xfId="36011"/>
    <cellStyle name="Normal 65 2 2 3 4 5" xfId="20787"/>
    <cellStyle name="Normal 65 2 2 3 5" xfId="12377"/>
    <cellStyle name="Normal 65 2 2 3 5 2" xfId="42699"/>
    <cellStyle name="Normal 65 2 2 3 5 3" xfId="27475"/>
    <cellStyle name="Normal 65 2 2 3 6" xfId="7356"/>
    <cellStyle name="Normal 65 2 2 3 6 2" xfId="37682"/>
    <cellStyle name="Normal 65 2 2 3 6 3" xfId="22458"/>
    <cellStyle name="Normal 65 2 2 3 7" xfId="32670"/>
    <cellStyle name="Normal 65 2 2 3 8" xfId="17445"/>
    <cellStyle name="Normal 65 2 2 4" xfId="2703"/>
    <cellStyle name="Normal 65 2 2 4 2" xfId="4393"/>
    <cellStyle name="Normal 65 2 2 4 2 2" xfId="14466"/>
    <cellStyle name="Normal 65 2 2 4 2 2 2" xfId="44788"/>
    <cellStyle name="Normal 65 2 2 4 2 2 3" xfId="29564"/>
    <cellStyle name="Normal 65 2 2 4 2 3" xfId="9446"/>
    <cellStyle name="Normal 65 2 2 4 2 3 2" xfId="39771"/>
    <cellStyle name="Normal 65 2 2 4 2 3 3" xfId="24547"/>
    <cellStyle name="Normal 65 2 2 4 2 4" xfId="34758"/>
    <cellStyle name="Normal 65 2 2 4 2 5" xfId="19534"/>
    <cellStyle name="Normal 65 2 2 4 3" xfId="6085"/>
    <cellStyle name="Normal 65 2 2 4 3 2" xfId="16137"/>
    <cellStyle name="Normal 65 2 2 4 3 2 2" xfId="46459"/>
    <cellStyle name="Normal 65 2 2 4 3 2 3" xfId="31235"/>
    <cellStyle name="Normal 65 2 2 4 3 3" xfId="11117"/>
    <cellStyle name="Normal 65 2 2 4 3 3 2" xfId="41442"/>
    <cellStyle name="Normal 65 2 2 4 3 3 3" xfId="26218"/>
    <cellStyle name="Normal 65 2 2 4 3 4" xfId="36429"/>
    <cellStyle name="Normal 65 2 2 4 3 5" xfId="21205"/>
    <cellStyle name="Normal 65 2 2 4 4" xfId="12795"/>
    <cellStyle name="Normal 65 2 2 4 4 2" xfId="43117"/>
    <cellStyle name="Normal 65 2 2 4 4 3" xfId="27893"/>
    <cellStyle name="Normal 65 2 2 4 5" xfId="7774"/>
    <cellStyle name="Normal 65 2 2 4 5 2" xfId="38100"/>
    <cellStyle name="Normal 65 2 2 4 5 3" xfId="22876"/>
    <cellStyle name="Normal 65 2 2 4 6" xfId="33088"/>
    <cellStyle name="Normal 65 2 2 4 7" xfId="17863"/>
    <cellStyle name="Normal 65 2 2 5" xfId="3556"/>
    <cellStyle name="Normal 65 2 2 5 2" xfId="13630"/>
    <cellStyle name="Normal 65 2 2 5 2 2" xfId="43952"/>
    <cellStyle name="Normal 65 2 2 5 2 3" xfId="28728"/>
    <cellStyle name="Normal 65 2 2 5 3" xfId="8610"/>
    <cellStyle name="Normal 65 2 2 5 3 2" xfId="38935"/>
    <cellStyle name="Normal 65 2 2 5 3 3" xfId="23711"/>
    <cellStyle name="Normal 65 2 2 5 4" xfId="33922"/>
    <cellStyle name="Normal 65 2 2 5 5" xfId="18698"/>
    <cellStyle name="Normal 65 2 2 6" xfId="5249"/>
    <cellStyle name="Normal 65 2 2 6 2" xfId="15301"/>
    <cellStyle name="Normal 65 2 2 6 2 2" xfId="45623"/>
    <cellStyle name="Normal 65 2 2 6 2 3" xfId="30399"/>
    <cellStyle name="Normal 65 2 2 6 3" xfId="10281"/>
    <cellStyle name="Normal 65 2 2 6 3 2" xfId="40606"/>
    <cellStyle name="Normal 65 2 2 6 3 3" xfId="25382"/>
    <cellStyle name="Normal 65 2 2 6 4" xfId="35593"/>
    <cellStyle name="Normal 65 2 2 6 5" xfId="20369"/>
    <cellStyle name="Normal 65 2 2 7" xfId="11959"/>
    <cellStyle name="Normal 65 2 2 7 2" xfId="42281"/>
    <cellStyle name="Normal 65 2 2 7 3" xfId="27057"/>
    <cellStyle name="Normal 65 2 2 8" xfId="6938"/>
    <cellStyle name="Normal 65 2 2 8 2" xfId="37264"/>
    <cellStyle name="Normal 65 2 2 8 3" xfId="22040"/>
    <cellStyle name="Normal 65 2 2 9" xfId="32252"/>
    <cellStyle name="Normal 65 2 3" xfId="1965"/>
    <cellStyle name="Normal 65 2 3 2" xfId="2386"/>
    <cellStyle name="Normal 65 2 3 2 2" xfId="3225"/>
    <cellStyle name="Normal 65 2 3 2 2 2" xfId="4915"/>
    <cellStyle name="Normal 65 2 3 2 2 2 2" xfId="14988"/>
    <cellStyle name="Normal 65 2 3 2 2 2 2 2" xfId="45310"/>
    <cellStyle name="Normal 65 2 3 2 2 2 2 3" xfId="30086"/>
    <cellStyle name="Normal 65 2 3 2 2 2 3" xfId="9968"/>
    <cellStyle name="Normal 65 2 3 2 2 2 3 2" xfId="40293"/>
    <cellStyle name="Normal 65 2 3 2 2 2 3 3" xfId="25069"/>
    <cellStyle name="Normal 65 2 3 2 2 2 4" xfId="35280"/>
    <cellStyle name="Normal 65 2 3 2 2 2 5" xfId="20056"/>
    <cellStyle name="Normal 65 2 3 2 2 3" xfId="6607"/>
    <cellStyle name="Normal 65 2 3 2 2 3 2" xfId="16659"/>
    <cellStyle name="Normal 65 2 3 2 2 3 2 2" xfId="46981"/>
    <cellStyle name="Normal 65 2 3 2 2 3 2 3" xfId="31757"/>
    <cellStyle name="Normal 65 2 3 2 2 3 3" xfId="11639"/>
    <cellStyle name="Normal 65 2 3 2 2 3 3 2" xfId="41964"/>
    <cellStyle name="Normal 65 2 3 2 2 3 3 3" xfId="26740"/>
    <cellStyle name="Normal 65 2 3 2 2 3 4" xfId="36951"/>
    <cellStyle name="Normal 65 2 3 2 2 3 5" xfId="21727"/>
    <cellStyle name="Normal 65 2 3 2 2 4" xfId="13317"/>
    <cellStyle name="Normal 65 2 3 2 2 4 2" xfId="43639"/>
    <cellStyle name="Normal 65 2 3 2 2 4 3" xfId="28415"/>
    <cellStyle name="Normal 65 2 3 2 2 5" xfId="8296"/>
    <cellStyle name="Normal 65 2 3 2 2 5 2" xfId="38622"/>
    <cellStyle name="Normal 65 2 3 2 2 5 3" xfId="23398"/>
    <cellStyle name="Normal 65 2 3 2 2 6" xfId="33610"/>
    <cellStyle name="Normal 65 2 3 2 2 7" xfId="18385"/>
    <cellStyle name="Normal 65 2 3 2 3" xfId="4078"/>
    <cellStyle name="Normal 65 2 3 2 3 2" xfId="14152"/>
    <cellStyle name="Normal 65 2 3 2 3 2 2" xfId="44474"/>
    <cellStyle name="Normal 65 2 3 2 3 2 3" xfId="29250"/>
    <cellStyle name="Normal 65 2 3 2 3 3" xfId="9132"/>
    <cellStyle name="Normal 65 2 3 2 3 3 2" xfId="39457"/>
    <cellStyle name="Normal 65 2 3 2 3 3 3" xfId="24233"/>
    <cellStyle name="Normal 65 2 3 2 3 4" xfId="34444"/>
    <cellStyle name="Normal 65 2 3 2 3 5" xfId="19220"/>
    <cellStyle name="Normal 65 2 3 2 4" xfId="5771"/>
    <cellStyle name="Normal 65 2 3 2 4 2" xfId="15823"/>
    <cellStyle name="Normal 65 2 3 2 4 2 2" xfId="46145"/>
    <cellStyle name="Normal 65 2 3 2 4 2 3" xfId="30921"/>
    <cellStyle name="Normal 65 2 3 2 4 3" xfId="10803"/>
    <cellStyle name="Normal 65 2 3 2 4 3 2" xfId="41128"/>
    <cellStyle name="Normal 65 2 3 2 4 3 3" xfId="25904"/>
    <cellStyle name="Normal 65 2 3 2 4 4" xfId="36115"/>
    <cellStyle name="Normal 65 2 3 2 4 5" xfId="20891"/>
    <cellStyle name="Normal 65 2 3 2 5" xfId="12481"/>
    <cellStyle name="Normal 65 2 3 2 5 2" xfId="42803"/>
    <cellStyle name="Normal 65 2 3 2 5 3" xfId="27579"/>
    <cellStyle name="Normal 65 2 3 2 6" xfId="7460"/>
    <cellStyle name="Normal 65 2 3 2 6 2" xfId="37786"/>
    <cellStyle name="Normal 65 2 3 2 6 3" xfId="22562"/>
    <cellStyle name="Normal 65 2 3 2 7" xfId="32774"/>
    <cellStyle name="Normal 65 2 3 2 8" xfId="17549"/>
    <cellStyle name="Normal 65 2 3 3" xfId="2807"/>
    <cellStyle name="Normal 65 2 3 3 2" xfId="4497"/>
    <cellStyle name="Normal 65 2 3 3 2 2" xfId="14570"/>
    <cellStyle name="Normal 65 2 3 3 2 2 2" xfId="44892"/>
    <cellStyle name="Normal 65 2 3 3 2 2 3" xfId="29668"/>
    <cellStyle name="Normal 65 2 3 3 2 3" xfId="9550"/>
    <cellStyle name="Normal 65 2 3 3 2 3 2" xfId="39875"/>
    <cellStyle name="Normal 65 2 3 3 2 3 3" xfId="24651"/>
    <cellStyle name="Normal 65 2 3 3 2 4" xfId="34862"/>
    <cellStyle name="Normal 65 2 3 3 2 5" xfId="19638"/>
    <cellStyle name="Normal 65 2 3 3 3" xfId="6189"/>
    <cellStyle name="Normal 65 2 3 3 3 2" xfId="16241"/>
    <cellStyle name="Normal 65 2 3 3 3 2 2" xfId="46563"/>
    <cellStyle name="Normal 65 2 3 3 3 2 3" xfId="31339"/>
    <cellStyle name="Normal 65 2 3 3 3 3" xfId="11221"/>
    <cellStyle name="Normal 65 2 3 3 3 3 2" xfId="41546"/>
    <cellStyle name="Normal 65 2 3 3 3 3 3" xfId="26322"/>
    <cellStyle name="Normal 65 2 3 3 3 4" xfId="36533"/>
    <cellStyle name="Normal 65 2 3 3 3 5" xfId="21309"/>
    <cellStyle name="Normal 65 2 3 3 4" xfId="12899"/>
    <cellStyle name="Normal 65 2 3 3 4 2" xfId="43221"/>
    <cellStyle name="Normal 65 2 3 3 4 3" xfId="27997"/>
    <cellStyle name="Normal 65 2 3 3 5" xfId="7878"/>
    <cellStyle name="Normal 65 2 3 3 5 2" xfId="38204"/>
    <cellStyle name="Normal 65 2 3 3 5 3" xfId="22980"/>
    <cellStyle name="Normal 65 2 3 3 6" xfId="33192"/>
    <cellStyle name="Normal 65 2 3 3 7" xfId="17967"/>
    <cellStyle name="Normal 65 2 3 4" xfId="3660"/>
    <cellStyle name="Normal 65 2 3 4 2" xfId="13734"/>
    <cellStyle name="Normal 65 2 3 4 2 2" xfId="44056"/>
    <cellStyle name="Normal 65 2 3 4 2 3" xfId="28832"/>
    <cellStyle name="Normal 65 2 3 4 3" xfId="8714"/>
    <cellStyle name="Normal 65 2 3 4 3 2" xfId="39039"/>
    <cellStyle name="Normal 65 2 3 4 3 3" xfId="23815"/>
    <cellStyle name="Normal 65 2 3 4 4" xfId="34026"/>
    <cellStyle name="Normal 65 2 3 4 5" xfId="18802"/>
    <cellStyle name="Normal 65 2 3 5" xfId="5353"/>
    <cellStyle name="Normal 65 2 3 5 2" xfId="15405"/>
    <cellStyle name="Normal 65 2 3 5 2 2" xfId="45727"/>
    <cellStyle name="Normal 65 2 3 5 2 3" xfId="30503"/>
    <cellStyle name="Normal 65 2 3 5 3" xfId="10385"/>
    <cellStyle name="Normal 65 2 3 5 3 2" xfId="40710"/>
    <cellStyle name="Normal 65 2 3 5 3 3" xfId="25486"/>
    <cellStyle name="Normal 65 2 3 5 4" xfId="35697"/>
    <cellStyle name="Normal 65 2 3 5 5" xfId="20473"/>
    <cellStyle name="Normal 65 2 3 6" xfId="12063"/>
    <cellStyle name="Normal 65 2 3 6 2" xfId="42385"/>
    <cellStyle name="Normal 65 2 3 6 3" xfId="27161"/>
    <cellStyle name="Normal 65 2 3 7" xfId="7042"/>
    <cellStyle name="Normal 65 2 3 7 2" xfId="37368"/>
    <cellStyle name="Normal 65 2 3 7 3" xfId="22144"/>
    <cellStyle name="Normal 65 2 3 8" xfId="32356"/>
    <cellStyle name="Normal 65 2 3 9" xfId="17131"/>
    <cellStyle name="Normal 65 2 4" xfId="2178"/>
    <cellStyle name="Normal 65 2 4 2" xfId="3017"/>
    <cellStyle name="Normal 65 2 4 2 2" xfId="4707"/>
    <cellStyle name="Normal 65 2 4 2 2 2" xfId="14780"/>
    <cellStyle name="Normal 65 2 4 2 2 2 2" xfId="45102"/>
    <cellStyle name="Normal 65 2 4 2 2 2 3" xfId="29878"/>
    <cellStyle name="Normal 65 2 4 2 2 3" xfId="9760"/>
    <cellStyle name="Normal 65 2 4 2 2 3 2" xfId="40085"/>
    <cellStyle name="Normal 65 2 4 2 2 3 3" xfId="24861"/>
    <cellStyle name="Normal 65 2 4 2 2 4" xfId="35072"/>
    <cellStyle name="Normal 65 2 4 2 2 5" xfId="19848"/>
    <cellStyle name="Normal 65 2 4 2 3" xfId="6399"/>
    <cellStyle name="Normal 65 2 4 2 3 2" xfId="16451"/>
    <cellStyle name="Normal 65 2 4 2 3 2 2" xfId="46773"/>
    <cellStyle name="Normal 65 2 4 2 3 2 3" xfId="31549"/>
    <cellStyle name="Normal 65 2 4 2 3 3" xfId="11431"/>
    <cellStyle name="Normal 65 2 4 2 3 3 2" xfId="41756"/>
    <cellStyle name="Normal 65 2 4 2 3 3 3" xfId="26532"/>
    <cellStyle name="Normal 65 2 4 2 3 4" xfId="36743"/>
    <cellStyle name="Normal 65 2 4 2 3 5" xfId="21519"/>
    <cellStyle name="Normal 65 2 4 2 4" xfId="13109"/>
    <cellStyle name="Normal 65 2 4 2 4 2" xfId="43431"/>
    <cellStyle name="Normal 65 2 4 2 4 3" xfId="28207"/>
    <cellStyle name="Normal 65 2 4 2 5" xfId="8088"/>
    <cellStyle name="Normal 65 2 4 2 5 2" xfId="38414"/>
    <cellStyle name="Normal 65 2 4 2 5 3" xfId="23190"/>
    <cellStyle name="Normal 65 2 4 2 6" xfId="33402"/>
    <cellStyle name="Normal 65 2 4 2 7" xfId="18177"/>
    <cellStyle name="Normal 65 2 4 3" xfId="3870"/>
    <cellStyle name="Normal 65 2 4 3 2" xfId="13944"/>
    <cellStyle name="Normal 65 2 4 3 2 2" xfId="44266"/>
    <cellStyle name="Normal 65 2 4 3 2 3" xfId="29042"/>
    <cellStyle name="Normal 65 2 4 3 3" xfId="8924"/>
    <cellStyle name="Normal 65 2 4 3 3 2" xfId="39249"/>
    <cellStyle name="Normal 65 2 4 3 3 3" xfId="24025"/>
    <cellStyle name="Normal 65 2 4 3 4" xfId="34236"/>
    <cellStyle name="Normal 65 2 4 3 5" xfId="19012"/>
    <cellStyle name="Normal 65 2 4 4" xfId="5563"/>
    <cellStyle name="Normal 65 2 4 4 2" xfId="15615"/>
    <cellStyle name="Normal 65 2 4 4 2 2" xfId="45937"/>
    <cellStyle name="Normal 65 2 4 4 2 3" xfId="30713"/>
    <cellStyle name="Normal 65 2 4 4 3" xfId="10595"/>
    <cellStyle name="Normal 65 2 4 4 3 2" xfId="40920"/>
    <cellStyle name="Normal 65 2 4 4 3 3" xfId="25696"/>
    <cellStyle name="Normal 65 2 4 4 4" xfId="35907"/>
    <cellStyle name="Normal 65 2 4 4 5" xfId="20683"/>
    <cellStyle name="Normal 65 2 4 5" xfId="12273"/>
    <cellStyle name="Normal 65 2 4 5 2" xfId="42595"/>
    <cellStyle name="Normal 65 2 4 5 3" xfId="27371"/>
    <cellStyle name="Normal 65 2 4 6" xfId="7252"/>
    <cellStyle name="Normal 65 2 4 6 2" xfId="37578"/>
    <cellStyle name="Normal 65 2 4 6 3" xfId="22354"/>
    <cellStyle name="Normal 65 2 4 7" xfId="32566"/>
    <cellStyle name="Normal 65 2 4 8" xfId="17341"/>
    <cellStyle name="Normal 65 2 5" xfId="2599"/>
    <cellStyle name="Normal 65 2 5 2" xfId="4289"/>
    <cellStyle name="Normal 65 2 5 2 2" xfId="14362"/>
    <cellStyle name="Normal 65 2 5 2 2 2" xfId="44684"/>
    <cellStyle name="Normal 65 2 5 2 2 3" xfId="29460"/>
    <cellStyle name="Normal 65 2 5 2 3" xfId="9342"/>
    <cellStyle name="Normal 65 2 5 2 3 2" xfId="39667"/>
    <cellStyle name="Normal 65 2 5 2 3 3" xfId="24443"/>
    <cellStyle name="Normal 65 2 5 2 4" xfId="34654"/>
    <cellStyle name="Normal 65 2 5 2 5" xfId="19430"/>
    <cellStyle name="Normal 65 2 5 3" xfId="5981"/>
    <cellStyle name="Normal 65 2 5 3 2" xfId="16033"/>
    <cellStyle name="Normal 65 2 5 3 2 2" xfId="46355"/>
    <cellStyle name="Normal 65 2 5 3 2 3" xfId="31131"/>
    <cellStyle name="Normal 65 2 5 3 3" xfId="11013"/>
    <cellStyle name="Normal 65 2 5 3 3 2" xfId="41338"/>
    <cellStyle name="Normal 65 2 5 3 3 3" xfId="26114"/>
    <cellStyle name="Normal 65 2 5 3 4" xfId="36325"/>
    <cellStyle name="Normal 65 2 5 3 5" xfId="21101"/>
    <cellStyle name="Normal 65 2 5 4" xfId="12691"/>
    <cellStyle name="Normal 65 2 5 4 2" xfId="43013"/>
    <cellStyle name="Normal 65 2 5 4 3" xfId="27789"/>
    <cellStyle name="Normal 65 2 5 5" xfId="7670"/>
    <cellStyle name="Normal 65 2 5 5 2" xfId="37996"/>
    <cellStyle name="Normal 65 2 5 5 3" xfId="22772"/>
    <cellStyle name="Normal 65 2 5 6" xfId="32984"/>
    <cellStyle name="Normal 65 2 5 7" xfId="17759"/>
    <cellStyle name="Normal 65 2 6" xfId="3452"/>
    <cellStyle name="Normal 65 2 6 2" xfId="13526"/>
    <cellStyle name="Normal 65 2 6 2 2" xfId="43848"/>
    <cellStyle name="Normal 65 2 6 2 3" xfId="28624"/>
    <cellStyle name="Normal 65 2 6 3" xfId="8506"/>
    <cellStyle name="Normal 65 2 6 3 2" xfId="38831"/>
    <cellStyle name="Normal 65 2 6 3 3" xfId="23607"/>
    <cellStyle name="Normal 65 2 6 4" xfId="33818"/>
    <cellStyle name="Normal 65 2 6 5" xfId="18594"/>
    <cellStyle name="Normal 65 2 7" xfId="5145"/>
    <cellStyle name="Normal 65 2 7 2" xfId="15197"/>
    <cellStyle name="Normal 65 2 7 2 2" xfId="45519"/>
    <cellStyle name="Normal 65 2 7 2 3" xfId="30295"/>
    <cellStyle name="Normal 65 2 7 3" xfId="10177"/>
    <cellStyle name="Normal 65 2 7 3 2" xfId="40502"/>
    <cellStyle name="Normal 65 2 7 3 3" xfId="25278"/>
    <cellStyle name="Normal 65 2 7 4" xfId="35489"/>
    <cellStyle name="Normal 65 2 7 5" xfId="20265"/>
    <cellStyle name="Normal 65 2 8" xfId="11855"/>
    <cellStyle name="Normal 65 2 8 2" xfId="42177"/>
    <cellStyle name="Normal 65 2 8 3" xfId="26953"/>
    <cellStyle name="Normal 65 2 9" xfId="6834"/>
    <cellStyle name="Normal 65 2 9 2" xfId="37160"/>
    <cellStyle name="Normal 65 2 9 3" xfId="21936"/>
    <cellStyle name="Normal 65 3" xfId="1798"/>
    <cellStyle name="Normal 65 3 10" xfId="16975"/>
    <cellStyle name="Normal 65 3 2" xfId="2017"/>
    <cellStyle name="Normal 65 3 2 2" xfId="2438"/>
    <cellStyle name="Normal 65 3 2 2 2" xfId="3277"/>
    <cellStyle name="Normal 65 3 2 2 2 2" xfId="4967"/>
    <cellStyle name="Normal 65 3 2 2 2 2 2" xfId="15040"/>
    <cellStyle name="Normal 65 3 2 2 2 2 2 2" xfId="45362"/>
    <cellStyle name="Normal 65 3 2 2 2 2 2 3" xfId="30138"/>
    <cellStyle name="Normal 65 3 2 2 2 2 3" xfId="10020"/>
    <cellStyle name="Normal 65 3 2 2 2 2 3 2" xfId="40345"/>
    <cellStyle name="Normal 65 3 2 2 2 2 3 3" xfId="25121"/>
    <cellStyle name="Normal 65 3 2 2 2 2 4" xfId="35332"/>
    <cellStyle name="Normal 65 3 2 2 2 2 5" xfId="20108"/>
    <cellStyle name="Normal 65 3 2 2 2 3" xfId="6659"/>
    <cellStyle name="Normal 65 3 2 2 2 3 2" xfId="16711"/>
    <cellStyle name="Normal 65 3 2 2 2 3 2 2" xfId="47033"/>
    <cellStyle name="Normal 65 3 2 2 2 3 2 3" xfId="31809"/>
    <cellStyle name="Normal 65 3 2 2 2 3 3" xfId="11691"/>
    <cellStyle name="Normal 65 3 2 2 2 3 3 2" xfId="42016"/>
    <cellStyle name="Normal 65 3 2 2 2 3 3 3" xfId="26792"/>
    <cellStyle name="Normal 65 3 2 2 2 3 4" xfId="37003"/>
    <cellStyle name="Normal 65 3 2 2 2 3 5" xfId="21779"/>
    <cellStyle name="Normal 65 3 2 2 2 4" xfId="13369"/>
    <cellStyle name="Normal 65 3 2 2 2 4 2" xfId="43691"/>
    <cellStyle name="Normal 65 3 2 2 2 4 3" xfId="28467"/>
    <cellStyle name="Normal 65 3 2 2 2 5" xfId="8348"/>
    <cellStyle name="Normal 65 3 2 2 2 5 2" xfId="38674"/>
    <cellStyle name="Normal 65 3 2 2 2 5 3" xfId="23450"/>
    <cellStyle name="Normal 65 3 2 2 2 6" xfId="33662"/>
    <cellStyle name="Normal 65 3 2 2 2 7" xfId="18437"/>
    <cellStyle name="Normal 65 3 2 2 3" xfId="4130"/>
    <cellStyle name="Normal 65 3 2 2 3 2" xfId="14204"/>
    <cellStyle name="Normal 65 3 2 2 3 2 2" xfId="44526"/>
    <cellStyle name="Normal 65 3 2 2 3 2 3" xfId="29302"/>
    <cellStyle name="Normal 65 3 2 2 3 3" xfId="9184"/>
    <cellStyle name="Normal 65 3 2 2 3 3 2" xfId="39509"/>
    <cellStyle name="Normal 65 3 2 2 3 3 3" xfId="24285"/>
    <cellStyle name="Normal 65 3 2 2 3 4" xfId="34496"/>
    <cellStyle name="Normal 65 3 2 2 3 5" xfId="19272"/>
    <cellStyle name="Normal 65 3 2 2 4" xfId="5823"/>
    <cellStyle name="Normal 65 3 2 2 4 2" xfId="15875"/>
    <cellStyle name="Normal 65 3 2 2 4 2 2" xfId="46197"/>
    <cellStyle name="Normal 65 3 2 2 4 2 3" xfId="30973"/>
    <cellStyle name="Normal 65 3 2 2 4 3" xfId="10855"/>
    <cellStyle name="Normal 65 3 2 2 4 3 2" xfId="41180"/>
    <cellStyle name="Normal 65 3 2 2 4 3 3" xfId="25956"/>
    <cellStyle name="Normal 65 3 2 2 4 4" xfId="36167"/>
    <cellStyle name="Normal 65 3 2 2 4 5" xfId="20943"/>
    <cellStyle name="Normal 65 3 2 2 5" xfId="12533"/>
    <cellStyle name="Normal 65 3 2 2 5 2" xfId="42855"/>
    <cellStyle name="Normal 65 3 2 2 5 3" xfId="27631"/>
    <cellStyle name="Normal 65 3 2 2 6" xfId="7512"/>
    <cellStyle name="Normal 65 3 2 2 6 2" xfId="37838"/>
    <cellStyle name="Normal 65 3 2 2 6 3" xfId="22614"/>
    <cellStyle name="Normal 65 3 2 2 7" xfId="32826"/>
    <cellStyle name="Normal 65 3 2 2 8" xfId="17601"/>
    <cellStyle name="Normal 65 3 2 3" xfId="2859"/>
    <cellStyle name="Normal 65 3 2 3 2" xfId="4549"/>
    <cellStyle name="Normal 65 3 2 3 2 2" xfId="14622"/>
    <cellStyle name="Normal 65 3 2 3 2 2 2" xfId="44944"/>
    <cellStyle name="Normal 65 3 2 3 2 2 3" xfId="29720"/>
    <cellStyle name="Normal 65 3 2 3 2 3" xfId="9602"/>
    <cellStyle name="Normal 65 3 2 3 2 3 2" xfId="39927"/>
    <cellStyle name="Normal 65 3 2 3 2 3 3" xfId="24703"/>
    <cellStyle name="Normal 65 3 2 3 2 4" xfId="34914"/>
    <cellStyle name="Normal 65 3 2 3 2 5" xfId="19690"/>
    <cellStyle name="Normal 65 3 2 3 3" xfId="6241"/>
    <cellStyle name="Normal 65 3 2 3 3 2" xfId="16293"/>
    <cellStyle name="Normal 65 3 2 3 3 2 2" xfId="46615"/>
    <cellStyle name="Normal 65 3 2 3 3 2 3" xfId="31391"/>
    <cellStyle name="Normal 65 3 2 3 3 3" xfId="11273"/>
    <cellStyle name="Normal 65 3 2 3 3 3 2" xfId="41598"/>
    <cellStyle name="Normal 65 3 2 3 3 3 3" xfId="26374"/>
    <cellStyle name="Normal 65 3 2 3 3 4" xfId="36585"/>
    <cellStyle name="Normal 65 3 2 3 3 5" xfId="21361"/>
    <cellStyle name="Normal 65 3 2 3 4" xfId="12951"/>
    <cellStyle name="Normal 65 3 2 3 4 2" xfId="43273"/>
    <cellStyle name="Normal 65 3 2 3 4 3" xfId="28049"/>
    <cellStyle name="Normal 65 3 2 3 5" xfId="7930"/>
    <cellStyle name="Normal 65 3 2 3 5 2" xfId="38256"/>
    <cellStyle name="Normal 65 3 2 3 5 3" xfId="23032"/>
    <cellStyle name="Normal 65 3 2 3 6" xfId="33244"/>
    <cellStyle name="Normal 65 3 2 3 7" xfId="18019"/>
    <cellStyle name="Normal 65 3 2 4" xfId="3712"/>
    <cellStyle name="Normal 65 3 2 4 2" xfId="13786"/>
    <cellStyle name="Normal 65 3 2 4 2 2" xfId="44108"/>
    <cellStyle name="Normal 65 3 2 4 2 3" xfId="28884"/>
    <cellStyle name="Normal 65 3 2 4 3" xfId="8766"/>
    <cellStyle name="Normal 65 3 2 4 3 2" xfId="39091"/>
    <cellStyle name="Normal 65 3 2 4 3 3" xfId="23867"/>
    <cellStyle name="Normal 65 3 2 4 4" xfId="34078"/>
    <cellStyle name="Normal 65 3 2 4 5" xfId="18854"/>
    <cellStyle name="Normal 65 3 2 5" xfId="5405"/>
    <cellStyle name="Normal 65 3 2 5 2" xfId="15457"/>
    <cellStyle name="Normal 65 3 2 5 2 2" xfId="45779"/>
    <cellStyle name="Normal 65 3 2 5 2 3" xfId="30555"/>
    <cellStyle name="Normal 65 3 2 5 3" xfId="10437"/>
    <cellStyle name="Normal 65 3 2 5 3 2" xfId="40762"/>
    <cellStyle name="Normal 65 3 2 5 3 3" xfId="25538"/>
    <cellStyle name="Normal 65 3 2 5 4" xfId="35749"/>
    <cellStyle name="Normal 65 3 2 5 5" xfId="20525"/>
    <cellStyle name="Normal 65 3 2 6" xfId="12115"/>
    <cellStyle name="Normal 65 3 2 6 2" xfId="42437"/>
    <cellStyle name="Normal 65 3 2 6 3" xfId="27213"/>
    <cellStyle name="Normal 65 3 2 7" xfId="7094"/>
    <cellStyle name="Normal 65 3 2 7 2" xfId="37420"/>
    <cellStyle name="Normal 65 3 2 7 3" xfId="22196"/>
    <cellStyle name="Normal 65 3 2 8" xfId="32408"/>
    <cellStyle name="Normal 65 3 2 9" xfId="17183"/>
    <cellStyle name="Normal 65 3 3" xfId="2230"/>
    <cellStyle name="Normal 65 3 3 2" xfId="3069"/>
    <cellStyle name="Normal 65 3 3 2 2" xfId="4759"/>
    <cellStyle name="Normal 65 3 3 2 2 2" xfId="14832"/>
    <cellStyle name="Normal 65 3 3 2 2 2 2" xfId="45154"/>
    <cellStyle name="Normal 65 3 3 2 2 2 3" xfId="29930"/>
    <cellStyle name="Normal 65 3 3 2 2 3" xfId="9812"/>
    <cellStyle name="Normal 65 3 3 2 2 3 2" xfId="40137"/>
    <cellStyle name="Normal 65 3 3 2 2 3 3" xfId="24913"/>
    <cellStyle name="Normal 65 3 3 2 2 4" xfId="35124"/>
    <cellStyle name="Normal 65 3 3 2 2 5" xfId="19900"/>
    <cellStyle name="Normal 65 3 3 2 3" xfId="6451"/>
    <cellStyle name="Normal 65 3 3 2 3 2" xfId="16503"/>
    <cellStyle name="Normal 65 3 3 2 3 2 2" xfId="46825"/>
    <cellStyle name="Normal 65 3 3 2 3 2 3" xfId="31601"/>
    <cellStyle name="Normal 65 3 3 2 3 3" xfId="11483"/>
    <cellStyle name="Normal 65 3 3 2 3 3 2" xfId="41808"/>
    <cellStyle name="Normal 65 3 3 2 3 3 3" xfId="26584"/>
    <cellStyle name="Normal 65 3 3 2 3 4" xfId="36795"/>
    <cellStyle name="Normal 65 3 3 2 3 5" xfId="21571"/>
    <cellStyle name="Normal 65 3 3 2 4" xfId="13161"/>
    <cellStyle name="Normal 65 3 3 2 4 2" xfId="43483"/>
    <cellStyle name="Normal 65 3 3 2 4 3" xfId="28259"/>
    <cellStyle name="Normal 65 3 3 2 5" xfId="8140"/>
    <cellStyle name="Normal 65 3 3 2 5 2" xfId="38466"/>
    <cellStyle name="Normal 65 3 3 2 5 3" xfId="23242"/>
    <cellStyle name="Normal 65 3 3 2 6" xfId="33454"/>
    <cellStyle name="Normal 65 3 3 2 7" xfId="18229"/>
    <cellStyle name="Normal 65 3 3 3" xfId="3922"/>
    <cellStyle name="Normal 65 3 3 3 2" xfId="13996"/>
    <cellStyle name="Normal 65 3 3 3 2 2" xfId="44318"/>
    <cellStyle name="Normal 65 3 3 3 2 3" xfId="29094"/>
    <cellStyle name="Normal 65 3 3 3 3" xfId="8976"/>
    <cellStyle name="Normal 65 3 3 3 3 2" xfId="39301"/>
    <cellStyle name="Normal 65 3 3 3 3 3" xfId="24077"/>
    <cellStyle name="Normal 65 3 3 3 4" xfId="34288"/>
    <cellStyle name="Normal 65 3 3 3 5" xfId="19064"/>
    <cellStyle name="Normal 65 3 3 4" xfId="5615"/>
    <cellStyle name="Normal 65 3 3 4 2" xfId="15667"/>
    <cellStyle name="Normal 65 3 3 4 2 2" xfId="45989"/>
    <cellStyle name="Normal 65 3 3 4 2 3" xfId="30765"/>
    <cellStyle name="Normal 65 3 3 4 3" xfId="10647"/>
    <cellStyle name="Normal 65 3 3 4 3 2" xfId="40972"/>
    <cellStyle name="Normal 65 3 3 4 3 3" xfId="25748"/>
    <cellStyle name="Normal 65 3 3 4 4" xfId="35959"/>
    <cellStyle name="Normal 65 3 3 4 5" xfId="20735"/>
    <cellStyle name="Normal 65 3 3 5" xfId="12325"/>
    <cellStyle name="Normal 65 3 3 5 2" xfId="42647"/>
    <cellStyle name="Normal 65 3 3 5 3" xfId="27423"/>
    <cellStyle name="Normal 65 3 3 6" xfId="7304"/>
    <cellStyle name="Normal 65 3 3 6 2" xfId="37630"/>
    <cellStyle name="Normal 65 3 3 6 3" xfId="22406"/>
    <cellStyle name="Normal 65 3 3 7" xfId="32618"/>
    <cellStyle name="Normal 65 3 3 8" xfId="17393"/>
    <cellStyle name="Normal 65 3 4" xfId="2651"/>
    <cellStyle name="Normal 65 3 4 2" xfId="4341"/>
    <cellStyle name="Normal 65 3 4 2 2" xfId="14414"/>
    <cellStyle name="Normal 65 3 4 2 2 2" xfId="44736"/>
    <cellStyle name="Normal 65 3 4 2 2 3" xfId="29512"/>
    <cellStyle name="Normal 65 3 4 2 3" xfId="9394"/>
    <cellStyle name="Normal 65 3 4 2 3 2" xfId="39719"/>
    <cellStyle name="Normal 65 3 4 2 3 3" xfId="24495"/>
    <cellStyle name="Normal 65 3 4 2 4" xfId="34706"/>
    <cellStyle name="Normal 65 3 4 2 5" xfId="19482"/>
    <cellStyle name="Normal 65 3 4 3" xfId="6033"/>
    <cellStyle name="Normal 65 3 4 3 2" xfId="16085"/>
    <cellStyle name="Normal 65 3 4 3 2 2" xfId="46407"/>
    <cellStyle name="Normal 65 3 4 3 2 3" xfId="31183"/>
    <cellStyle name="Normal 65 3 4 3 3" xfId="11065"/>
    <cellStyle name="Normal 65 3 4 3 3 2" xfId="41390"/>
    <cellStyle name="Normal 65 3 4 3 3 3" xfId="26166"/>
    <cellStyle name="Normal 65 3 4 3 4" xfId="36377"/>
    <cellStyle name="Normal 65 3 4 3 5" xfId="21153"/>
    <cellStyle name="Normal 65 3 4 4" xfId="12743"/>
    <cellStyle name="Normal 65 3 4 4 2" xfId="43065"/>
    <cellStyle name="Normal 65 3 4 4 3" xfId="27841"/>
    <cellStyle name="Normal 65 3 4 5" xfId="7722"/>
    <cellStyle name="Normal 65 3 4 5 2" xfId="38048"/>
    <cellStyle name="Normal 65 3 4 5 3" xfId="22824"/>
    <cellStyle name="Normal 65 3 4 6" xfId="33036"/>
    <cellStyle name="Normal 65 3 4 7" xfId="17811"/>
    <cellStyle name="Normal 65 3 5" xfId="3504"/>
    <cellStyle name="Normal 65 3 5 2" xfId="13578"/>
    <cellStyle name="Normal 65 3 5 2 2" xfId="43900"/>
    <cellStyle name="Normal 65 3 5 2 3" xfId="28676"/>
    <cellStyle name="Normal 65 3 5 3" xfId="8558"/>
    <cellStyle name="Normal 65 3 5 3 2" xfId="38883"/>
    <cellStyle name="Normal 65 3 5 3 3" xfId="23659"/>
    <cellStyle name="Normal 65 3 5 4" xfId="33870"/>
    <cellStyle name="Normal 65 3 5 5" xfId="18646"/>
    <cellStyle name="Normal 65 3 6" xfId="5197"/>
    <cellStyle name="Normal 65 3 6 2" xfId="15249"/>
    <cellStyle name="Normal 65 3 6 2 2" xfId="45571"/>
    <cellStyle name="Normal 65 3 6 2 3" xfId="30347"/>
    <cellStyle name="Normal 65 3 6 3" xfId="10229"/>
    <cellStyle name="Normal 65 3 6 3 2" xfId="40554"/>
    <cellStyle name="Normal 65 3 6 3 3" xfId="25330"/>
    <cellStyle name="Normal 65 3 6 4" xfId="35541"/>
    <cellStyle name="Normal 65 3 6 5" xfId="20317"/>
    <cellStyle name="Normal 65 3 7" xfId="11907"/>
    <cellStyle name="Normal 65 3 7 2" xfId="42229"/>
    <cellStyle name="Normal 65 3 7 3" xfId="27005"/>
    <cellStyle name="Normal 65 3 8" xfId="6886"/>
    <cellStyle name="Normal 65 3 8 2" xfId="37212"/>
    <cellStyle name="Normal 65 3 8 3" xfId="21988"/>
    <cellStyle name="Normal 65 3 9" xfId="32201"/>
    <cellStyle name="Normal 65 4" xfId="1911"/>
    <cellStyle name="Normal 65 4 2" xfId="2334"/>
    <cellStyle name="Normal 65 4 2 2" xfId="3173"/>
    <cellStyle name="Normal 65 4 2 2 2" xfId="4863"/>
    <cellStyle name="Normal 65 4 2 2 2 2" xfId="14936"/>
    <cellStyle name="Normal 65 4 2 2 2 2 2" xfId="45258"/>
    <cellStyle name="Normal 65 4 2 2 2 2 3" xfId="30034"/>
    <cellStyle name="Normal 65 4 2 2 2 3" xfId="9916"/>
    <cellStyle name="Normal 65 4 2 2 2 3 2" xfId="40241"/>
    <cellStyle name="Normal 65 4 2 2 2 3 3" xfId="25017"/>
    <cellStyle name="Normal 65 4 2 2 2 4" xfId="35228"/>
    <cellStyle name="Normal 65 4 2 2 2 5" xfId="20004"/>
    <cellStyle name="Normal 65 4 2 2 3" xfId="6555"/>
    <cellStyle name="Normal 65 4 2 2 3 2" xfId="16607"/>
    <cellStyle name="Normal 65 4 2 2 3 2 2" xfId="46929"/>
    <cellStyle name="Normal 65 4 2 2 3 2 3" xfId="31705"/>
    <cellStyle name="Normal 65 4 2 2 3 3" xfId="11587"/>
    <cellStyle name="Normal 65 4 2 2 3 3 2" xfId="41912"/>
    <cellStyle name="Normal 65 4 2 2 3 3 3" xfId="26688"/>
    <cellStyle name="Normal 65 4 2 2 3 4" xfId="36899"/>
    <cellStyle name="Normal 65 4 2 2 3 5" xfId="21675"/>
    <cellStyle name="Normal 65 4 2 2 4" xfId="13265"/>
    <cellStyle name="Normal 65 4 2 2 4 2" xfId="43587"/>
    <cellStyle name="Normal 65 4 2 2 4 3" xfId="28363"/>
    <cellStyle name="Normal 65 4 2 2 5" xfId="8244"/>
    <cellStyle name="Normal 65 4 2 2 5 2" xfId="38570"/>
    <cellStyle name="Normal 65 4 2 2 5 3" xfId="23346"/>
    <cellStyle name="Normal 65 4 2 2 6" xfId="33558"/>
    <cellStyle name="Normal 65 4 2 2 7" xfId="18333"/>
    <cellStyle name="Normal 65 4 2 3" xfId="4026"/>
    <cellStyle name="Normal 65 4 2 3 2" xfId="14100"/>
    <cellStyle name="Normal 65 4 2 3 2 2" xfId="44422"/>
    <cellStyle name="Normal 65 4 2 3 2 3" xfId="29198"/>
    <cellStyle name="Normal 65 4 2 3 3" xfId="9080"/>
    <cellStyle name="Normal 65 4 2 3 3 2" xfId="39405"/>
    <cellStyle name="Normal 65 4 2 3 3 3" xfId="24181"/>
    <cellStyle name="Normal 65 4 2 3 4" xfId="34392"/>
    <cellStyle name="Normal 65 4 2 3 5" xfId="19168"/>
    <cellStyle name="Normal 65 4 2 4" xfId="5719"/>
    <cellStyle name="Normal 65 4 2 4 2" xfId="15771"/>
    <cellStyle name="Normal 65 4 2 4 2 2" xfId="46093"/>
    <cellStyle name="Normal 65 4 2 4 2 3" xfId="30869"/>
    <cellStyle name="Normal 65 4 2 4 3" xfId="10751"/>
    <cellStyle name="Normal 65 4 2 4 3 2" xfId="41076"/>
    <cellStyle name="Normal 65 4 2 4 3 3" xfId="25852"/>
    <cellStyle name="Normal 65 4 2 4 4" xfId="36063"/>
    <cellStyle name="Normal 65 4 2 4 5" xfId="20839"/>
    <cellStyle name="Normal 65 4 2 5" xfId="12429"/>
    <cellStyle name="Normal 65 4 2 5 2" xfId="42751"/>
    <cellStyle name="Normal 65 4 2 5 3" xfId="27527"/>
    <cellStyle name="Normal 65 4 2 6" xfId="7408"/>
    <cellStyle name="Normal 65 4 2 6 2" xfId="37734"/>
    <cellStyle name="Normal 65 4 2 6 3" xfId="22510"/>
    <cellStyle name="Normal 65 4 2 7" xfId="32722"/>
    <cellStyle name="Normal 65 4 2 8" xfId="17497"/>
    <cellStyle name="Normal 65 4 3" xfId="2755"/>
    <cellStyle name="Normal 65 4 3 2" xfId="4445"/>
    <cellStyle name="Normal 65 4 3 2 2" xfId="14518"/>
    <cellStyle name="Normal 65 4 3 2 2 2" xfId="44840"/>
    <cellStyle name="Normal 65 4 3 2 2 3" xfId="29616"/>
    <cellStyle name="Normal 65 4 3 2 3" xfId="9498"/>
    <cellStyle name="Normal 65 4 3 2 3 2" xfId="39823"/>
    <cellStyle name="Normal 65 4 3 2 3 3" xfId="24599"/>
    <cellStyle name="Normal 65 4 3 2 4" xfId="34810"/>
    <cellStyle name="Normal 65 4 3 2 5" xfId="19586"/>
    <cellStyle name="Normal 65 4 3 3" xfId="6137"/>
    <cellStyle name="Normal 65 4 3 3 2" xfId="16189"/>
    <cellStyle name="Normal 65 4 3 3 2 2" xfId="46511"/>
    <cellStyle name="Normal 65 4 3 3 2 3" xfId="31287"/>
    <cellStyle name="Normal 65 4 3 3 3" xfId="11169"/>
    <cellStyle name="Normal 65 4 3 3 3 2" xfId="41494"/>
    <cellStyle name="Normal 65 4 3 3 3 3" xfId="26270"/>
    <cellStyle name="Normal 65 4 3 3 4" xfId="36481"/>
    <cellStyle name="Normal 65 4 3 3 5" xfId="21257"/>
    <cellStyle name="Normal 65 4 3 4" xfId="12847"/>
    <cellStyle name="Normal 65 4 3 4 2" xfId="43169"/>
    <cellStyle name="Normal 65 4 3 4 3" xfId="27945"/>
    <cellStyle name="Normal 65 4 3 5" xfId="7826"/>
    <cellStyle name="Normal 65 4 3 5 2" xfId="38152"/>
    <cellStyle name="Normal 65 4 3 5 3" xfId="22928"/>
    <cellStyle name="Normal 65 4 3 6" xfId="33140"/>
    <cellStyle name="Normal 65 4 3 7" xfId="17915"/>
    <cellStyle name="Normal 65 4 4" xfId="3608"/>
    <cellStyle name="Normal 65 4 4 2" xfId="13682"/>
    <cellStyle name="Normal 65 4 4 2 2" xfId="44004"/>
    <cellStyle name="Normal 65 4 4 2 3" xfId="28780"/>
    <cellStyle name="Normal 65 4 4 3" xfId="8662"/>
    <cellStyle name="Normal 65 4 4 3 2" xfId="38987"/>
    <cellStyle name="Normal 65 4 4 3 3" xfId="23763"/>
    <cellStyle name="Normal 65 4 4 4" xfId="33974"/>
    <cellStyle name="Normal 65 4 4 5" xfId="18750"/>
    <cellStyle name="Normal 65 4 5" xfId="5301"/>
    <cellStyle name="Normal 65 4 5 2" xfId="15353"/>
    <cellStyle name="Normal 65 4 5 2 2" xfId="45675"/>
    <cellStyle name="Normal 65 4 5 2 3" xfId="30451"/>
    <cellStyle name="Normal 65 4 5 3" xfId="10333"/>
    <cellStyle name="Normal 65 4 5 3 2" xfId="40658"/>
    <cellStyle name="Normal 65 4 5 3 3" xfId="25434"/>
    <cellStyle name="Normal 65 4 5 4" xfId="35645"/>
    <cellStyle name="Normal 65 4 5 5" xfId="20421"/>
    <cellStyle name="Normal 65 4 6" xfId="12011"/>
    <cellStyle name="Normal 65 4 6 2" xfId="42333"/>
    <cellStyle name="Normal 65 4 6 3" xfId="27109"/>
    <cellStyle name="Normal 65 4 7" xfId="6990"/>
    <cellStyle name="Normal 65 4 7 2" xfId="37316"/>
    <cellStyle name="Normal 65 4 7 3" xfId="22092"/>
    <cellStyle name="Normal 65 4 8" xfId="32304"/>
    <cellStyle name="Normal 65 4 9" xfId="17079"/>
    <cellStyle name="Normal 65 5" xfId="2124"/>
    <cellStyle name="Normal 65 5 2" xfId="2965"/>
    <cellStyle name="Normal 65 5 2 2" xfId="4655"/>
    <cellStyle name="Normal 65 5 2 2 2" xfId="14728"/>
    <cellStyle name="Normal 65 5 2 2 2 2" xfId="45050"/>
    <cellStyle name="Normal 65 5 2 2 2 3" xfId="29826"/>
    <cellStyle name="Normal 65 5 2 2 3" xfId="9708"/>
    <cellStyle name="Normal 65 5 2 2 3 2" xfId="40033"/>
    <cellStyle name="Normal 65 5 2 2 3 3" xfId="24809"/>
    <cellStyle name="Normal 65 5 2 2 4" xfId="35020"/>
    <cellStyle name="Normal 65 5 2 2 5" xfId="19796"/>
    <cellStyle name="Normal 65 5 2 3" xfId="6347"/>
    <cellStyle name="Normal 65 5 2 3 2" xfId="16399"/>
    <cellStyle name="Normal 65 5 2 3 2 2" xfId="46721"/>
    <cellStyle name="Normal 65 5 2 3 2 3" xfId="31497"/>
    <cellStyle name="Normal 65 5 2 3 3" xfId="11379"/>
    <cellStyle name="Normal 65 5 2 3 3 2" xfId="41704"/>
    <cellStyle name="Normal 65 5 2 3 3 3" xfId="26480"/>
    <cellStyle name="Normal 65 5 2 3 4" xfId="36691"/>
    <cellStyle name="Normal 65 5 2 3 5" xfId="21467"/>
    <cellStyle name="Normal 65 5 2 4" xfId="13057"/>
    <cellStyle name="Normal 65 5 2 4 2" xfId="43379"/>
    <cellStyle name="Normal 65 5 2 4 3" xfId="28155"/>
    <cellStyle name="Normal 65 5 2 5" xfId="8036"/>
    <cellStyle name="Normal 65 5 2 5 2" xfId="38362"/>
    <cellStyle name="Normal 65 5 2 5 3" xfId="23138"/>
    <cellStyle name="Normal 65 5 2 6" xfId="33350"/>
    <cellStyle name="Normal 65 5 2 7" xfId="18125"/>
    <cellStyle name="Normal 65 5 3" xfId="3818"/>
    <cellStyle name="Normal 65 5 3 2" xfId="13892"/>
    <cellStyle name="Normal 65 5 3 2 2" xfId="44214"/>
    <cellStyle name="Normal 65 5 3 2 3" xfId="28990"/>
    <cellStyle name="Normal 65 5 3 3" xfId="8872"/>
    <cellStyle name="Normal 65 5 3 3 2" xfId="39197"/>
    <cellStyle name="Normal 65 5 3 3 3" xfId="23973"/>
    <cellStyle name="Normal 65 5 3 4" xfId="34184"/>
    <cellStyle name="Normal 65 5 3 5" xfId="18960"/>
    <cellStyle name="Normal 65 5 4" xfId="5511"/>
    <cellStyle name="Normal 65 5 4 2" xfId="15563"/>
    <cellStyle name="Normal 65 5 4 2 2" xfId="45885"/>
    <cellStyle name="Normal 65 5 4 2 3" xfId="30661"/>
    <cellStyle name="Normal 65 5 4 3" xfId="10543"/>
    <cellStyle name="Normal 65 5 4 3 2" xfId="40868"/>
    <cellStyle name="Normal 65 5 4 3 3" xfId="25644"/>
    <cellStyle name="Normal 65 5 4 4" xfId="35855"/>
    <cellStyle name="Normal 65 5 4 5" xfId="20631"/>
    <cellStyle name="Normal 65 5 5" xfId="12221"/>
    <cellStyle name="Normal 65 5 5 2" xfId="42543"/>
    <cellStyle name="Normal 65 5 5 3" xfId="27319"/>
    <cellStyle name="Normal 65 5 6" xfId="7200"/>
    <cellStyle name="Normal 65 5 6 2" xfId="37526"/>
    <cellStyle name="Normal 65 5 6 3" xfId="22302"/>
    <cellStyle name="Normal 65 5 7" xfId="32514"/>
    <cellStyle name="Normal 65 5 8" xfId="17289"/>
    <cellStyle name="Normal 65 6" xfId="2545"/>
    <cellStyle name="Normal 65 6 2" xfId="4237"/>
    <cellStyle name="Normal 65 6 2 2" xfId="14310"/>
    <cellStyle name="Normal 65 6 2 2 2" xfId="44632"/>
    <cellStyle name="Normal 65 6 2 2 3" xfId="29408"/>
    <cellStyle name="Normal 65 6 2 3" xfId="9290"/>
    <cellStyle name="Normal 65 6 2 3 2" xfId="39615"/>
    <cellStyle name="Normal 65 6 2 3 3" xfId="24391"/>
    <cellStyle name="Normal 65 6 2 4" xfId="34602"/>
    <cellStyle name="Normal 65 6 2 5" xfId="19378"/>
    <cellStyle name="Normal 65 6 3" xfId="5929"/>
    <cellStyle name="Normal 65 6 3 2" xfId="15981"/>
    <cellStyle name="Normal 65 6 3 2 2" xfId="46303"/>
    <cellStyle name="Normal 65 6 3 2 3" xfId="31079"/>
    <cellStyle name="Normal 65 6 3 3" xfId="10961"/>
    <cellStyle name="Normal 65 6 3 3 2" xfId="41286"/>
    <cellStyle name="Normal 65 6 3 3 3" xfId="26062"/>
    <cellStyle name="Normal 65 6 3 4" xfId="36273"/>
    <cellStyle name="Normal 65 6 3 5" xfId="21049"/>
    <cellStyle name="Normal 65 6 4" xfId="12639"/>
    <cellStyle name="Normal 65 6 4 2" xfId="42961"/>
    <cellStyle name="Normal 65 6 4 3" xfId="27737"/>
    <cellStyle name="Normal 65 6 5" xfId="7618"/>
    <cellStyle name="Normal 65 6 5 2" xfId="37944"/>
    <cellStyle name="Normal 65 6 5 3" xfId="22720"/>
    <cellStyle name="Normal 65 6 6" xfId="32932"/>
    <cellStyle name="Normal 65 6 7" xfId="17707"/>
    <cellStyle name="Normal 65 7" xfId="3397"/>
    <cellStyle name="Normal 65 7 2" xfId="13474"/>
    <cellStyle name="Normal 65 7 2 2" xfId="43796"/>
    <cellStyle name="Normal 65 7 2 3" xfId="28572"/>
    <cellStyle name="Normal 65 7 3" xfId="8454"/>
    <cellStyle name="Normal 65 7 3 2" xfId="38779"/>
    <cellStyle name="Normal 65 7 3 3" xfId="23555"/>
    <cellStyle name="Normal 65 7 4" xfId="33766"/>
    <cellStyle name="Normal 65 7 5" xfId="18542"/>
    <cellStyle name="Normal 65 8" xfId="5091"/>
    <cellStyle name="Normal 65 8 2" xfId="15145"/>
    <cellStyle name="Normal 65 8 2 2" xfId="45467"/>
    <cellStyle name="Normal 65 8 2 3" xfId="30243"/>
    <cellStyle name="Normal 65 8 3" xfId="10125"/>
    <cellStyle name="Normal 65 8 3 2" xfId="40450"/>
    <cellStyle name="Normal 65 8 3 3" xfId="25226"/>
    <cellStyle name="Normal 65 8 4" xfId="35437"/>
    <cellStyle name="Normal 65 8 5" xfId="20213"/>
    <cellStyle name="Normal 65 9" xfId="11801"/>
    <cellStyle name="Normal 65 9 2" xfId="42125"/>
    <cellStyle name="Normal 65 9 3" xfId="26901"/>
    <cellStyle name="Normal 66" xfId="1476"/>
    <cellStyle name="Normal 66 10" xfId="6781"/>
    <cellStyle name="Normal 66 10 2" xfId="37109"/>
    <cellStyle name="Normal 66 10 3" xfId="21885"/>
    <cellStyle name="Normal 66 11" xfId="32100"/>
    <cellStyle name="Normal 66 12" xfId="16870"/>
    <cellStyle name="Normal 66 13" xfId="47311"/>
    <cellStyle name="Normal 66 2" xfId="1745"/>
    <cellStyle name="Normal 66 2 10" xfId="32151"/>
    <cellStyle name="Normal 66 2 11" xfId="16924"/>
    <cellStyle name="Normal 66 2 2" xfId="1853"/>
    <cellStyle name="Normal 66 2 2 10" xfId="17028"/>
    <cellStyle name="Normal 66 2 2 2" xfId="2070"/>
    <cellStyle name="Normal 66 2 2 2 2" xfId="2491"/>
    <cellStyle name="Normal 66 2 2 2 2 2" xfId="3330"/>
    <cellStyle name="Normal 66 2 2 2 2 2 2" xfId="5020"/>
    <cellStyle name="Normal 66 2 2 2 2 2 2 2" xfId="15093"/>
    <cellStyle name="Normal 66 2 2 2 2 2 2 2 2" xfId="45415"/>
    <cellStyle name="Normal 66 2 2 2 2 2 2 2 3" xfId="30191"/>
    <cellStyle name="Normal 66 2 2 2 2 2 2 3" xfId="10073"/>
    <cellStyle name="Normal 66 2 2 2 2 2 2 3 2" xfId="40398"/>
    <cellStyle name="Normal 66 2 2 2 2 2 2 3 3" xfId="25174"/>
    <cellStyle name="Normal 66 2 2 2 2 2 2 4" xfId="35385"/>
    <cellStyle name="Normal 66 2 2 2 2 2 2 5" xfId="20161"/>
    <cellStyle name="Normal 66 2 2 2 2 2 3" xfId="6712"/>
    <cellStyle name="Normal 66 2 2 2 2 2 3 2" xfId="16764"/>
    <cellStyle name="Normal 66 2 2 2 2 2 3 2 2" xfId="47086"/>
    <cellStyle name="Normal 66 2 2 2 2 2 3 2 3" xfId="31862"/>
    <cellStyle name="Normal 66 2 2 2 2 2 3 3" xfId="11744"/>
    <cellStyle name="Normal 66 2 2 2 2 2 3 3 2" xfId="42069"/>
    <cellStyle name="Normal 66 2 2 2 2 2 3 3 3" xfId="26845"/>
    <cellStyle name="Normal 66 2 2 2 2 2 3 4" xfId="37056"/>
    <cellStyle name="Normal 66 2 2 2 2 2 3 5" xfId="21832"/>
    <cellStyle name="Normal 66 2 2 2 2 2 4" xfId="13422"/>
    <cellStyle name="Normal 66 2 2 2 2 2 4 2" xfId="43744"/>
    <cellStyle name="Normal 66 2 2 2 2 2 4 3" xfId="28520"/>
    <cellStyle name="Normal 66 2 2 2 2 2 5" xfId="8401"/>
    <cellStyle name="Normal 66 2 2 2 2 2 5 2" xfId="38727"/>
    <cellStyle name="Normal 66 2 2 2 2 2 5 3" xfId="23503"/>
    <cellStyle name="Normal 66 2 2 2 2 2 6" xfId="33715"/>
    <cellStyle name="Normal 66 2 2 2 2 2 7" xfId="18490"/>
    <cellStyle name="Normal 66 2 2 2 2 3" xfId="4183"/>
    <cellStyle name="Normal 66 2 2 2 2 3 2" xfId="14257"/>
    <cellStyle name="Normal 66 2 2 2 2 3 2 2" xfId="44579"/>
    <cellStyle name="Normal 66 2 2 2 2 3 2 3" xfId="29355"/>
    <cellStyle name="Normal 66 2 2 2 2 3 3" xfId="9237"/>
    <cellStyle name="Normal 66 2 2 2 2 3 3 2" xfId="39562"/>
    <cellStyle name="Normal 66 2 2 2 2 3 3 3" xfId="24338"/>
    <cellStyle name="Normal 66 2 2 2 2 3 4" xfId="34549"/>
    <cellStyle name="Normal 66 2 2 2 2 3 5" xfId="19325"/>
    <cellStyle name="Normal 66 2 2 2 2 4" xfId="5876"/>
    <cellStyle name="Normal 66 2 2 2 2 4 2" xfId="15928"/>
    <cellStyle name="Normal 66 2 2 2 2 4 2 2" xfId="46250"/>
    <cellStyle name="Normal 66 2 2 2 2 4 2 3" xfId="31026"/>
    <cellStyle name="Normal 66 2 2 2 2 4 3" xfId="10908"/>
    <cellStyle name="Normal 66 2 2 2 2 4 3 2" xfId="41233"/>
    <cellStyle name="Normal 66 2 2 2 2 4 3 3" xfId="26009"/>
    <cellStyle name="Normal 66 2 2 2 2 4 4" xfId="36220"/>
    <cellStyle name="Normal 66 2 2 2 2 4 5" xfId="20996"/>
    <cellStyle name="Normal 66 2 2 2 2 5" xfId="12586"/>
    <cellStyle name="Normal 66 2 2 2 2 5 2" xfId="42908"/>
    <cellStyle name="Normal 66 2 2 2 2 5 3" xfId="27684"/>
    <cellStyle name="Normal 66 2 2 2 2 6" xfId="7565"/>
    <cellStyle name="Normal 66 2 2 2 2 6 2" xfId="37891"/>
    <cellStyle name="Normal 66 2 2 2 2 6 3" xfId="22667"/>
    <cellStyle name="Normal 66 2 2 2 2 7" xfId="32879"/>
    <cellStyle name="Normal 66 2 2 2 2 8" xfId="17654"/>
    <cellStyle name="Normal 66 2 2 2 3" xfId="2912"/>
    <cellStyle name="Normal 66 2 2 2 3 2" xfId="4602"/>
    <cellStyle name="Normal 66 2 2 2 3 2 2" xfId="14675"/>
    <cellStyle name="Normal 66 2 2 2 3 2 2 2" xfId="44997"/>
    <cellStyle name="Normal 66 2 2 2 3 2 2 3" xfId="29773"/>
    <cellStyle name="Normal 66 2 2 2 3 2 3" xfId="9655"/>
    <cellStyle name="Normal 66 2 2 2 3 2 3 2" xfId="39980"/>
    <cellStyle name="Normal 66 2 2 2 3 2 3 3" xfId="24756"/>
    <cellStyle name="Normal 66 2 2 2 3 2 4" xfId="34967"/>
    <cellStyle name="Normal 66 2 2 2 3 2 5" xfId="19743"/>
    <cellStyle name="Normal 66 2 2 2 3 3" xfId="6294"/>
    <cellStyle name="Normal 66 2 2 2 3 3 2" xfId="16346"/>
    <cellStyle name="Normal 66 2 2 2 3 3 2 2" xfId="46668"/>
    <cellStyle name="Normal 66 2 2 2 3 3 2 3" xfId="31444"/>
    <cellStyle name="Normal 66 2 2 2 3 3 3" xfId="11326"/>
    <cellStyle name="Normal 66 2 2 2 3 3 3 2" xfId="41651"/>
    <cellStyle name="Normal 66 2 2 2 3 3 3 3" xfId="26427"/>
    <cellStyle name="Normal 66 2 2 2 3 3 4" xfId="36638"/>
    <cellStyle name="Normal 66 2 2 2 3 3 5" xfId="21414"/>
    <cellStyle name="Normal 66 2 2 2 3 4" xfId="13004"/>
    <cellStyle name="Normal 66 2 2 2 3 4 2" xfId="43326"/>
    <cellStyle name="Normal 66 2 2 2 3 4 3" xfId="28102"/>
    <cellStyle name="Normal 66 2 2 2 3 5" xfId="7983"/>
    <cellStyle name="Normal 66 2 2 2 3 5 2" xfId="38309"/>
    <cellStyle name="Normal 66 2 2 2 3 5 3" xfId="23085"/>
    <cellStyle name="Normal 66 2 2 2 3 6" xfId="33297"/>
    <cellStyle name="Normal 66 2 2 2 3 7" xfId="18072"/>
    <cellStyle name="Normal 66 2 2 2 4" xfId="3765"/>
    <cellStyle name="Normal 66 2 2 2 4 2" xfId="13839"/>
    <cellStyle name="Normal 66 2 2 2 4 2 2" xfId="44161"/>
    <cellStyle name="Normal 66 2 2 2 4 2 3" xfId="28937"/>
    <cellStyle name="Normal 66 2 2 2 4 3" xfId="8819"/>
    <cellStyle name="Normal 66 2 2 2 4 3 2" xfId="39144"/>
    <cellStyle name="Normal 66 2 2 2 4 3 3" xfId="23920"/>
    <cellStyle name="Normal 66 2 2 2 4 4" xfId="34131"/>
    <cellStyle name="Normal 66 2 2 2 4 5" xfId="18907"/>
    <cellStyle name="Normal 66 2 2 2 5" xfId="5458"/>
    <cellStyle name="Normal 66 2 2 2 5 2" xfId="15510"/>
    <cellStyle name="Normal 66 2 2 2 5 2 2" xfId="45832"/>
    <cellStyle name="Normal 66 2 2 2 5 2 3" xfId="30608"/>
    <cellStyle name="Normal 66 2 2 2 5 3" xfId="10490"/>
    <cellStyle name="Normal 66 2 2 2 5 3 2" xfId="40815"/>
    <cellStyle name="Normal 66 2 2 2 5 3 3" xfId="25591"/>
    <cellStyle name="Normal 66 2 2 2 5 4" xfId="35802"/>
    <cellStyle name="Normal 66 2 2 2 5 5" xfId="20578"/>
    <cellStyle name="Normal 66 2 2 2 6" xfId="12168"/>
    <cellStyle name="Normal 66 2 2 2 6 2" xfId="42490"/>
    <cellStyle name="Normal 66 2 2 2 6 3" xfId="27266"/>
    <cellStyle name="Normal 66 2 2 2 7" xfId="7147"/>
    <cellStyle name="Normal 66 2 2 2 7 2" xfId="37473"/>
    <cellStyle name="Normal 66 2 2 2 7 3" xfId="22249"/>
    <cellStyle name="Normal 66 2 2 2 8" xfId="32461"/>
    <cellStyle name="Normal 66 2 2 2 9" xfId="17236"/>
    <cellStyle name="Normal 66 2 2 3" xfId="2283"/>
    <cellStyle name="Normal 66 2 2 3 2" xfId="3122"/>
    <cellStyle name="Normal 66 2 2 3 2 2" xfId="4812"/>
    <cellStyle name="Normal 66 2 2 3 2 2 2" xfId="14885"/>
    <cellStyle name="Normal 66 2 2 3 2 2 2 2" xfId="45207"/>
    <cellStyle name="Normal 66 2 2 3 2 2 2 3" xfId="29983"/>
    <cellStyle name="Normal 66 2 2 3 2 2 3" xfId="9865"/>
    <cellStyle name="Normal 66 2 2 3 2 2 3 2" xfId="40190"/>
    <cellStyle name="Normal 66 2 2 3 2 2 3 3" xfId="24966"/>
    <cellStyle name="Normal 66 2 2 3 2 2 4" xfId="35177"/>
    <cellStyle name="Normal 66 2 2 3 2 2 5" xfId="19953"/>
    <cellStyle name="Normal 66 2 2 3 2 3" xfId="6504"/>
    <cellStyle name="Normal 66 2 2 3 2 3 2" xfId="16556"/>
    <cellStyle name="Normal 66 2 2 3 2 3 2 2" xfId="46878"/>
    <cellStyle name="Normal 66 2 2 3 2 3 2 3" xfId="31654"/>
    <cellStyle name="Normal 66 2 2 3 2 3 3" xfId="11536"/>
    <cellStyle name="Normal 66 2 2 3 2 3 3 2" xfId="41861"/>
    <cellStyle name="Normal 66 2 2 3 2 3 3 3" xfId="26637"/>
    <cellStyle name="Normal 66 2 2 3 2 3 4" xfId="36848"/>
    <cellStyle name="Normal 66 2 2 3 2 3 5" xfId="21624"/>
    <cellStyle name="Normal 66 2 2 3 2 4" xfId="13214"/>
    <cellStyle name="Normal 66 2 2 3 2 4 2" xfId="43536"/>
    <cellStyle name="Normal 66 2 2 3 2 4 3" xfId="28312"/>
    <cellStyle name="Normal 66 2 2 3 2 5" xfId="8193"/>
    <cellStyle name="Normal 66 2 2 3 2 5 2" xfId="38519"/>
    <cellStyle name="Normal 66 2 2 3 2 5 3" xfId="23295"/>
    <cellStyle name="Normal 66 2 2 3 2 6" xfId="33507"/>
    <cellStyle name="Normal 66 2 2 3 2 7" xfId="18282"/>
    <cellStyle name="Normal 66 2 2 3 3" xfId="3975"/>
    <cellStyle name="Normal 66 2 2 3 3 2" xfId="14049"/>
    <cellStyle name="Normal 66 2 2 3 3 2 2" xfId="44371"/>
    <cellStyle name="Normal 66 2 2 3 3 2 3" xfId="29147"/>
    <cellStyle name="Normal 66 2 2 3 3 3" xfId="9029"/>
    <cellStyle name="Normal 66 2 2 3 3 3 2" xfId="39354"/>
    <cellStyle name="Normal 66 2 2 3 3 3 3" xfId="24130"/>
    <cellStyle name="Normal 66 2 2 3 3 4" xfId="34341"/>
    <cellStyle name="Normal 66 2 2 3 3 5" xfId="19117"/>
    <cellStyle name="Normal 66 2 2 3 4" xfId="5668"/>
    <cellStyle name="Normal 66 2 2 3 4 2" xfId="15720"/>
    <cellStyle name="Normal 66 2 2 3 4 2 2" xfId="46042"/>
    <cellStyle name="Normal 66 2 2 3 4 2 3" xfId="30818"/>
    <cellStyle name="Normal 66 2 2 3 4 3" xfId="10700"/>
    <cellStyle name="Normal 66 2 2 3 4 3 2" xfId="41025"/>
    <cellStyle name="Normal 66 2 2 3 4 3 3" xfId="25801"/>
    <cellStyle name="Normal 66 2 2 3 4 4" xfId="36012"/>
    <cellStyle name="Normal 66 2 2 3 4 5" xfId="20788"/>
    <cellStyle name="Normal 66 2 2 3 5" xfId="12378"/>
    <cellStyle name="Normal 66 2 2 3 5 2" xfId="42700"/>
    <cellStyle name="Normal 66 2 2 3 5 3" xfId="27476"/>
    <cellStyle name="Normal 66 2 2 3 6" xfId="7357"/>
    <cellStyle name="Normal 66 2 2 3 6 2" xfId="37683"/>
    <cellStyle name="Normal 66 2 2 3 6 3" xfId="22459"/>
    <cellStyle name="Normal 66 2 2 3 7" xfId="32671"/>
    <cellStyle name="Normal 66 2 2 3 8" xfId="17446"/>
    <cellStyle name="Normal 66 2 2 4" xfId="2704"/>
    <cellStyle name="Normal 66 2 2 4 2" xfId="4394"/>
    <cellStyle name="Normal 66 2 2 4 2 2" xfId="14467"/>
    <cellStyle name="Normal 66 2 2 4 2 2 2" xfId="44789"/>
    <cellStyle name="Normal 66 2 2 4 2 2 3" xfId="29565"/>
    <cellStyle name="Normal 66 2 2 4 2 3" xfId="9447"/>
    <cellStyle name="Normal 66 2 2 4 2 3 2" xfId="39772"/>
    <cellStyle name="Normal 66 2 2 4 2 3 3" xfId="24548"/>
    <cellStyle name="Normal 66 2 2 4 2 4" xfId="34759"/>
    <cellStyle name="Normal 66 2 2 4 2 5" xfId="19535"/>
    <cellStyle name="Normal 66 2 2 4 3" xfId="6086"/>
    <cellStyle name="Normal 66 2 2 4 3 2" xfId="16138"/>
    <cellStyle name="Normal 66 2 2 4 3 2 2" xfId="46460"/>
    <cellStyle name="Normal 66 2 2 4 3 2 3" xfId="31236"/>
    <cellStyle name="Normal 66 2 2 4 3 3" xfId="11118"/>
    <cellStyle name="Normal 66 2 2 4 3 3 2" xfId="41443"/>
    <cellStyle name="Normal 66 2 2 4 3 3 3" xfId="26219"/>
    <cellStyle name="Normal 66 2 2 4 3 4" xfId="36430"/>
    <cellStyle name="Normal 66 2 2 4 3 5" xfId="21206"/>
    <cellStyle name="Normal 66 2 2 4 4" xfId="12796"/>
    <cellStyle name="Normal 66 2 2 4 4 2" xfId="43118"/>
    <cellStyle name="Normal 66 2 2 4 4 3" xfId="27894"/>
    <cellStyle name="Normal 66 2 2 4 5" xfId="7775"/>
    <cellStyle name="Normal 66 2 2 4 5 2" xfId="38101"/>
    <cellStyle name="Normal 66 2 2 4 5 3" xfId="22877"/>
    <cellStyle name="Normal 66 2 2 4 6" xfId="33089"/>
    <cellStyle name="Normal 66 2 2 4 7" xfId="17864"/>
    <cellStyle name="Normal 66 2 2 5" xfId="3557"/>
    <cellStyle name="Normal 66 2 2 5 2" xfId="13631"/>
    <cellStyle name="Normal 66 2 2 5 2 2" xfId="43953"/>
    <cellStyle name="Normal 66 2 2 5 2 3" xfId="28729"/>
    <cellStyle name="Normal 66 2 2 5 3" xfId="8611"/>
    <cellStyle name="Normal 66 2 2 5 3 2" xfId="38936"/>
    <cellStyle name="Normal 66 2 2 5 3 3" xfId="23712"/>
    <cellStyle name="Normal 66 2 2 5 4" xfId="33923"/>
    <cellStyle name="Normal 66 2 2 5 5" xfId="18699"/>
    <cellStyle name="Normal 66 2 2 6" xfId="5250"/>
    <cellStyle name="Normal 66 2 2 6 2" xfId="15302"/>
    <cellStyle name="Normal 66 2 2 6 2 2" xfId="45624"/>
    <cellStyle name="Normal 66 2 2 6 2 3" xfId="30400"/>
    <cellStyle name="Normal 66 2 2 6 3" xfId="10282"/>
    <cellStyle name="Normal 66 2 2 6 3 2" xfId="40607"/>
    <cellStyle name="Normal 66 2 2 6 3 3" xfId="25383"/>
    <cellStyle name="Normal 66 2 2 6 4" xfId="35594"/>
    <cellStyle name="Normal 66 2 2 6 5" xfId="20370"/>
    <cellStyle name="Normal 66 2 2 7" xfId="11960"/>
    <cellStyle name="Normal 66 2 2 7 2" xfId="42282"/>
    <cellStyle name="Normal 66 2 2 7 3" xfId="27058"/>
    <cellStyle name="Normal 66 2 2 8" xfId="6939"/>
    <cellStyle name="Normal 66 2 2 8 2" xfId="37265"/>
    <cellStyle name="Normal 66 2 2 8 3" xfId="22041"/>
    <cellStyle name="Normal 66 2 2 9" xfId="32253"/>
    <cellStyle name="Normal 66 2 3" xfId="1966"/>
    <cellStyle name="Normal 66 2 3 2" xfId="2387"/>
    <cellStyle name="Normal 66 2 3 2 2" xfId="3226"/>
    <cellStyle name="Normal 66 2 3 2 2 2" xfId="4916"/>
    <cellStyle name="Normal 66 2 3 2 2 2 2" xfId="14989"/>
    <cellStyle name="Normal 66 2 3 2 2 2 2 2" xfId="45311"/>
    <cellStyle name="Normal 66 2 3 2 2 2 2 3" xfId="30087"/>
    <cellStyle name="Normal 66 2 3 2 2 2 3" xfId="9969"/>
    <cellStyle name="Normal 66 2 3 2 2 2 3 2" xfId="40294"/>
    <cellStyle name="Normal 66 2 3 2 2 2 3 3" xfId="25070"/>
    <cellStyle name="Normal 66 2 3 2 2 2 4" xfId="35281"/>
    <cellStyle name="Normal 66 2 3 2 2 2 5" xfId="20057"/>
    <cellStyle name="Normal 66 2 3 2 2 3" xfId="6608"/>
    <cellStyle name="Normal 66 2 3 2 2 3 2" xfId="16660"/>
    <cellStyle name="Normal 66 2 3 2 2 3 2 2" xfId="46982"/>
    <cellStyle name="Normal 66 2 3 2 2 3 2 3" xfId="31758"/>
    <cellStyle name="Normal 66 2 3 2 2 3 3" xfId="11640"/>
    <cellStyle name="Normal 66 2 3 2 2 3 3 2" xfId="41965"/>
    <cellStyle name="Normal 66 2 3 2 2 3 3 3" xfId="26741"/>
    <cellStyle name="Normal 66 2 3 2 2 3 4" xfId="36952"/>
    <cellStyle name="Normal 66 2 3 2 2 3 5" xfId="21728"/>
    <cellStyle name="Normal 66 2 3 2 2 4" xfId="13318"/>
    <cellStyle name="Normal 66 2 3 2 2 4 2" xfId="43640"/>
    <cellStyle name="Normal 66 2 3 2 2 4 3" xfId="28416"/>
    <cellStyle name="Normal 66 2 3 2 2 5" xfId="8297"/>
    <cellStyle name="Normal 66 2 3 2 2 5 2" xfId="38623"/>
    <cellStyle name="Normal 66 2 3 2 2 5 3" xfId="23399"/>
    <cellStyle name="Normal 66 2 3 2 2 6" xfId="33611"/>
    <cellStyle name="Normal 66 2 3 2 2 7" xfId="18386"/>
    <cellStyle name="Normal 66 2 3 2 3" xfId="4079"/>
    <cellStyle name="Normal 66 2 3 2 3 2" xfId="14153"/>
    <cellStyle name="Normal 66 2 3 2 3 2 2" xfId="44475"/>
    <cellStyle name="Normal 66 2 3 2 3 2 3" xfId="29251"/>
    <cellStyle name="Normal 66 2 3 2 3 3" xfId="9133"/>
    <cellStyle name="Normal 66 2 3 2 3 3 2" xfId="39458"/>
    <cellStyle name="Normal 66 2 3 2 3 3 3" xfId="24234"/>
    <cellStyle name="Normal 66 2 3 2 3 4" xfId="34445"/>
    <cellStyle name="Normal 66 2 3 2 3 5" xfId="19221"/>
    <cellStyle name="Normal 66 2 3 2 4" xfId="5772"/>
    <cellStyle name="Normal 66 2 3 2 4 2" xfId="15824"/>
    <cellStyle name="Normal 66 2 3 2 4 2 2" xfId="46146"/>
    <cellStyle name="Normal 66 2 3 2 4 2 3" xfId="30922"/>
    <cellStyle name="Normal 66 2 3 2 4 3" xfId="10804"/>
    <cellStyle name="Normal 66 2 3 2 4 3 2" xfId="41129"/>
    <cellStyle name="Normal 66 2 3 2 4 3 3" xfId="25905"/>
    <cellStyle name="Normal 66 2 3 2 4 4" xfId="36116"/>
    <cellStyle name="Normal 66 2 3 2 4 5" xfId="20892"/>
    <cellStyle name="Normal 66 2 3 2 5" xfId="12482"/>
    <cellStyle name="Normal 66 2 3 2 5 2" xfId="42804"/>
    <cellStyle name="Normal 66 2 3 2 5 3" xfId="27580"/>
    <cellStyle name="Normal 66 2 3 2 6" xfId="7461"/>
    <cellStyle name="Normal 66 2 3 2 6 2" xfId="37787"/>
    <cellStyle name="Normal 66 2 3 2 6 3" xfId="22563"/>
    <cellStyle name="Normal 66 2 3 2 7" xfId="32775"/>
    <cellStyle name="Normal 66 2 3 2 8" xfId="17550"/>
    <cellStyle name="Normal 66 2 3 3" xfId="2808"/>
    <cellStyle name="Normal 66 2 3 3 2" xfId="4498"/>
    <cellStyle name="Normal 66 2 3 3 2 2" xfId="14571"/>
    <cellStyle name="Normal 66 2 3 3 2 2 2" xfId="44893"/>
    <cellStyle name="Normal 66 2 3 3 2 2 3" xfId="29669"/>
    <cellStyle name="Normal 66 2 3 3 2 3" xfId="9551"/>
    <cellStyle name="Normal 66 2 3 3 2 3 2" xfId="39876"/>
    <cellStyle name="Normal 66 2 3 3 2 3 3" xfId="24652"/>
    <cellStyle name="Normal 66 2 3 3 2 4" xfId="34863"/>
    <cellStyle name="Normal 66 2 3 3 2 5" xfId="19639"/>
    <cellStyle name="Normal 66 2 3 3 3" xfId="6190"/>
    <cellStyle name="Normal 66 2 3 3 3 2" xfId="16242"/>
    <cellStyle name="Normal 66 2 3 3 3 2 2" xfId="46564"/>
    <cellStyle name="Normal 66 2 3 3 3 2 3" xfId="31340"/>
    <cellStyle name="Normal 66 2 3 3 3 3" xfId="11222"/>
    <cellStyle name="Normal 66 2 3 3 3 3 2" xfId="41547"/>
    <cellStyle name="Normal 66 2 3 3 3 3 3" xfId="26323"/>
    <cellStyle name="Normal 66 2 3 3 3 4" xfId="36534"/>
    <cellStyle name="Normal 66 2 3 3 3 5" xfId="21310"/>
    <cellStyle name="Normal 66 2 3 3 4" xfId="12900"/>
    <cellStyle name="Normal 66 2 3 3 4 2" xfId="43222"/>
    <cellStyle name="Normal 66 2 3 3 4 3" xfId="27998"/>
    <cellStyle name="Normal 66 2 3 3 5" xfId="7879"/>
    <cellStyle name="Normal 66 2 3 3 5 2" xfId="38205"/>
    <cellStyle name="Normal 66 2 3 3 5 3" xfId="22981"/>
    <cellStyle name="Normal 66 2 3 3 6" xfId="33193"/>
    <cellStyle name="Normal 66 2 3 3 7" xfId="17968"/>
    <cellStyle name="Normal 66 2 3 4" xfId="3661"/>
    <cellStyle name="Normal 66 2 3 4 2" xfId="13735"/>
    <cellStyle name="Normal 66 2 3 4 2 2" xfId="44057"/>
    <cellStyle name="Normal 66 2 3 4 2 3" xfId="28833"/>
    <cellStyle name="Normal 66 2 3 4 3" xfId="8715"/>
    <cellStyle name="Normal 66 2 3 4 3 2" xfId="39040"/>
    <cellStyle name="Normal 66 2 3 4 3 3" xfId="23816"/>
    <cellStyle name="Normal 66 2 3 4 4" xfId="34027"/>
    <cellStyle name="Normal 66 2 3 4 5" xfId="18803"/>
    <cellStyle name="Normal 66 2 3 5" xfId="5354"/>
    <cellStyle name="Normal 66 2 3 5 2" xfId="15406"/>
    <cellStyle name="Normal 66 2 3 5 2 2" xfId="45728"/>
    <cellStyle name="Normal 66 2 3 5 2 3" xfId="30504"/>
    <cellStyle name="Normal 66 2 3 5 3" xfId="10386"/>
    <cellStyle name="Normal 66 2 3 5 3 2" xfId="40711"/>
    <cellStyle name="Normal 66 2 3 5 3 3" xfId="25487"/>
    <cellStyle name="Normal 66 2 3 5 4" xfId="35698"/>
    <cellStyle name="Normal 66 2 3 5 5" xfId="20474"/>
    <cellStyle name="Normal 66 2 3 6" xfId="12064"/>
    <cellStyle name="Normal 66 2 3 6 2" xfId="42386"/>
    <cellStyle name="Normal 66 2 3 6 3" xfId="27162"/>
    <cellStyle name="Normal 66 2 3 7" xfId="7043"/>
    <cellStyle name="Normal 66 2 3 7 2" xfId="37369"/>
    <cellStyle name="Normal 66 2 3 7 3" xfId="22145"/>
    <cellStyle name="Normal 66 2 3 8" xfId="32357"/>
    <cellStyle name="Normal 66 2 3 9" xfId="17132"/>
    <cellStyle name="Normal 66 2 4" xfId="2179"/>
    <cellStyle name="Normal 66 2 4 2" xfId="3018"/>
    <cellStyle name="Normal 66 2 4 2 2" xfId="4708"/>
    <cellStyle name="Normal 66 2 4 2 2 2" xfId="14781"/>
    <cellStyle name="Normal 66 2 4 2 2 2 2" xfId="45103"/>
    <cellStyle name="Normal 66 2 4 2 2 2 3" xfId="29879"/>
    <cellStyle name="Normal 66 2 4 2 2 3" xfId="9761"/>
    <cellStyle name="Normal 66 2 4 2 2 3 2" xfId="40086"/>
    <cellStyle name="Normal 66 2 4 2 2 3 3" xfId="24862"/>
    <cellStyle name="Normal 66 2 4 2 2 4" xfId="35073"/>
    <cellStyle name="Normal 66 2 4 2 2 5" xfId="19849"/>
    <cellStyle name="Normal 66 2 4 2 3" xfId="6400"/>
    <cellStyle name="Normal 66 2 4 2 3 2" xfId="16452"/>
    <cellStyle name="Normal 66 2 4 2 3 2 2" xfId="46774"/>
    <cellStyle name="Normal 66 2 4 2 3 2 3" xfId="31550"/>
    <cellStyle name="Normal 66 2 4 2 3 3" xfId="11432"/>
    <cellStyle name="Normal 66 2 4 2 3 3 2" xfId="41757"/>
    <cellStyle name="Normal 66 2 4 2 3 3 3" xfId="26533"/>
    <cellStyle name="Normal 66 2 4 2 3 4" xfId="36744"/>
    <cellStyle name="Normal 66 2 4 2 3 5" xfId="21520"/>
    <cellStyle name="Normal 66 2 4 2 4" xfId="13110"/>
    <cellStyle name="Normal 66 2 4 2 4 2" xfId="43432"/>
    <cellStyle name="Normal 66 2 4 2 4 3" xfId="28208"/>
    <cellStyle name="Normal 66 2 4 2 5" xfId="8089"/>
    <cellStyle name="Normal 66 2 4 2 5 2" xfId="38415"/>
    <cellStyle name="Normal 66 2 4 2 5 3" xfId="23191"/>
    <cellStyle name="Normal 66 2 4 2 6" xfId="33403"/>
    <cellStyle name="Normal 66 2 4 2 7" xfId="18178"/>
    <cellStyle name="Normal 66 2 4 3" xfId="3871"/>
    <cellStyle name="Normal 66 2 4 3 2" xfId="13945"/>
    <cellStyle name="Normal 66 2 4 3 2 2" xfId="44267"/>
    <cellStyle name="Normal 66 2 4 3 2 3" xfId="29043"/>
    <cellStyle name="Normal 66 2 4 3 3" xfId="8925"/>
    <cellStyle name="Normal 66 2 4 3 3 2" xfId="39250"/>
    <cellStyle name="Normal 66 2 4 3 3 3" xfId="24026"/>
    <cellStyle name="Normal 66 2 4 3 4" xfId="34237"/>
    <cellStyle name="Normal 66 2 4 3 5" xfId="19013"/>
    <cellStyle name="Normal 66 2 4 4" xfId="5564"/>
    <cellStyle name="Normal 66 2 4 4 2" xfId="15616"/>
    <cellStyle name="Normal 66 2 4 4 2 2" xfId="45938"/>
    <cellStyle name="Normal 66 2 4 4 2 3" xfId="30714"/>
    <cellStyle name="Normal 66 2 4 4 3" xfId="10596"/>
    <cellStyle name="Normal 66 2 4 4 3 2" xfId="40921"/>
    <cellStyle name="Normal 66 2 4 4 3 3" xfId="25697"/>
    <cellStyle name="Normal 66 2 4 4 4" xfId="35908"/>
    <cellStyle name="Normal 66 2 4 4 5" xfId="20684"/>
    <cellStyle name="Normal 66 2 4 5" xfId="12274"/>
    <cellStyle name="Normal 66 2 4 5 2" xfId="42596"/>
    <cellStyle name="Normal 66 2 4 5 3" xfId="27372"/>
    <cellStyle name="Normal 66 2 4 6" xfId="7253"/>
    <cellStyle name="Normal 66 2 4 6 2" xfId="37579"/>
    <cellStyle name="Normal 66 2 4 6 3" xfId="22355"/>
    <cellStyle name="Normal 66 2 4 7" xfId="32567"/>
    <cellStyle name="Normal 66 2 4 8" xfId="17342"/>
    <cellStyle name="Normal 66 2 5" xfId="2600"/>
    <cellStyle name="Normal 66 2 5 2" xfId="4290"/>
    <cellStyle name="Normal 66 2 5 2 2" xfId="14363"/>
    <cellStyle name="Normal 66 2 5 2 2 2" xfId="44685"/>
    <cellStyle name="Normal 66 2 5 2 2 3" xfId="29461"/>
    <cellStyle name="Normal 66 2 5 2 3" xfId="9343"/>
    <cellStyle name="Normal 66 2 5 2 3 2" xfId="39668"/>
    <cellStyle name="Normal 66 2 5 2 3 3" xfId="24444"/>
    <cellStyle name="Normal 66 2 5 2 4" xfId="34655"/>
    <cellStyle name="Normal 66 2 5 2 5" xfId="19431"/>
    <cellStyle name="Normal 66 2 5 3" xfId="5982"/>
    <cellStyle name="Normal 66 2 5 3 2" xfId="16034"/>
    <cellStyle name="Normal 66 2 5 3 2 2" xfId="46356"/>
    <cellStyle name="Normal 66 2 5 3 2 3" xfId="31132"/>
    <cellStyle name="Normal 66 2 5 3 3" xfId="11014"/>
    <cellStyle name="Normal 66 2 5 3 3 2" xfId="41339"/>
    <cellStyle name="Normal 66 2 5 3 3 3" xfId="26115"/>
    <cellStyle name="Normal 66 2 5 3 4" xfId="36326"/>
    <cellStyle name="Normal 66 2 5 3 5" xfId="21102"/>
    <cellStyle name="Normal 66 2 5 4" xfId="12692"/>
    <cellStyle name="Normal 66 2 5 4 2" xfId="43014"/>
    <cellStyle name="Normal 66 2 5 4 3" xfId="27790"/>
    <cellStyle name="Normal 66 2 5 5" xfId="7671"/>
    <cellStyle name="Normal 66 2 5 5 2" xfId="37997"/>
    <cellStyle name="Normal 66 2 5 5 3" xfId="22773"/>
    <cellStyle name="Normal 66 2 5 6" xfId="32985"/>
    <cellStyle name="Normal 66 2 5 7" xfId="17760"/>
    <cellStyle name="Normal 66 2 6" xfId="3453"/>
    <cellStyle name="Normal 66 2 6 2" xfId="13527"/>
    <cellStyle name="Normal 66 2 6 2 2" xfId="43849"/>
    <cellStyle name="Normal 66 2 6 2 3" xfId="28625"/>
    <cellStyle name="Normal 66 2 6 3" xfId="8507"/>
    <cellStyle name="Normal 66 2 6 3 2" xfId="38832"/>
    <cellStyle name="Normal 66 2 6 3 3" xfId="23608"/>
    <cellStyle name="Normal 66 2 6 4" xfId="33819"/>
    <cellStyle name="Normal 66 2 6 5" xfId="18595"/>
    <cellStyle name="Normal 66 2 7" xfId="5146"/>
    <cellStyle name="Normal 66 2 7 2" xfId="15198"/>
    <cellStyle name="Normal 66 2 7 2 2" xfId="45520"/>
    <cellStyle name="Normal 66 2 7 2 3" xfId="30296"/>
    <cellStyle name="Normal 66 2 7 3" xfId="10178"/>
    <cellStyle name="Normal 66 2 7 3 2" xfId="40503"/>
    <cellStyle name="Normal 66 2 7 3 3" xfId="25279"/>
    <cellStyle name="Normal 66 2 7 4" xfId="35490"/>
    <cellStyle name="Normal 66 2 7 5" xfId="20266"/>
    <cellStyle name="Normal 66 2 8" xfId="11856"/>
    <cellStyle name="Normal 66 2 8 2" xfId="42178"/>
    <cellStyle name="Normal 66 2 8 3" xfId="26954"/>
    <cellStyle name="Normal 66 2 9" xfId="6835"/>
    <cellStyle name="Normal 66 2 9 2" xfId="37161"/>
    <cellStyle name="Normal 66 2 9 3" xfId="21937"/>
    <cellStyle name="Normal 66 3" xfId="1799"/>
    <cellStyle name="Normal 66 3 10" xfId="16976"/>
    <cellStyle name="Normal 66 3 2" xfId="2018"/>
    <cellStyle name="Normal 66 3 2 2" xfId="2439"/>
    <cellStyle name="Normal 66 3 2 2 2" xfId="3278"/>
    <cellStyle name="Normal 66 3 2 2 2 2" xfId="4968"/>
    <cellStyle name="Normal 66 3 2 2 2 2 2" xfId="15041"/>
    <cellStyle name="Normal 66 3 2 2 2 2 2 2" xfId="45363"/>
    <cellStyle name="Normal 66 3 2 2 2 2 2 3" xfId="30139"/>
    <cellStyle name="Normal 66 3 2 2 2 2 3" xfId="10021"/>
    <cellStyle name="Normal 66 3 2 2 2 2 3 2" xfId="40346"/>
    <cellStyle name="Normal 66 3 2 2 2 2 3 3" xfId="25122"/>
    <cellStyle name="Normal 66 3 2 2 2 2 4" xfId="35333"/>
    <cellStyle name="Normal 66 3 2 2 2 2 5" xfId="20109"/>
    <cellStyle name="Normal 66 3 2 2 2 3" xfId="6660"/>
    <cellStyle name="Normal 66 3 2 2 2 3 2" xfId="16712"/>
    <cellStyle name="Normal 66 3 2 2 2 3 2 2" xfId="47034"/>
    <cellStyle name="Normal 66 3 2 2 2 3 2 3" xfId="31810"/>
    <cellStyle name="Normal 66 3 2 2 2 3 3" xfId="11692"/>
    <cellStyle name="Normal 66 3 2 2 2 3 3 2" xfId="42017"/>
    <cellStyle name="Normal 66 3 2 2 2 3 3 3" xfId="26793"/>
    <cellStyle name="Normal 66 3 2 2 2 3 4" xfId="37004"/>
    <cellStyle name="Normal 66 3 2 2 2 3 5" xfId="21780"/>
    <cellStyle name="Normal 66 3 2 2 2 4" xfId="13370"/>
    <cellStyle name="Normal 66 3 2 2 2 4 2" xfId="43692"/>
    <cellStyle name="Normal 66 3 2 2 2 4 3" xfId="28468"/>
    <cellStyle name="Normal 66 3 2 2 2 5" xfId="8349"/>
    <cellStyle name="Normal 66 3 2 2 2 5 2" xfId="38675"/>
    <cellStyle name="Normal 66 3 2 2 2 5 3" xfId="23451"/>
    <cellStyle name="Normal 66 3 2 2 2 6" xfId="33663"/>
    <cellStyle name="Normal 66 3 2 2 2 7" xfId="18438"/>
    <cellStyle name="Normal 66 3 2 2 3" xfId="4131"/>
    <cellStyle name="Normal 66 3 2 2 3 2" xfId="14205"/>
    <cellStyle name="Normal 66 3 2 2 3 2 2" xfId="44527"/>
    <cellStyle name="Normal 66 3 2 2 3 2 3" xfId="29303"/>
    <cellStyle name="Normal 66 3 2 2 3 3" xfId="9185"/>
    <cellStyle name="Normal 66 3 2 2 3 3 2" xfId="39510"/>
    <cellStyle name="Normal 66 3 2 2 3 3 3" xfId="24286"/>
    <cellStyle name="Normal 66 3 2 2 3 4" xfId="34497"/>
    <cellStyle name="Normal 66 3 2 2 3 5" xfId="19273"/>
    <cellStyle name="Normal 66 3 2 2 4" xfId="5824"/>
    <cellStyle name="Normal 66 3 2 2 4 2" xfId="15876"/>
    <cellStyle name="Normal 66 3 2 2 4 2 2" xfId="46198"/>
    <cellStyle name="Normal 66 3 2 2 4 2 3" xfId="30974"/>
    <cellStyle name="Normal 66 3 2 2 4 3" xfId="10856"/>
    <cellStyle name="Normal 66 3 2 2 4 3 2" xfId="41181"/>
    <cellStyle name="Normal 66 3 2 2 4 3 3" xfId="25957"/>
    <cellStyle name="Normal 66 3 2 2 4 4" xfId="36168"/>
    <cellStyle name="Normal 66 3 2 2 4 5" xfId="20944"/>
    <cellStyle name="Normal 66 3 2 2 5" xfId="12534"/>
    <cellStyle name="Normal 66 3 2 2 5 2" xfId="42856"/>
    <cellStyle name="Normal 66 3 2 2 5 3" xfId="27632"/>
    <cellStyle name="Normal 66 3 2 2 6" xfId="7513"/>
    <cellStyle name="Normal 66 3 2 2 6 2" xfId="37839"/>
    <cellStyle name="Normal 66 3 2 2 6 3" xfId="22615"/>
    <cellStyle name="Normal 66 3 2 2 7" xfId="32827"/>
    <cellStyle name="Normal 66 3 2 2 8" xfId="17602"/>
    <cellStyle name="Normal 66 3 2 3" xfId="2860"/>
    <cellStyle name="Normal 66 3 2 3 2" xfId="4550"/>
    <cellStyle name="Normal 66 3 2 3 2 2" xfId="14623"/>
    <cellStyle name="Normal 66 3 2 3 2 2 2" xfId="44945"/>
    <cellStyle name="Normal 66 3 2 3 2 2 3" xfId="29721"/>
    <cellStyle name="Normal 66 3 2 3 2 3" xfId="9603"/>
    <cellStyle name="Normal 66 3 2 3 2 3 2" xfId="39928"/>
    <cellStyle name="Normal 66 3 2 3 2 3 3" xfId="24704"/>
    <cellStyle name="Normal 66 3 2 3 2 4" xfId="34915"/>
    <cellStyle name="Normal 66 3 2 3 2 5" xfId="19691"/>
    <cellStyle name="Normal 66 3 2 3 3" xfId="6242"/>
    <cellStyle name="Normal 66 3 2 3 3 2" xfId="16294"/>
    <cellStyle name="Normal 66 3 2 3 3 2 2" xfId="46616"/>
    <cellStyle name="Normal 66 3 2 3 3 2 3" xfId="31392"/>
    <cellStyle name="Normal 66 3 2 3 3 3" xfId="11274"/>
    <cellStyle name="Normal 66 3 2 3 3 3 2" xfId="41599"/>
    <cellStyle name="Normal 66 3 2 3 3 3 3" xfId="26375"/>
    <cellStyle name="Normal 66 3 2 3 3 4" xfId="36586"/>
    <cellStyle name="Normal 66 3 2 3 3 5" xfId="21362"/>
    <cellStyle name="Normal 66 3 2 3 4" xfId="12952"/>
    <cellStyle name="Normal 66 3 2 3 4 2" xfId="43274"/>
    <cellStyle name="Normal 66 3 2 3 4 3" xfId="28050"/>
    <cellStyle name="Normal 66 3 2 3 5" xfId="7931"/>
    <cellStyle name="Normal 66 3 2 3 5 2" xfId="38257"/>
    <cellStyle name="Normal 66 3 2 3 5 3" xfId="23033"/>
    <cellStyle name="Normal 66 3 2 3 6" xfId="33245"/>
    <cellStyle name="Normal 66 3 2 3 7" xfId="18020"/>
    <cellStyle name="Normal 66 3 2 4" xfId="3713"/>
    <cellStyle name="Normal 66 3 2 4 2" xfId="13787"/>
    <cellStyle name="Normal 66 3 2 4 2 2" xfId="44109"/>
    <cellStyle name="Normal 66 3 2 4 2 3" xfId="28885"/>
    <cellStyle name="Normal 66 3 2 4 3" xfId="8767"/>
    <cellStyle name="Normal 66 3 2 4 3 2" xfId="39092"/>
    <cellStyle name="Normal 66 3 2 4 3 3" xfId="23868"/>
    <cellStyle name="Normal 66 3 2 4 4" xfId="34079"/>
    <cellStyle name="Normal 66 3 2 4 5" xfId="18855"/>
    <cellStyle name="Normal 66 3 2 5" xfId="5406"/>
    <cellStyle name="Normal 66 3 2 5 2" xfId="15458"/>
    <cellStyle name="Normal 66 3 2 5 2 2" xfId="45780"/>
    <cellStyle name="Normal 66 3 2 5 2 3" xfId="30556"/>
    <cellStyle name="Normal 66 3 2 5 3" xfId="10438"/>
    <cellStyle name="Normal 66 3 2 5 3 2" xfId="40763"/>
    <cellStyle name="Normal 66 3 2 5 3 3" xfId="25539"/>
    <cellStyle name="Normal 66 3 2 5 4" xfId="35750"/>
    <cellStyle name="Normal 66 3 2 5 5" xfId="20526"/>
    <cellStyle name="Normal 66 3 2 6" xfId="12116"/>
    <cellStyle name="Normal 66 3 2 6 2" xfId="42438"/>
    <cellStyle name="Normal 66 3 2 6 3" xfId="27214"/>
    <cellStyle name="Normal 66 3 2 7" xfId="7095"/>
    <cellStyle name="Normal 66 3 2 7 2" xfId="37421"/>
    <cellStyle name="Normal 66 3 2 7 3" xfId="22197"/>
    <cellStyle name="Normal 66 3 2 8" xfId="32409"/>
    <cellStyle name="Normal 66 3 2 9" xfId="17184"/>
    <cellStyle name="Normal 66 3 3" xfId="2231"/>
    <cellStyle name="Normal 66 3 3 2" xfId="3070"/>
    <cellStyle name="Normal 66 3 3 2 2" xfId="4760"/>
    <cellStyle name="Normal 66 3 3 2 2 2" xfId="14833"/>
    <cellStyle name="Normal 66 3 3 2 2 2 2" xfId="45155"/>
    <cellStyle name="Normal 66 3 3 2 2 2 3" xfId="29931"/>
    <cellStyle name="Normal 66 3 3 2 2 3" xfId="9813"/>
    <cellStyle name="Normal 66 3 3 2 2 3 2" xfId="40138"/>
    <cellStyle name="Normal 66 3 3 2 2 3 3" xfId="24914"/>
    <cellStyle name="Normal 66 3 3 2 2 4" xfId="35125"/>
    <cellStyle name="Normal 66 3 3 2 2 5" xfId="19901"/>
    <cellStyle name="Normal 66 3 3 2 3" xfId="6452"/>
    <cellStyle name="Normal 66 3 3 2 3 2" xfId="16504"/>
    <cellStyle name="Normal 66 3 3 2 3 2 2" xfId="46826"/>
    <cellStyle name="Normal 66 3 3 2 3 2 3" xfId="31602"/>
    <cellStyle name="Normal 66 3 3 2 3 3" xfId="11484"/>
    <cellStyle name="Normal 66 3 3 2 3 3 2" xfId="41809"/>
    <cellStyle name="Normal 66 3 3 2 3 3 3" xfId="26585"/>
    <cellStyle name="Normal 66 3 3 2 3 4" xfId="36796"/>
    <cellStyle name="Normal 66 3 3 2 3 5" xfId="21572"/>
    <cellStyle name="Normal 66 3 3 2 4" xfId="13162"/>
    <cellStyle name="Normal 66 3 3 2 4 2" xfId="43484"/>
    <cellStyle name="Normal 66 3 3 2 4 3" xfId="28260"/>
    <cellStyle name="Normal 66 3 3 2 5" xfId="8141"/>
    <cellStyle name="Normal 66 3 3 2 5 2" xfId="38467"/>
    <cellStyle name="Normal 66 3 3 2 5 3" xfId="23243"/>
    <cellStyle name="Normal 66 3 3 2 6" xfId="33455"/>
    <cellStyle name="Normal 66 3 3 2 7" xfId="18230"/>
    <cellStyle name="Normal 66 3 3 3" xfId="3923"/>
    <cellStyle name="Normal 66 3 3 3 2" xfId="13997"/>
    <cellStyle name="Normal 66 3 3 3 2 2" xfId="44319"/>
    <cellStyle name="Normal 66 3 3 3 2 3" xfId="29095"/>
    <cellStyle name="Normal 66 3 3 3 3" xfId="8977"/>
    <cellStyle name="Normal 66 3 3 3 3 2" xfId="39302"/>
    <cellStyle name="Normal 66 3 3 3 3 3" xfId="24078"/>
    <cellStyle name="Normal 66 3 3 3 4" xfId="34289"/>
    <cellStyle name="Normal 66 3 3 3 5" xfId="19065"/>
    <cellStyle name="Normal 66 3 3 4" xfId="5616"/>
    <cellStyle name="Normal 66 3 3 4 2" xfId="15668"/>
    <cellStyle name="Normal 66 3 3 4 2 2" xfId="45990"/>
    <cellStyle name="Normal 66 3 3 4 2 3" xfId="30766"/>
    <cellStyle name="Normal 66 3 3 4 3" xfId="10648"/>
    <cellStyle name="Normal 66 3 3 4 3 2" xfId="40973"/>
    <cellStyle name="Normal 66 3 3 4 3 3" xfId="25749"/>
    <cellStyle name="Normal 66 3 3 4 4" xfId="35960"/>
    <cellStyle name="Normal 66 3 3 4 5" xfId="20736"/>
    <cellStyle name="Normal 66 3 3 5" xfId="12326"/>
    <cellStyle name="Normal 66 3 3 5 2" xfId="42648"/>
    <cellStyle name="Normal 66 3 3 5 3" xfId="27424"/>
    <cellStyle name="Normal 66 3 3 6" xfId="7305"/>
    <cellStyle name="Normal 66 3 3 6 2" xfId="37631"/>
    <cellStyle name="Normal 66 3 3 6 3" xfId="22407"/>
    <cellStyle name="Normal 66 3 3 7" xfId="32619"/>
    <cellStyle name="Normal 66 3 3 8" xfId="17394"/>
    <cellStyle name="Normal 66 3 4" xfId="2652"/>
    <cellStyle name="Normal 66 3 4 2" xfId="4342"/>
    <cellStyle name="Normal 66 3 4 2 2" xfId="14415"/>
    <cellStyle name="Normal 66 3 4 2 2 2" xfId="44737"/>
    <cellStyle name="Normal 66 3 4 2 2 3" xfId="29513"/>
    <cellStyle name="Normal 66 3 4 2 3" xfId="9395"/>
    <cellStyle name="Normal 66 3 4 2 3 2" xfId="39720"/>
    <cellStyle name="Normal 66 3 4 2 3 3" xfId="24496"/>
    <cellStyle name="Normal 66 3 4 2 4" xfId="34707"/>
    <cellStyle name="Normal 66 3 4 2 5" xfId="19483"/>
    <cellStyle name="Normal 66 3 4 3" xfId="6034"/>
    <cellStyle name="Normal 66 3 4 3 2" xfId="16086"/>
    <cellStyle name="Normal 66 3 4 3 2 2" xfId="46408"/>
    <cellStyle name="Normal 66 3 4 3 2 3" xfId="31184"/>
    <cellStyle name="Normal 66 3 4 3 3" xfId="11066"/>
    <cellStyle name="Normal 66 3 4 3 3 2" xfId="41391"/>
    <cellStyle name="Normal 66 3 4 3 3 3" xfId="26167"/>
    <cellStyle name="Normal 66 3 4 3 4" xfId="36378"/>
    <cellStyle name="Normal 66 3 4 3 5" xfId="21154"/>
    <cellStyle name="Normal 66 3 4 4" xfId="12744"/>
    <cellStyle name="Normal 66 3 4 4 2" xfId="43066"/>
    <cellStyle name="Normal 66 3 4 4 3" xfId="27842"/>
    <cellStyle name="Normal 66 3 4 5" xfId="7723"/>
    <cellStyle name="Normal 66 3 4 5 2" xfId="38049"/>
    <cellStyle name="Normal 66 3 4 5 3" xfId="22825"/>
    <cellStyle name="Normal 66 3 4 6" xfId="33037"/>
    <cellStyle name="Normal 66 3 4 7" xfId="17812"/>
    <cellStyle name="Normal 66 3 5" xfId="3505"/>
    <cellStyle name="Normal 66 3 5 2" xfId="13579"/>
    <cellStyle name="Normal 66 3 5 2 2" xfId="43901"/>
    <cellStyle name="Normal 66 3 5 2 3" xfId="28677"/>
    <cellStyle name="Normal 66 3 5 3" xfId="8559"/>
    <cellStyle name="Normal 66 3 5 3 2" xfId="38884"/>
    <cellStyle name="Normal 66 3 5 3 3" xfId="23660"/>
    <cellStyle name="Normal 66 3 5 4" xfId="33871"/>
    <cellStyle name="Normal 66 3 5 5" xfId="18647"/>
    <cellStyle name="Normal 66 3 6" xfId="5198"/>
    <cellStyle name="Normal 66 3 6 2" xfId="15250"/>
    <cellStyle name="Normal 66 3 6 2 2" xfId="45572"/>
    <cellStyle name="Normal 66 3 6 2 3" xfId="30348"/>
    <cellStyle name="Normal 66 3 6 3" xfId="10230"/>
    <cellStyle name="Normal 66 3 6 3 2" xfId="40555"/>
    <cellStyle name="Normal 66 3 6 3 3" xfId="25331"/>
    <cellStyle name="Normal 66 3 6 4" xfId="35542"/>
    <cellStyle name="Normal 66 3 6 5" xfId="20318"/>
    <cellStyle name="Normal 66 3 7" xfId="11908"/>
    <cellStyle name="Normal 66 3 7 2" xfId="42230"/>
    <cellStyle name="Normal 66 3 7 3" xfId="27006"/>
    <cellStyle name="Normal 66 3 8" xfId="6887"/>
    <cellStyle name="Normal 66 3 8 2" xfId="37213"/>
    <cellStyle name="Normal 66 3 8 3" xfId="21989"/>
    <cellStyle name="Normal 66 3 9" xfId="32202"/>
    <cellStyle name="Normal 66 4" xfId="1912"/>
    <cellStyle name="Normal 66 4 2" xfId="2335"/>
    <cellStyle name="Normal 66 4 2 2" xfId="3174"/>
    <cellStyle name="Normal 66 4 2 2 2" xfId="4864"/>
    <cellStyle name="Normal 66 4 2 2 2 2" xfId="14937"/>
    <cellStyle name="Normal 66 4 2 2 2 2 2" xfId="45259"/>
    <cellStyle name="Normal 66 4 2 2 2 2 3" xfId="30035"/>
    <cellStyle name="Normal 66 4 2 2 2 3" xfId="9917"/>
    <cellStyle name="Normal 66 4 2 2 2 3 2" xfId="40242"/>
    <cellStyle name="Normal 66 4 2 2 2 3 3" xfId="25018"/>
    <cellStyle name="Normal 66 4 2 2 2 4" xfId="35229"/>
    <cellStyle name="Normal 66 4 2 2 2 5" xfId="20005"/>
    <cellStyle name="Normal 66 4 2 2 3" xfId="6556"/>
    <cellStyle name="Normal 66 4 2 2 3 2" xfId="16608"/>
    <cellStyle name="Normal 66 4 2 2 3 2 2" xfId="46930"/>
    <cellStyle name="Normal 66 4 2 2 3 2 3" xfId="31706"/>
    <cellStyle name="Normal 66 4 2 2 3 3" xfId="11588"/>
    <cellStyle name="Normal 66 4 2 2 3 3 2" xfId="41913"/>
    <cellStyle name="Normal 66 4 2 2 3 3 3" xfId="26689"/>
    <cellStyle name="Normal 66 4 2 2 3 4" xfId="36900"/>
    <cellStyle name="Normal 66 4 2 2 3 5" xfId="21676"/>
    <cellStyle name="Normal 66 4 2 2 4" xfId="13266"/>
    <cellStyle name="Normal 66 4 2 2 4 2" xfId="43588"/>
    <cellStyle name="Normal 66 4 2 2 4 3" xfId="28364"/>
    <cellStyle name="Normal 66 4 2 2 5" xfId="8245"/>
    <cellStyle name="Normal 66 4 2 2 5 2" xfId="38571"/>
    <cellStyle name="Normal 66 4 2 2 5 3" xfId="23347"/>
    <cellStyle name="Normal 66 4 2 2 6" xfId="33559"/>
    <cellStyle name="Normal 66 4 2 2 7" xfId="18334"/>
    <cellStyle name="Normal 66 4 2 3" xfId="4027"/>
    <cellStyle name="Normal 66 4 2 3 2" xfId="14101"/>
    <cellStyle name="Normal 66 4 2 3 2 2" xfId="44423"/>
    <cellStyle name="Normal 66 4 2 3 2 3" xfId="29199"/>
    <cellStyle name="Normal 66 4 2 3 3" xfId="9081"/>
    <cellStyle name="Normal 66 4 2 3 3 2" xfId="39406"/>
    <cellStyle name="Normal 66 4 2 3 3 3" xfId="24182"/>
    <cellStyle name="Normal 66 4 2 3 4" xfId="34393"/>
    <cellStyle name="Normal 66 4 2 3 5" xfId="19169"/>
    <cellStyle name="Normal 66 4 2 4" xfId="5720"/>
    <cellStyle name="Normal 66 4 2 4 2" xfId="15772"/>
    <cellStyle name="Normal 66 4 2 4 2 2" xfId="46094"/>
    <cellStyle name="Normal 66 4 2 4 2 3" xfId="30870"/>
    <cellStyle name="Normal 66 4 2 4 3" xfId="10752"/>
    <cellStyle name="Normal 66 4 2 4 3 2" xfId="41077"/>
    <cellStyle name="Normal 66 4 2 4 3 3" xfId="25853"/>
    <cellStyle name="Normal 66 4 2 4 4" xfId="36064"/>
    <cellStyle name="Normal 66 4 2 4 5" xfId="20840"/>
    <cellStyle name="Normal 66 4 2 5" xfId="12430"/>
    <cellStyle name="Normal 66 4 2 5 2" xfId="42752"/>
    <cellStyle name="Normal 66 4 2 5 3" xfId="27528"/>
    <cellStyle name="Normal 66 4 2 6" xfId="7409"/>
    <cellStyle name="Normal 66 4 2 6 2" xfId="37735"/>
    <cellStyle name="Normal 66 4 2 6 3" xfId="22511"/>
    <cellStyle name="Normal 66 4 2 7" xfId="32723"/>
    <cellStyle name="Normal 66 4 2 8" xfId="17498"/>
    <cellStyle name="Normal 66 4 3" xfId="2756"/>
    <cellStyle name="Normal 66 4 3 2" xfId="4446"/>
    <cellStyle name="Normal 66 4 3 2 2" xfId="14519"/>
    <cellStyle name="Normal 66 4 3 2 2 2" xfId="44841"/>
    <cellStyle name="Normal 66 4 3 2 2 3" xfId="29617"/>
    <cellStyle name="Normal 66 4 3 2 3" xfId="9499"/>
    <cellStyle name="Normal 66 4 3 2 3 2" xfId="39824"/>
    <cellStyle name="Normal 66 4 3 2 3 3" xfId="24600"/>
    <cellStyle name="Normal 66 4 3 2 4" xfId="34811"/>
    <cellStyle name="Normal 66 4 3 2 5" xfId="19587"/>
    <cellStyle name="Normal 66 4 3 3" xfId="6138"/>
    <cellStyle name="Normal 66 4 3 3 2" xfId="16190"/>
    <cellStyle name="Normal 66 4 3 3 2 2" xfId="46512"/>
    <cellStyle name="Normal 66 4 3 3 2 3" xfId="31288"/>
    <cellStyle name="Normal 66 4 3 3 3" xfId="11170"/>
    <cellStyle name="Normal 66 4 3 3 3 2" xfId="41495"/>
    <cellStyle name="Normal 66 4 3 3 3 3" xfId="26271"/>
    <cellStyle name="Normal 66 4 3 3 4" xfId="36482"/>
    <cellStyle name="Normal 66 4 3 3 5" xfId="21258"/>
    <cellStyle name="Normal 66 4 3 4" xfId="12848"/>
    <cellStyle name="Normal 66 4 3 4 2" xfId="43170"/>
    <cellStyle name="Normal 66 4 3 4 3" xfId="27946"/>
    <cellStyle name="Normal 66 4 3 5" xfId="7827"/>
    <cellStyle name="Normal 66 4 3 5 2" xfId="38153"/>
    <cellStyle name="Normal 66 4 3 5 3" xfId="22929"/>
    <cellStyle name="Normal 66 4 3 6" xfId="33141"/>
    <cellStyle name="Normal 66 4 3 7" xfId="17916"/>
    <cellStyle name="Normal 66 4 4" xfId="3609"/>
    <cellStyle name="Normal 66 4 4 2" xfId="13683"/>
    <cellStyle name="Normal 66 4 4 2 2" xfId="44005"/>
    <cellStyle name="Normal 66 4 4 2 3" xfId="28781"/>
    <cellStyle name="Normal 66 4 4 3" xfId="8663"/>
    <cellStyle name="Normal 66 4 4 3 2" xfId="38988"/>
    <cellStyle name="Normal 66 4 4 3 3" xfId="23764"/>
    <cellStyle name="Normal 66 4 4 4" xfId="33975"/>
    <cellStyle name="Normal 66 4 4 5" xfId="18751"/>
    <cellStyle name="Normal 66 4 5" xfId="5302"/>
    <cellStyle name="Normal 66 4 5 2" xfId="15354"/>
    <cellStyle name="Normal 66 4 5 2 2" xfId="45676"/>
    <cellStyle name="Normal 66 4 5 2 3" xfId="30452"/>
    <cellStyle name="Normal 66 4 5 3" xfId="10334"/>
    <cellStyle name="Normal 66 4 5 3 2" xfId="40659"/>
    <cellStyle name="Normal 66 4 5 3 3" xfId="25435"/>
    <cellStyle name="Normal 66 4 5 4" xfId="35646"/>
    <cellStyle name="Normal 66 4 5 5" xfId="20422"/>
    <cellStyle name="Normal 66 4 6" xfId="12012"/>
    <cellStyle name="Normal 66 4 6 2" xfId="42334"/>
    <cellStyle name="Normal 66 4 6 3" xfId="27110"/>
    <cellStyle name="Normal 66 4 7" xfId="6991"/>
    <cellStyle name="Normal 66 4 7 2" xfId="37317"/>
    <cellStyle name="Normal 66 4 7 3" xfId="22093"/>
    <cellStyle name="Normal 66 4 8" xfId="32305"/>
    <cellStyle name="Normal 66 4 9" xfId="17080"/>
    <cellStyle name="Normal 66 5" xfId="2125"/>
    <cellStyle name="Normal 66 5 2" xfId="2966"/>
    <cellStyle name="Normal 66 5 2 2" xfId="4656"/>
    <cellStyle name="Normal 66 5 2 2 2" xfId="14729"/>
    <cellStyle name="Normal 66 5 2 2 2 2" xfId="45051"/>
    <cellStyle name="Normal 66 5 2 2 2 3" xfId="29827"/>
    <cellStyle name="Normal 66 5 2 2 3" xfId="9709"/>
    <cellStyle name="Normal 66 5 2 2 3 2" xfId="40034"/>
    <cellStyle name="Normal 66 5 2 2 3 3" xfId="24810"/>
    <cellStyle name="Normal 66 5 2 2 4" xfId="35021"/>
    <cellStyle name="Normal 66 5 2 2 5" xfId="19797"/>
    <cellStyle name="Normal 66 5 2 3" xfId="6348"/>
    <cellStyle name="Normal 66 5 2 3 2" xfId="16400"/>
    <cellStyle name="Normal 66 5 2 3 2 2" xfId="46722"/>
    <cellStyle name="Normal 66 5 2 3 2 3" xfId="31498"/>
    <cellStyle name="Normal 66 5 2 3 3" xfId="11380"/>
    <cellStyle name="Normal 66 5 2 3 3 2" xfId="41705"/>
    <cellStyle name="Normal 66 5 2 3 3 3" xfId="26481"/>
    <cellStyle name="Normal 66 5 2 3 4" xfId="36692"/>
    <cellStyle name="Normal 66 5 2 3 5" xfId="21468"/>
    <cellStyle name="Normal 66 5 2 4" xfId="13058"/>
    <cellStyle name="Normal 66 5 2 4 2" xfId="43380"/>
    <cellStyle name="Normal 66 5 2 4 3" xfId="28156"/>
    <cellStyle name="Normal 66 5 2 5" xfId="8037"/>
    <cellStyle name="Normal 66 5 2 5 2" xfId="38363"/>
    <cellStyle name="Normal 66 5 2 5 3" xfId="23139"/>
    <cellStyle name="Normal 66 5 2 6" xfId="33351"/>
    <cellStyle name="Normal 66 5 2 7" xfId="18126"/>
    <cellStyle name="Normal 66 5 3" xfId="3819"/>
    <cellStyle name="Normal 66 5 3 2" xfId="13893"/>
    <cellStyle name="Normal 66 5 3 2 2" xfId="44215"/>
    <cellStyle name="Normal 66 5 3 2 3" xfId="28991"/>
    <cellStyle name="Normal 66 5 3 3" xfId="8873"/>
    <cellStyle name="Normal 66 5 3 3 2" xfId="39198"/>
    <cellStyle name="Normal 66 5 3 3 3" xfId="23974"/>
    <cellStyle name="Normal 66 5 3 4" xfId="34185"/>
    <cellStyle name="Normal 66 5 3 5" xfId="18961"/>
    <cellStyle name="Normal 66 5 4" xfId="5512"/>
    <cellStyle name="Normal 66 5 4 2" xfId="15564"/>
    <cellStyle name="Normal 66 5 4 2 2" xfId="45886"/>
    <cellStyle name="Normal 66 5 4 2 3" xfId="30662"/>
    <cellStyle name="Normal 66 5 4 3" xfId="10544"/>
    <cellStyle name="Normal 66 5 4 3 2" xfId="40869"/>
    <cellStyle name="Normal 66 5 4 3 3" xfId="25645"/>
    <cellStyle name="Normal 66 5 4 4" xfId="35856"/>
    <cellStyle name="Normal 66 5 4 5" xfId="20632"/>
    <cellStyle name="Normal 66 5 5" xfId="12222"/>
    <cellStyle name="Normal 66 5 5 2" xfId="42544"/>
    <cellStyle name="Normal 66 5 5 3" xfId="27320"/>
    <cellStyle name="Normal 66 5 6" xfId="7201"/>
    <cellStyle name="Normal 66 5 6 2" xfId="37527"/>
    <cellStyle name="Normal 66 5 6 3" xfId="22303"/>
    <cellStyle name="Normal 66 5 7" xfId="32515"/>
    <cellStyle name="Normal 66 5 8" xfId="17290"/>
    <cellStyle name="Normal 66 6" xfId="2546"/>
    <cellStyle name="Normal 66 6 2" xfId="4238"/>
    <cellStyle name="Normal 66 6 2 2" xfId="14311"/>
    <cellStyle name="Normal 66 6 2 2 2" xfId="44633"/>
    <cellStyle name="Normal 66 6 2 2 3" xfId="29409"/>
    <cellStyle name="Normal 66 6 2 3" xfId="9291"/>
    <cellStyle name="Normal 66 6 2 3 2" xfId="39616"/>
    <cellStyle name="Normal 66 6 2 3 3" xfId="24392"/>
    <cellStyle name="Normal 66 6 2 4" xfId="34603"/>
    <cellStyle name="Normal 66 6 2 5" xfId="19379"/>
    <cellStyle name="Normal 66 6 3" xfId="5930"/>
    <cellStyle name="Normal 66 6 3 2" xfId="15982"/>
    <cellStyle name="Normal 66 6 3 2 2" xfId="46304"/>
    <cellStyle name="Normal 66 6 3 2 3" xfId="31080"/>
    <cellStyle name="Normal 66 6 3 3" xfId="10962"/>
    <cellStyle name="Normal 66 6 3 3 2" xfId="41287"/>
    <cellStyle name="Normal 66 6 3 3 3" xfId="26063"/>
    <cellStyle name="Normal 66 6 3 4" xfId="36274"/>
    <cellStyle name="Normal 66 6 3 5" xfId="21050"/>
    <cellStyle name="Normal 66 6 4" xfId="12640"/>
    <cellStyle name="Normal 66 6 4 2" xfId="42962"/>
    <cellStyle name="Normal 66 6 4 3" xfId="27738"/>
    <cellStyle name="Normal 66 6 5" xfId="7619"/>
    <cellStyle name="Normal 66 6 5 2" xfId="37945"/>
    <cellStyle name="Normal 66 6 5 3" xfId="22721"/>
    <cellStyle name="Normal 66 6 6" xfId="32933"/>
    <cellStyle name="Normal 66 6 7" xfId="17708"/>
    <cellStyle name="Normal 66 7" xfId="3398"/>
    <cellStyle name="Normal 66 7 2" xfId="13475"/>
    <cellStyle name="Normal 66 7 2 2" xfId="43797"/>
    <cellStyle name="Normal 66 7 2 3" xfId="28573"/>
    <cellStyle name="Normal 66 7 3" xfId="8455"/>
    <cellStyle name="Normal 66 7 3 2" xfId="38780"/>
    <cellStyle name="Normal 66 7 3 3" xfId="23556"/>
    <cellStyle name="Normal 66 7 4" xfId="33767"/>
    <cellStyle name="Normal 66 7 5" xfId="18543"/>
    <cellStyle name="Normal 66 8" xfId="5092"/>
    <cellStyle name="Normal 66 8 2" xfId="15146"/>
    <cellStyle name="Normal 66 8 2 2" xfId="45468"/>
    <cellStyle name="Normal 66 8 2 3" xfId="30244"/>
    <cellStyle name="Normal 66 8 3" xfId="10126"/>
    <cellStyle name="Normal 66 8 3 2" xfId="40451"/>
    <cellStyle name="Normal 66 8 3 3" xfId="25227"/>
    <cellStyle name="Normal 66 8 4" xfId="35438"/>
    <cellStyle name="Normal 66 8 5" xfId="20214"/>
    <cellStyle name="Normal 66 9" xfId="11802"/>
    <cellStyle name="Normal 66 9 2" xfId="42126"/>
    <cellStyle name="Normal 66 9 3" xfId="26902"/>
    <cellStyle name="Normal 67" xfId="1477"/>
    <cellStyle name="Normal 67 10" xfId="6782"/>
    <cellStyle name="Normal 67 10 2" xfId="37110"/>
    <cellStyle name="Normal 67 10 3" xfId="21886"/>
    <cellStyle name="Normal 67 11" xfId="32101"/>
    <cellStyle name="Normal 67 12" xfId="16871"/>
    <cellStyle name="Normal 67 13" xfId="47312"/>
    <cellStyle name="Normal 67 2" xfId="1746"/>
    <cellStyle name="Normal 67 2 10" xfId="32152"/>
    <cellStyle name="Normal 67 2 11" xfId="16925"/>
    <cellStyle name="Normal 67 2 2" xfId="1854"/>
    <cellStyle name="Normal 67 2 2 10" xfId="17029"/>
    <cellStyle name="Normal 67 2 2 2" xfId="2071"/>
    <cellStyle name="Normal 67 2 2 2 2" xfId="2492"/>
    <cellStyle name="Normal 67 2 2 2 2 2" xfId="3331"/>
    <cellStyle name="Normal 67 2 2 2 2 2 2" xfId="5021"/>
    <cellStyle name="Normal 67 2 2 2 2 2 2 2" xfId="15094"/>
    <cellStyle name="Normal 67 2 2 2 2 2 2 2 2" xfId="45416"/>
    <cellStyle name="Normal 67 2 2 2 2 2 2 2 3" xfId="30192"/>
    <cellStyle name="Normal 67 2 2 2 2 2 2 3" xfId="10074"/>
    <cellStyle name="Normal 67 2 2 2 2 2 2 3 2" xfId="40399"/>
    <cellStyle name="Normal 67 2 2 2 2 2 2 3 3" xfId="25175"/>
    <cellStyle name="Normal 67 2 2 2 2 2 2 4" xfId="35386"/>
    <cellStyle name="Normal 67 2 2 2 2 2 2 5" xfId="20162"/>
    <cellStyle name="Normal 67 2 2 2 2 2 3" xfId="6713"/>
    <cellStyle name="Normal 67 2 2 2 2 2 3 2" xfId="16765"/>
    <cellStyle name="Normal 67 2 2 2 2 2 3 2 2" xfId="47087"/>
    <cellStyle name="Normal 67 2 2 2 2 2 3 2 3" xfId="31863"/>
    <cellStyle name="Normal 67 2 2 2 2 2 3 3" xfId="11745"/>
    <cellStyle name="Normal 67 2 2 2 2 2 3 3 2" xfId="42070"/>
    <cellStyle name="Normal 67 2 2 2 2 2 3 3 3" xfId="26846"/>
    <cellStyle name="Normal 67 2 2 2 2 2 3 4" xfId="37057"/>
    <cellStyle name="Normal 67 2 2 2 2 2 3 5" xfId="21833"/>
    <cellStyle name="Normal 67 2 2 2 2 2 4" xfId="13423"/>
    <cellStyle name="Normal 67 2 2 2 2 2 4 2" xfId="43745"/>
    <cellStyle name="Normal 67 2 2 2 2 2 4 3" xfId="28521"/>
    <cellStyle name="Normal 67 2 2 2 2 2 5" xfId="8402"/>
    <cellStyle name="Normal 67 2 2 2 2 2 5 2" xfId="38728"/>
    <cellStyle name="Normal 67 2 2 2 2 2 5 3" xfId="23504"/>
    <cellStyle name="Normal 67 2 2 2 2 2 6" xfId="33716"/>
    <cellStyle name="Normal 67 2 2 2 2 2 7" xfId="18491"/>
    <cellStyle name="Normal 67 2 2 2 2 3" xfId="4184"/>
    <cellStyle name="Normal 67 2 2 2 2 3 2" xfId="14258"/>
    <cellStyle name="Normal 67 2 2 2 2 3 2 2" xfId="44580"/>
    <cellStyle name="Normal 67 2 2 2 2 3 2 3" xfId="29356"/>
    <cellStyle name="Normal 67 2 2 2 2 3 3" xfId="9238"/>
    <cellStyle name="Normal 67 2 2 2 2 3 3 2" xfId="39563"/>
    <cellStyle name="Normal 67 2 2 2 2 3 3 3" xfId="24339"/>
    <cellStyle name="Normal 67 2 2 2 2 3 4" xfId="34550"/>
    <cellStyle name="Normal 67 2 2 2 2 3 5" xfId="19326"/>
    <cellStyle name="Normal 67 2 2 2 2 4" xfId="5877"/>
    <cellStyle name="Normal 67 2 2 2 2 4 2" xfId="15929"/>
    <cellStyle name="Normal 67 2 2 2 2 4 2 2" xfId="46251"/>
    <cellStyle name="Normal 67 2 2 2 2 4 2 3" xfId="31027"/>
    <cellStyle name="Normal 67 2 2 2 2 4 3" xfId="10909"/>
    <cellStyle name="Normal 67 2 2 2 2 4 3 2" xfId="41234"/>
    <cellStyle name="Normal 67 2 2 2 2 4 3 3" xfId="26010"/>
    <cellStyle name="Normal 67 2 2 2 2 4 4" xfId="36221"/>
    <cellStyle name="Normal 67 2 2 2 2 4 5" xfId="20997"/>
    <cellStyle name="Normal 67 2 2 2 2 5" xfId="12587"/>
    <cellStyle name="Normal 67 2 2 2 2 5 2" xfId="42909"/>
    <cellStyle name="Normal 67 2 2 2 2 5 3" xfId="27685"/>
    <cellStyle name="Normal 67 2 2 2 2 6" xfId="7566"/>
    <cellStyle name="Normal 67 2 2 2 2 6 2" xfId="37892"/>
    <cellStyle name="Normal 67 2 2 2 2 6 3" xfId="22668"/>
    <cellStyle name="Normal 67 2 2 2 2 7" xfId="32880"/>
    <cellStyle name="Normal 67 2 2 2 2 8" xfId="17655"/>
    <cellStyle name="Normal 67 2 2 2 3" xfId="2913"/>
    <cellStyle name="Normal 67 2 2 2 3 2" xfId="4603"/>
    <cellStyle name="Normal 67 2 2 2 3 2 2" xfId="14676"/>
    <cellStyle name="Normal 67 2 2 2 3 2 2 2" xfId="44998"/>
    <cellStyle name="Normal 67 2 2 2 3 2 2 3" xfId="29774"/>
    <cellStyle name="Normal 67 2 2 2 3 2 3" xfId="9656"/>
    <cellStyle name="Normal 67 2 2 2 3 2 3 2" xfId="39981"/>
    <cellStyle name="Normal 67 2 2 2 3 2 3 3" xfId="24757"/>
    <cellStyle name="Normal 67 2 2 2 3 2 4" xfId="34968"/>
    <cellStyle name="Normal 67 2 2 2 3 2 5" xfId="19744"/>
    <cellStyle name="Normal 67 2 2 2 3 3" xfId="6295"/>
    <cellStyle name="Normal 67 2 2 2 3 3 2" xfId="16347"/>
    <cellStyle name="Normal 67 2 2 2 3 3 2 2" xfId="46669"/>
    <cellStyle name="Normal 67 2 2 2 3 3 2 3" xfId="31445"/>
    <cellStyle name="Normal 67 2 2 2 3 3 3" xfId="11327"/>
    <cellStyle name="Normal 67 2 2 2 3 3 3 2" xfId="41652"/>
    <cellStyle name="Normal 67 2 2 2 3 3 3 3" xfId="26428"/>
    <cellStyle name="Normal 67 2 2 2 3 3 4" xfId="36639"/>
    <cellStyle name="Normal 67 2 2 2 3 3 5" xfId="21415"/>
    <cellStyle name="Normal 67 2 2 2 3 4" xfId="13005"/>
    <cellStyle name="Normal 67 2 2 2 3 4 2" xfId="43327"/>
    <cellStyle name="Normal 67 2 2 2 3 4 3" xfId="28103"/>
    <cellStyle name="Normal 67 2 2 2 3 5" xfId="7984"/>
    <cellStyle name="Normal 67 2 2 2 3 5 2" xfId="38310"/>
    <cellStyle name="Normal 67 2 2 2 3 5 3" xfId="23086"/>
    <cellStyle name="Normal 67 2 2 2 3 6" xfId="33298"/>
    <cellStyle name="Normal 67 2 2 2 3 7" xfId="18073"/>
    <cellStyle name="Normal 67 2 2 2 4" xfId="3766"/>
    <cellStyle name="Normal 67 2 2 2 4 2" xfId="13840"/>
    <cellStyle name="Normal 67 2 2 2 4 2 2" xfId="44162"/>
    <cellStyle name="Normal 67 2 2 2 4 2 3" xfId="28938"/>
    <cellStyle name="Normal 67 2 2 2 4 3" xfId="8820"/>
    <cellStyle name="Normal 67 2 2 2 4 3 2" xfId="39145"/>
    <cellStyle name="Normal 67 2 2 2 4 3 3" xfId="23921"/>
    <cellStyle name="Normal 67 2 2 2 4 4" xfId="34132"/>
    <cellStyle name="Normal 67 2 2 2 4 5" xfId="18908"/>
    <cellStyle name="Normal 67 2 2 2 5" xfId="5459"/>
    <cellStyle name="Normal 67 2 2 2 5 2" xfId="15511"/>
    <cellStyle name="Normal 67 2 2 2 5 2 2" xfId="45833"/>
    <cellStyle name="Normal 67 2 2 2 5 2 3" xfId="30609"/>
    <cellStyle name="Normal 67 2 2 2 5 3" xfId="10491"/>
    <cellStyle name="Normal 67 2 2 2 5 3 2" xfId="40816"/>
    <cellStyle name="Normal 67 2 2 2 5 3 3" xfId="25592"/>
    <cellStyle name="Normal 67 2 2 2 5 4" xfId="35803"/>
    <cellStyle name="Normal 67 2 2 2 5 5" xfId="20579"/>
    <cellStyle name="Normal 67 2 2 2 6" xfId="12169"/>
    <cellStyle name="Normal 67 2 2 2 6 2" xfId="42491"/>
    <cellStyle name="Normal 67 2 2 2 6 3" xfId="27267"/>
    <cellStyle name="Normal 67 2 2 2 7" xfId="7148"/>
    <cellStyle name="Normal 67 2 2 2 7 2" xfId="37474"/>
    <cellStyle name="Normal 67 2 2 2 7 3" xfId="22250"/>
    <cellStyle name="Normal 67 2 2 2 8" xfId="32462"/>
    <cellStyle name="Normal 67 2 2 2 9" xfId="17237"/>
    <cellStyle name="Normal 67 2 2 3" xfId="2284"/>
    <cellStyle name="Normal 67 2 2 3 2" xfId="3123"/>
    <cellStyle name="Normal 67 2 2 3 2 2" xfId="4813"/>
    <cellStyle name="Normal 67 2 2 3 2 2 2" xfId="14886"/>
    <cellStyle name="Normal 67 2 2 3 2 2 2 2" xfId="45208"/>
    <cellStyle name="Normal 67 2 2 3 2 2 2 3" xfId="29984"/>
    <cellStyle name="Normal 67 2 2 3 2 2 3" xfId="9866"/>
    <cellStyle name="Normal 67 2 2 3 2 2 3 2" xfId="40191"/>
    <cellStyle name="Normal 67 2 2 3 2 2 3 3" xfId="24967"/>
    <cellStyle name="Normal 67 2 2 3 2 2 4" xfId="35178"/>
    <cellStyle name="Normal 67 2 2 3 2 2 5" xfId="19954"/>
    <cellStyle name="Normal 67 2 2 3 2 3" xfId="6505"/>
    <cellStyle name="Normal 67 2 2 3 2 3 2" xfId="16557"/>
    <cellStyle name="Normal 67 2 2 3 2 3 2 2" xfId="46879"/>
    <cellStyle name="Normal 67 2 2 3 2 3 2 3" xfId="31655"/>
    <cellStyle name="Normal 67 2 2 3 2 3 3" xfId="11537"/>
    <cellStyle name="Normal 67 2 2 3 2 3 3 2" xfId="41862"/>
    <cellStyle name="Normal 67 2 2 3 2 3 3 3" xfId="26638"/>
    <cellStyle name="Normal 67 2 2 3 2 3 4" xfId="36849"/>
    <cellStyle name="Normal 67 2 2 3 2 3 5" xfId="21625"/>
    <cellStyle name="Normal 67 2 2 3 2 4" xfId="13215"/>
    <cellStyle name="Normal 67 2 2 3 2 4 2" xfId="43537"/>
    <cellStyle name="Normal 67 2 2 3 2 4 3" xfId="28313"/>
    <cellStyle name="Normal 67 2 2 3 2 5" xfId="8194"/>
    <cellStyle name="Normal 67 2 2 3 2 5 2" xfId="38520"/>
    <cellStyle name="Normal 67 2 2 3 2 5 3" xfId="23296"/>
    <cellStyle name="Normal 67 2 2 3 2 6" xfId="33508"/>
    <cellStyle name="Normal 67 2 2 3 2 7" xfId="18283"/>
    <cellStyle name="Normal 67 2 2 3 3" xfId="3976"/>
    <cellStyle name="Normal 67 2 2 3 3 2" xfId="14050"/>
    <cellStyle name="Normal 67 2 2 3 3 2 2" xfId="44372"/>
    <cellStyle name="Normal 67 2 2 3 3 2 3" xfId="29148"/>
    <cellStyle name="Normal 67 2 2 3 3 3" xfId="9030"/>
    <cellStyle name="Normal 67 2 2 3 3 3 2" xfId="39355"/>
    <cellStyle name="Normal 67 2 2 3 3 3 3" xfId="24131"/>
    <cellStyle name="Normal 67 2 2 3 3 4" xfId="34342"/>
    <cellStyle name="Normal 67 2 2 3 3 5" xfId="19118"/>
    <cellStyle name="Normal 67 2 2 3 4" xfId="5669"/>
    <cellStyle name="Normal 67 2 2 3 4 2" xfId="15721"/>
    <cellStyle name="Normal 67 2 2 3 4 2 2" xfId="46043"/>
    <cellStyle name="Normal 67 2 2 3 4 2 3" xfId="30819"/>
    <cellStyle name="Normal 67 2 2 3 4 3" xfId="10701"/>
    <cellStyle name="Normal 67 2 2 3 4 3 2" xfId="41026"/>
    <cellStyle name="Normal 67 2 2 3 4 3 3" xfId="25802"/>
    <cellStyle name="Normal 67 2 2 3 4 4" xfId="36013"/>
    <cellStyle name="Normal 67 2 2 3 4 5" xfId="20789"/>
    <cellStyle name="Normal 67 2 2 3 5" xfId="12379"/>
    <cellStyle name="Normal 67 2 2 3 5 2" xfId="42701"/>
    <cellStyle name="Normal 67 2 2 3 5 3" xfId="27477"/>
    <cellStyle name="Normal 67 2 2 3 6" xfId="7358"/>
    <cellStyle name="Normal 67 2 2 3 6 2" xfId="37684"/>
    <cellStyle name="Normal 67 2 2 3 6 3" xfId="22460"/>
    <cellStyle name="Normal 67 2 2 3 7" xfId="32672"/>
    <cellStyle name="Normal 67 2 2 3 8" xfId="17447"/>
    <cellStyle name="Normal 67 2 2 4" xfId="2705"/>
    <cellStyle name="Normal 67 2 2 4 2" xfId="4395"/>
    <cellStyle name="Normal 67 2 2 4 2 2" xfId="14468"/>
    <cellStyle name="Normal 67 2 2 4 2 2 2" xfId="44790"/>
    <cellStyle name="Normal 67 2 2 4 2 2 3" xfId="29566"/>
    <cellStyle name="Normal 67 2 2 4 2 3" xfId="9448"/>
    <cellStyle name="Normal 67 2 2 4 2 3 2" xfId="39773"/>
    <cellStyle name="Normal 67 2 2 4 2 3 3" xfId="24549"/>
    <cellStyle name="Normal 67 2 2 4 2 4" xfId="34760"/>
    <cellStyle name="Normal 67 2 2 4 2 5" xfId="19536"/>
    <cellStyle name="Normal 67 2 2 4 3" xfId="6087"/>
    <cellStyle name="Normal 67 2 2 4 3 2" xfId="16139"/>
    <cellStyle name="Normal 67 2 2 4 3 2 2" xfId="46461"/>
    <cellStyle name="Normal 67 2 2 4 3 2 3" xfId="31237"/>
    <cellStyle name="Normal 67 2 2 4 3 3" xfId="11119"/>
    <cellStyle name="Normal 67 2 2 4 3 3 2" xfId="41444"/>
    <cellStyle name="Normal 67 2 2 4 3 3 3" xfId="26220"/>
    <cellStyle name="Normal 67 2 2 4 3 4" xfId="36431"/>
    <cellStyle name="Normal 67 2 2 4 3 5" xfId="21207"/>
    <cellStyle name="Normal 67 2 2 4 4" xfId="12797"/>
    <cellStyle name="Normal 67 2 2 4 4 2" xfId="43119"/>
    <cellStyle name="Normal 67 2 2 4 4 3" xfId="27895"/>
    <cellStyle name="Normal 67 2 2 4 5" xfId="7776"/>
    <cellStyle name="Normal 67 2 2 4 5 2" xfId="38102"/>
    <cellStyle name="Normal 67 2 2 4 5 3" xfId="22878"/>
    <cellStyle name="Normal 67 2 2 4 6" xfId="33090"/>
    <cellStyle name="Normal 67 2 2 4 7" xfId="17865"/>
    <cellStyle name="Normal 67 2 2 5" xfId="3558"/>
    <cellStyle name="Normal 67 2 2 5 2" xfId="13632"/>
    <cellStyle name="Normal 67 2 2 5 2 2" xfId="43954"/>
    <cellStyle name="Normal 67 2 2 5 2 3" xfId="28730"/>
    <cellStyle name="Normal 67 2 2 5 3" xfId="8612"/>
    <cellStyle name="Normal 67 2 2 5 3 2" xfId="38937"/>
    <cellStyle name="Normal 67 2 2 5 3 3" xfId="23713"/>
    <cellStyle name="Normal 67 2 2 5 4" xfId="33924"/>
    <cellStyle name="Normal 67 2 2 5 5" xfId="18700"/>
    <cellStyle name="Normal 67 2 2 6" xfId="5251"/>
    <cellStyle name="Normal 67 2 2 6 2" xfId="15303"/>
    <cellStyle name="Normal 67 2 2 6 2 2" xfId="45625"/>
    <cellStyle name="Normal 67 2 2 6 2 3" xfId="30401"/>
    <cellStyle name="Normal 67 2 2 6 3" xfId="10283"/>
    <cellStyle name="Normal 67 2 2 6 3 2" xfId="40608"/>
    <cellStyle name="Normal 67 2 2 6 3 3" xfId="25384"/>
    <cellStyle name="Normal 67 2 2 6 4" xfId="35595"/>
    <cellStyle name="Normal 67 2 2 6 5" xfId="20371"/>
    <cellStyle name="Normal 67 2 2 7" xfId="11961"/>
    <cellStyle name="Normal 67 2 2 7 2" xfId="42283"/>
    <cellStyle name="Normal 67 2 2 7 3" xfId="27059"/>
    <cellStyle name="Normal 67 2 2 8" xfId="6940"/>
    <cellStyle name="Normal 67 2 2 8 2" xfId="37266"/>
    <cellStyle name="Normal 67 2 2 8 3" xfId="22042"/>
    <cellStyle name="Normal 67 2 2 9" xfId="32254"/>
    <cellStyle name="Normal 67 2 3" xfId="1967"/>
    <cellStyle name="Normal 67 2 3 2" xfId="2388"/>
    <cellStyle name="Normal 67 2 3 2 2" xfId="3227"/>
    <cellStyle name="Normal 67 2 3 2 2 2" xfId="4917"/>
    <cellStyle name="Normal 67 2 3 2 2 2 2" xfId="14990"/>
    <cellStyle name="Normal 67 2 3 2 2 2 2 2" xfId="45312"/>
    <cellStyle name="Normal 67 2 3 2 2 2 2 3" xfId="30088"/>
    <cellStyle name="Normal 67 2 3 2 2 2 3" xfId="9970"/>
    <cellStyle name="Normal 67 2 3 2 2 2 3 2" xfId="40295"/>
    <cellStyle name="Normal 67 2 3 2 2 2 3 3" xfId="25071"/>
    <cellStyle name="Normal 67 2 3 2 2 2 4" xfId="35282"/>
    <cellStyle name="Normal 67 2 3 2 2 2 5" xfId="20058"/>
    <cellStyle name="Normal 67 2 3 2 2 3" xfId="6609"/>
    <cellStyle name="Normal 67 2 3 2 2 3 2" xfId="16661"/>
    <cellStyle name="Normal 67 2 3 2 2 3 2 2" xfId="46983"/>
    <cellStyle name="Normal 67 2 3 2 2 3 2 3" xfId="31759"/>
    <cellStyle name="Normal 67 2 3 2 2 3 3" xfId="11641"/>
    <cellStyle name="Normal 67 2 3 2 2 3 3 2" xfId="41966"/>
    <cellStyle name="Normal 67 2 3 2 2 3 3 3" xfId="26742"/>
    <cellStyle name="Normal 67 2 3 2 2 3 4" xfId="36953"/>
    <cellStyle name="Normal 67 2 3 2 2 3 5" xfId="21729"/>
    <cellStyle name="Normal 67 2 3 2 2 4" xfId="13319"/>
    <cellStyle name="Normal 67 2 3 2 2 4 2" xfId="43641"/>
    <cellStyle name="Normal 67 2 3 2 2 4 3" xfId="28417"/>
    <cellStyle name="Normal 67 2 3 2 2 5" xfId="8298"/>
    <cellStyle name="Normal 67 2 3 2 2 5 2" xfId="38624"/>
    <cellStyle name="Normal 67 2 3 2 2 5 3" xfId="23400"/>
    <cellStyle name="Normal 67 2 3 2 2 6" xfId="33612"/>
    <cellStyle name="Normal 67 2 3 2 2 7" xfId="18387"/>
    <cellStyle name="Normal 67 2 3 2 3" xfId="4080"/>
    <cellStyle name="Normal 67 2 3 2 3 2" xfId="14154"/>
    <cellStyle name="Normal 67 2 3 2 3 2 2" xfId="44476"/>
    <cellStyle name="Normal 67 2 3 2 3 2 3" xfId="29252"/>
    <cellStyle name="Normal 67 2 3 2 3 3" xfId="9134"/>
    <cellStyle name="Normal 67 2 3 2 3 3 2" xfId="39459"/>
    <cellStyle name="Normal 67 2 3 2 3 3 3" xfId="24235"/>
    <cellStyle name="Normal 67 2 3 2 3 4" xfId="34446"/>
    <cellStyle name="Normal 67 2 3 2 3 5" xfId="19222"/>
    <cellStyle name="Normal 67 2 3 2 4" xfId="5773"/>
    <cellStyle name="Normal 67 2 3 2 4 2" xfId="15825"/>
    <cellStyle name="Normal 67 2 3 2 4 2 2" xfId="46147"/>
    <cellStyle name="Normal 67 2 3 2 4 2 3" xfId="30923"/>
    <cellStyle name="Normal 67 2 3 2 4 3" xfId="10805"/>
    <cellStyle name="Normal 67 2 3 2 4 3 2" xfId="41130"/>
    <cellStyle name="Normal 67 2 3 2 4 3 3" xfId="25906"/>
    <cellStyle name="Normal 67 2 3 2 4 4" xfId="36117"/>
    <cellStyle name="Normal 67 2 3 2 4 5" xfId="20893"/>
    <cellStyle name="Normal 67 2 3 2 5" xfId="12483"/>
    <cellStyle name="Normal 67 2 3 2 5 2" xfId="42805"/>
    <cellStyle name="Normal 67 2 3 2 5 3" xfId="27581"/>
    <cellStyle name="Normal 67 2 3 2 6" xfId="7462"/>
    <cellStyle name="Normal 67 2 3 2 6 2" xfId="37788"/>
    <cellStyle name="Normal 67 2 3 2 6 3" xfId="22564"/>
    <cellStyle name="Normal 67 2 3 2 7" xfId="32776"/>
    <cellStyle name="Normal 67 2 3 2 8" xfId="17551"/>
    <cellStyle name="Normal 67 2 3 3" xfId="2809"/>
    <cellStyle name="Normal 67 2 3 3 2" xfId="4499"/>
    <cellStyle name="Normal 67 2 3 3 2 2" xfId="14572"/>
    <cellStyle name="Normal 67 2 3 3 2 2 2" xfId="44894"/>
    <cellStyle name="Normal 67 2 3 3 2 2 3" xfId="29670"/>
    <cellStyle name="Normal 67 2 3 3 2 3" xfId="9552"/>
    <cellStyle name="Normal 67 2 3 3 2 3 2" xfId="39877"/>
    <cellStyle name="Normal 67 2 3 3 2 3 3" xfId="24653"/>
    <cellStyle name="Normal 67 2 3 3 2 4" xfId="34864"/>
    <cellStyle name="Normal 67 2 3 3 2 5" xfId="19640"/>
    <cellStyle name="Normal 67 2 3 3 3" xfId="6191"/>
    <cellStyle name="Normal 67 2 3 3 3 2" xfId="16243"/>
    <cellStyle name="Normal 67 2 3 3 3 2 2" xfId="46565"/>
    <cellStyle name="Normal 67 2 3 3 3 2 3" xfId="31341"/>
    <cellStyle name="Normal 67 2 3 3 3 3" xfId="11223"/>
    <cellStyle name="Normal 67 2 3 3 3 3 2" xfId="41548"/>
    <cellStyle name="Normal 67 2 3 3 3 3 3" xfId="26324"/>
    <cellStyle name="Normal 67 2 3 3 3 4" xfId="36535"/>
    <cellStyle name="Normal 67 2 3 3 3 5" xfId="21311"/>
    <cellStyle name="Normal 67 2 3 3 4" xfId="12901"/>
    <cellStyle name="Normal 67 2 3 3 4 2" xfId="43223"/>
    <cellStyle name="Normal 67 2 3 3 4 3" xfId="27999"/>
    <cellStyle name="Normal 67 2 3 3 5" xfId="7880"/>
    <cellStyle name="Normal 67 2 3 3 5 2" xfId="38206"/>
    <cellStyle name="Normal 67 2 3 3 5 3" xfId="22982"/>
    <cellStyle name="Normal 67 2 3 3 6" xfId="33194"/>
    <cellStyle name="Normal 67 2 3 3 7" xfId="17969"/>
    <cellStyle name="Normal 67 2 3 4" xfId="3662"/>
    <cellStyle name="Normal 67 2 3 4 2" xfId="13736"/>
    <cellStyle name="Normal 67 2 3 4 2 2" xfId="44058"/>
    <cellStyle name="Normal 67 2 3 4 2 3" xfId="28834"/>
    <cellStyle name="Normal 67 2 3 4 3" xfId="8716"/>
    <cellStyle name="Normal 67 2 3 4 3 2" xfId="39041"/>
    <cellStyle name="Normal 67 2 3 4 3 3" xfId="23817"/>
    <cellStyle name="Normal 67 2 3 4 4" xfId="34028"/>
    <cellStyle name="Normal 67 2 3 4 5" xfId="18804"/>
    <cellStyle name="Normal 67 2 3 5" xfId="5355"/>
    <cellStyle name="Normal 67 2 3 5 2" xfId="15407"/>
    <cellStyle name="Normal 67 2 3 5 2 2" xfId="45729"/>
    <cellStyle name="Normal 67 2 3 5 2 3" xfId="30505"/>
    <cellStyle name="Normal 67 2 3 5 3" xfId="10387"/>
    <cellStyle name="Normal 67 2 3 5 3 2" xfId="40712"/>
    <cellStyle name="Normal 67 2 3 5 3 3" xfId="25488"/>
    <cellStyle name="Normal 67 2 3 5 4" xfId="35699"/>
    <cellStyle name="Normal 67 2 3 5 5" xfId="20475"/>
    <cellStyle name="Normal 67 2 3 6" xfId="12065"/>
    <cellStyle name="Normal 67 2 3 6 2" xfId="42387"/>
    <cellStyle name="Normal 67 2 3 6 3" xfId="27163"/>
    <cellStyle name="Normal 67 2 3 7" xfId="7044"/>
    <cellStyle name="Normal 67 2 3 7 2" xfId="37370"/>
    <cellStyle name="Normal 67 2 3 7 3" xfId="22146"/>
    <cellStyle name="Normal 67 2 3 8" xfId="32358"/>
    <cellStyle name="Normal 67 2 3 9" xfId="17133"/>
    <cellStyle name="Normal 67 2 4" xfId="2180"/>
    <cellStyle name="Normal 67 2 4 2" xfId="3019"/>
    <cellStyle name="Normal 67 2 4 2 2" xfId="4709"/>
    <cellStyle name="Normal 67 2 4 2 2 2" xfId="14782"/>
    <cellStyle name="Normal 67 2 4 2 2 2 2" xfId="45104"/>
    <cellStyle name="Normal 67 2 4 2 2 2 3" xfId="29880"/>
    <cellStyle name="Normal 67 2 4 2 2 3" xfId="9762"/>
    <cellStyle name="Normal 67 2 4 2 2 3 2" xfId="40087"/>
    <cellStyle name="Normal 67 2 4 2 2 3 3" xfId="24863"/>
    <cellStyle name="Normal 67 2 4 2 2 4" xfId="35074"/>
    <cellStyle name="Normal 67 2 4 2 2 5" xfId="19850"/>
    <cellStyle name="Normal 67 2 4 2 3" xfId="6401"/>
    <cellStyle name="Normal 67 2 4 2 3 2" xfId="16453"/>
    <cellStyle name="Normal 67 2 4 2 3 2 2" xfId="46775"/>
    <cellStyle name="Normal 67 2 4 2 3 2 3" xfId="31551"/>
    <cellStyle name="Normal 67 2 4 2 3 3" xfId="11433"/>
    <cellStyle name="Normal 67 2 4 2 3 3 2" xfId="41758"/>
    <cellStyle name="Normal 67 2 4 2 3 3 3" xfId="26534"/>
    <cellStyle name="Normal 67 2 4 2 3 4" xfId="36745"/>
    <cellStyle name="Normal 67 2 4 2 3 5" xfId="21521"/>
    <cellStyle name="Normal 67 2 4 2 4" xfId="13111"/>
    <cellStyle name="Normal 67 2 4 2 4 2" xfId="43433"/>
    <cellStyle name="Normal 67 2 4 2 4 3" xfId="28209"/>
    <cellStyle name="Normal 67 2 4 2 5" xfId="8090"/>
    <cellStyle name="Normal 67 2 4 2 5 2" xfId="38416"/>
    <cellStyle name="Normal 67 2 4 2 5 3" xfId="23192"/>
    <cellStyle name="Normal 67 2 4 2 6" xfId="33404"/>
    <cellStyle name="Normal 67 2 4 2 7" xfId="18179"/>
    <cellStyle name="Normal 67 2 4 3" xfId="3872"/>
    <cellStyle name="Normal 67 2 4 3 2" xfId="13946"/>
    <cellStyle name="Normal 67 2 4 3 2 2" xfId="44268"/>
    <cellStyle name="Normal 67 2 4 3 2 3" xfId="29044"/>
    <cellStyle name="Normal 67 2 4 3 3" xfId="8926"/>
    <cellStyle name="Normal 67 2 4 3 3 2" xfId="39251"/>
    <cellStyle name="Normal 67 2 4 3 3 3" xfId="24027"/>
    <cellStyle name="Normal 67 2 4 3 4" xfId="34238"/>
    <cellStyle name="Normal 67 2 4 3 5" xfId="19014"/>
    <cellStyle name="Normal 67 2 4 4" xfId="5565"/>
    <cellStyle name="Normal 67 2 4 4 2" xfId="15617"/>
    <cellStyle name="Normal 67 2 4 4 2 2" xfId="45939"/>
    <cellStyle name="Normal 67 2 4 4 2 3" xfId="30715"/>
    <cellStyle name="Normal 67 2 4 4 3" xfId="10597"/>
    <cellStyle name="Normal 67 2 4 4 3 2" xfId="40922"/>
    <cellStyle name="Normal 67 2 4 4 3 3" xfId="25698"/>
    <cellStyle name="Normal 67 2 4 4 4" xfId="35909"/>
    <cellStyle name="Normal 67 2 4 4 5" xfId="20685"/>
    <cellStyle name="Normal 67 2 4 5" xfId="12275"/>
    <cellStyle name="Normal 67 2 4 5 2" xfId="42597"/>
    <cellStyle name="Normal 67 2 4 5 3" xfId="27373"/>
    <cellStyle name="Normal 67 2 4 6" xfId="7254"/>
    <cellStyle name="Normal 67 2 4 6 2" xfId="37580"/>
    <cellStyle name="Normal 67 2 4 6 3" xfId="22356"/>
    <cellStyle name="Normal 67 2 4 7" xfId="32568"/>
    <cellStyle name="Normal 67 2 4 8" xfId="17343"/>
    <cellStyle name="Normal 67 2 5" xfId="2601"/>
    <cellStyle name="Normal 67 2 5 2" xfId="4291"/>
    <cellStyle name="Normal 67 2 5 2 2" xfId="14364"/>
    <cellStyle name="Normal 67 2 5 2 2 2" xfId="44686"/>
    <cellStyle name="Normal 67 2 5 2 2 3" xfId="29462"/>
    <cellStyle name="Normal 67 2 5 2 3" xfId="9344"/>
    <cellStyle name="Normal 67 2 5 2 3 2" xfId="39669"/>
    <cellStyle name="Normal 67 2 5 2 3 3" xfId="24445"/>
    <cellStyle name="Normal 67 2 5 2 4" xfId="34656"/>
    <cellStyle name="Normal 67 2 5 2 5" xfId="19432"/>
    <cellStyle name="Normal 67 2 5 3" xfId="5983"/>
    <cellStyle name="Normal 67 2 5 3 2" xfId="16035"/>
    <cellStyle name="Normal 67 2 5 3 2 2" xfId="46357"/>
    <cellStyle name="Normal 67 2 5 3 2 3" xfId="31133"/>
    <cellStyle name="Normal 67 2 5 3 3" xfId="11015"/>
    <cellStyle name="Normal 67 2 5 3 3 2" xfId="41340"/>
    <cellStyle name="Normal 67 2 5 3 3 3" xfId="26116"/>
    <cellStyle name="Normal 67 2 5 3 4" xfId="36327"/>
    <cellStyle name="Normal 67 2 5 3 5" xfId="21103"/>
    <cellStyle name="Normal 67 2 5 4" xfId="12693"/>
    <cellStyle name="Normal 67 2 5 4 2" xfId="43015"/>
    <cellStyle name="Normal 67 2 5 4 3" xfId="27791"/>
    <cellStyle name="Normal 67 2 5 5" xfId="7672"/>
    <cellStyle name="Normal 67 2 5 5 2" xfId="37998"/>
    <cellStyle name="Normal 67 2 5 5 3" xfId="22774"/>
    <cellStyle name="Normal 67 2 5 6" xfId="32986"/>
    <cellStyle name="Normal 67 2 5 7" xfId="17761"/>
    <cellStyle name="Normal 67 2 6" xfId="3454"/>
    <cellStyle name="Normal 67 2 6 2" xfId="13528"/>
    <cellStyle name="Normal 67 2 6 2 2" xfId="43850"/>
    <cellStyle name="Normal 67 2 6 2 3" xfId="28626"/>
    <cellStyle name="Normal 67 2 6 3" xfId="8508"/>
    <cellStyle name="Normal 67 2 6 3 2" xfId="38833"/>
    <cellStyle name="Normal 67 2 6 3 3" xfId="23609"/>
    <cellStyle name="Normal 67 2 6 4" xfId="33820"/>
    <cellStyle name="Normal 67 2 6 5" xfId="18596"/>
    <cellStyle name="Normal 67 2 7" xfId="5147"/>
    <cellStyle name="Normal 67 2 7 2" xfId="15199"/>
    <cellStyle name="Normal 67 2 7 2 2" xfId="45521"/>
    <cellStyle name="Normal 67 2 7 2 3" xfId="30297"/>
    <cellStyle name="Normal 67 2 7 3" xfId="10179"/>
    <cellStyle name="Normal 67 2 7 3 2" xfId="40504"/>
    <cellStyle name="Normal 67 2 7 3 3" xfId="25280"/>
    <cellStyle name="Normal 67 2 7 4" xfId="35491"/>
    <cellStyle name="Normal 67 2 7 5" xfId="20267"/>
    <cellStyle name="Normal 67 2 8" xfId="11857"/>
    <cellStyle name="Normal 67 2 8 2" xfId="42179"/>
    <cellStyle name="Normal 67 2 8 3" xfId="26955"/>
    <cellStyle name="Normal 67 2 9" xfId="6836"/>
    <cellStyle name="Normal 67 2 9 2" xfId="37162"/>
    <cellStyle name="Normal 67 2 9 3" xfId="21938"/>
    <cellStyle name="Normal 67 3" xfId="1800"/>
    <cellStyle name="Normal 67 3 10" xfId="16977"/>
    <cellStyle name="Normal 67 3 2" xfId="2019"/>
    <cellStyle name="Normal 67 3 2 2" xfId="2440"/>
    <cellStyle name="Normal 67 3 2 2 2" xfId="3279"/>
    <cellStyle name="Normal 67 3 2 2 2 2" xfId="4969"/>
    <cellStyle name="Normal 67 3 2 2 2 2 2" xfId="15042"/>
    <cellStyle name="Normal 67 3 2 2 2 2 2 2" xfId="45364"/>
    <cellStyle name="Normal 67 3 2 2 2 2 2 3" xfId="30140"/>
    <cellStyle name="Normal 67 3 2 2 2 2 3" xfId="10022"/>
    <cellStyle name="Normal 67 3 2 2 2 2 3 2" xfId="40347"/>
    <cellStyle name="Normal 67 3 2 2 2 2 3 3" xfId="25123"/>
    <cellStyle name="Normal 67 3 2 2 2 2 4" xfId="35334"/>
    <cellStyle name="Normal 67 3 2 2 2 2 5" xfId="20110"/>
    <cellStyle name="Normal 67 3 2 2 2 3" xfId="6661"/>
    <cellStyle name="Normal 67 3 2 2 2 3 2" xfId="16713"/>
    <cellStyle name="Normal 67 3 2 2 2 3 2 2" xfId="47035"/>
    <cellStyle name="Normal 67 3 2 2 2 3 2 3" xfId="31811"/>
    <cellStyle name="Normal 67 3 2 2 2 3 3" xfId="11693"/>
    <cellStyle name="Normal 67 3 2 2 2 3 3 2" xfId="42018"/>
    <cellStyle name="Normal 67 3 2 2 2 3 3 3" xfId="26794"/>
    <cellStyle name="Normal 67 3 2 2 2 3 4" xfId="37005"/>
    <cellStyle name="Normal 67 3 2 2 2 3 5" xfId="21781"/>
    <cellStyle name="Normal 67 3 2 2 2 4" xfId="13371"/>
    <cellStyle name="Normal 67 3 2 2 2 4 2" xfId="43693"/>
    <cellStyle name="Normal 67 3 2 2 2 4 3" xfId="28469"/>
    <cellStyle name="Normal 67 3 2 2 2 5" xfId="8350"/>
    <cellStyle name="Normal 67 3 2 2 2 5 2" xfId="38676"/>
    <cellStyle name="Normal 67 3 2 2 2 5 3" xfId="23452"/>
    <cellStyle name="Normal 67 3 2 2 2 6" xfId="33664"/>
    <cellStyle name="Normal 67 3 2 2 2 7" xfId="18439"/>
    <cellStyle name="Normal 67 3 2 2 3" xfId="4132"/>
    <cellStyle name="Normal 67 3 2 2 3 2" xfId="14206"/>
    <cellStyle name="Normal 67 3 2 2 3 2 2" xfId="44528"/>
    <cellStyle name="Normal 67 3 2 2 3 2 3" xfId="29304"/>
    <cellStyle name="Normal 67 3 2 2 3 3" xfId="9186"/>
    <cellStyle name="Normal 67 3 2 2 3 3 2" xfId="39511"/>
    <cellStyle name="Normal 67 3 2 2 3 3 3" xfId="24287"/>
    <cellStyle name="Normal 67 3 2 2 3 4" xfId="34498"/>
    <cellStyle name="Normal 67 3 2 2 3 5" xfId="19274"/>
    <cellStyle name="Normal 67 3 2 2 4" xfId="5825"/>
    <cellStyle name="Normal 67 3 2 2 4 2" xfId="15877"/>
    <cellStyle name="Normal 67 3 2 2 4 2 2" xfId="46199"/>
    <cellStyle name="Normal 67 3 2 2 4 2 3" xfId="30975"/>
    <cellStyle name="Normal 67 3 2 2 4 3" xfId="10857"/>
    <cellStyle name="Normal 67 3 2 2 4 3 2" xfId="41182"/>
    <cellStyle name="Normal 67 3 2 2 4 3 3" xfId="25958"/>
    <cellStyle name="Normal 67 3 2 2 4 4" xfId="36169"/>
    <cellStyle name="Normal 67 3 2 2 4 5" xfId="20945"/>
    <cellStyle name="Normal 67 3 2 2 5" xfId="12535"/>
    <cellStyle name="Normal 67 3 2 2 5 2" xfId="42857"/>
    <cellStyle name="Normal 67 3 2 2 5 3" xfId="27633"/>
    <cellStyle name="Normal 67 3 2 2 6" xfId="7514"/>
    <cellStyle name="Normal 67 3 2 2 6 2" xfId="37840"/>
    <cellStyle name="Normal 67 3 2 2 6 3" xfId="22616"/>
    <cellStyle name="Normal 67 3 2 2 7" xfId="32828"/>
    <cellStyle name="Normal 67 3 2 2 8" xfId="17603"/>
    <cellStyle name="Normal 67 3 2 3" xfId="2861"/>
    <cellStyle name="Normal 67 3 2 3 2" xfId="4551"/>
    <cellStyle name="Normal 67 3 2 3 2 2" xfId="14624"/>
    <cellStyle name="Normal 67 3 2 3 2 2 2" xfId="44946"/>
    <cellStyle name="Normal 67 3 2 3 2 2 3" xfId="29722"/>
    <cellStyle name="Normal 67 3 2 3 2 3" xfId="9604"/>
    <cellStyle name="Normal 67 3 2 3 2 3 2" xfId="39929"/>
    <cellStyle name="Normal 67 3 2 3 2 3 3" xfId="24705"/>
    <cellStyle name="Normal 67 3 2 3 2 4" xfId="34916"/>
    <cellStyle name="Normal 67 3 2 3 2 5" xfId="19692"/>
    <cellStyle name="Normal 67 3 2 3 3" xfId="6243"/>
    <cellStyle name="Normal 67 3 2 3 3 2" xfId="16295"/>
    <cellStyle name="Normal 67 3 2 3 3 2 2" xfId="46617"/>
    <cellStyle name="Normal 67 3 2 3 3 2 3" xfId="31393"/>
    <cellStyle name="Normal 67 3 2 3 3 3" xfId="11275"/>
    <cellStyle name="Normal 67 3 2 3 3 3 2" xfId="41600"/>
    <cellStyle name="Normal 67 3 2 3 3 3 3" xfId="26376"/>
    <cellStyle name="Normal 67 3 2 3 3 4" xfId="36587"/>
    <cellStyle name="Normal 67 3 2 3 3 5" xfId="21363"/>
    <cellStyle name="Normal 67 3 2 3 4" xfId="12953"/>
    <cellStyle name="Normal 67 3 2 3 4 2" xfId="43275"/>
    <cellStyle name="Normal 67 3 2 3 4 3" xfId="28051"/>
    <cellStyle name="Normal 67 3 2 3 5" xfId="7932"/>
    <cellStyle name="Normal 67 3 2 3 5 2" xfId="38258"/>
    <cellStyle name="Normal 67 3 2 3 5 3" xfId="23034"/>
    <cellStyle name="Normal 67 3 2 3 6" xfId="33246"/>
    <cellStyle name="Normal 67 3 2 3 7" xfId="18021"/>
    <cellStyle name="Normal 67 3 2 4" xfId="3714"/>
    <cellStyle name="Normal 67 3 2 4 2" xfId="13788"/>
    <cellStyle name="Normal 67 3 2 4 2 2" xfId="44110"/>
    <cellStyle name="Normal 67 3 2 4 2 3" xfId="28886"/>
    <cellStyle name="Normal 67 3 2 4 3" xfId="8768"/>
    <cellStyle name="Normal 67 3 2 4 3 2" xfId="39093"/>
    <cellStyle name="Normal 67 3 2 4 3 3" xfId="23869"/>
    <cellStyle name="Normal 67 3 2 4 4" xfId="34080"/>
    <cellStyle name="Normal 67 3 2 4 5" xfId="18856"/>
    <cellStyle name="Normal 67 3 2 5" xfId="5407"/>
    <cellStyle name="Normal 67 3 2 5 2" xfId="15459"/>
    <cellStyle name="Normal 67 3 2 5 2 2" xfId="45781"/>
    <cellStyle name="Normal 67 3 2 5 2 3" xfId="30557"/>
    <cellStyle name="Normal 67 3 2 5 3" xfId="10439"/>
    <cellStyle name="Normal 67 3 2 5 3 2" xfId="40764"/>
    <cellStyle name="Normal 67 3 2 5 3 3" xfId="25540"/>
    <cellStyle name="Normal 67 3 2 5 4" xfId="35751"/>
    <cellStyle name="Normal 67 3 2 5 5" xfId="20527"/>
    <cellStyle name="Normal 67 3 2 6" xfId="12117"/>
    <cellStyle name="Normal 67 3 2 6 2" xfId="42439"/>
    <cellStyle name="Normal 67 3 2 6 3" xfId="27215"/>
    <cellStyle name="Normal 67 3 2 7" xfId="7096"/>
    <cellStyle name="Normal 67 3 2 7 2" xfId="37422"/>
    <cellStyle name="Normal 67 3 2 7 3" xfId="22198"/>
    <cellStyle name="Normal 67 3 2 8" xfId="32410"/>
    <cellStyle name="Normal 67 3 2 9" xfId="17185"/>
    <cellStyle name="Normal 67 3 3" xfId="2232"/>
    <cellStyle name="Normal 67 3 3 2" xfId="3071"/>
    <cellStyle name="Normal 67 3 3 2 2" xfId="4761"/>
    <cellStyle name="Normal 67 3 3 2 2 2" xfId="14834"/>
    <cellStyle name="Normal 67 3 3 2 2 2 2" xfId="45156"/>
    <cellStyle name="Normal 67 3 3 2 2 2 3" xfId="29932"/>
    <cellStyle name="Normal 67 3 3 2 2 3" xfId="9814"/>
    <cellStyle name="Normal 67 3 3 2 2 3 2" xfId="40139"/>
    <cellStyle name="Normal 67 3 3 2 2 3 3" xfId="24915"/>
    <cellStyle name="Normal 67 3 3 2 2 4" xfId="35126"/>
    <cellStyle name="Normal 67 3 3 2 2 5" xfId="19902"/>
    <cellStyle name="Normal 67 3 3 2 3" xfId="6453"/>
    <cellStyle name="Normal 67 3 3 2 3 2" xfId="16505"/>
    <cellStyle name="Normal 67 3 3 2 3 2 2" xfId="46827"/>
    <cellStyle name="Normal 67 3 3 2 3 2 3" xfId="31603"/>
    <cellStyle name="Normal 67 3 3 2 3 3" xfId="11485"/>
    <cellStyle name="Normal 67 3 3 2 3 3 2" xfId="41810"/>
    <cellStyle name="Normal 67 3 3 2 3 3 3" xfId="26586"/>
    <cellStyle name="Normal 67 3 3 2 3 4" xfId="36797"/>
    <cellStyle name="Normal 67 3 3 2 3 5" xfId="21573"/>
    <cellStyle name="Normal 67 3 3 2 4" xfId="13163"/>
    <cellStyle name="Normal 67 3 3 2 4 2" xfId="43485"/>
    <cellStyle name="Normal 67 3 3 2 4 3" xfId="28261"/>
    <cellStyle name="Normal 67 3 3 2 5" xfId="8142"/>
    <cellStyle name="Normal 67 3 3 2 5 2" xfId="38468"/>
    <cellStyle name="Normal 67 3 3 2 5 3" xfId="23244"/>
    <cellStyle name="Normal 67 3 3 2 6" xfId="33456"/>
    <cellStyle name="Normal 67 3 3 2 7" xfId="18231"/>
    <cellStyle name="Normal 67 3 3 3" xfId="3924"/>
    <cellStyle name="Normal 67 3 3 3 2" xfId="13998"/>
    <cellStyle name="Normal 67 3 3 3 2 2" xfId="44320"/>
    <cellStyle name="Normal 67 3 3 3 2 3" xfId="29096"/>
    <cellStyle name="Normal 67 3 3 3 3" xfId="8978"/>
    <cellStyle name="Normal 67 3 3 3 3 2" xfId="39303"/>
    <cellStyle name="Normal 67 3 3 3 3 3" xfId="24079"/>
    <cellStyle name="Normal 67 3 3 3 4" xfId="34290"/>
    <cellStyle name="Normal 67 3 3 3 5" xfId="19066"/>
    <cellStyle name="Normal 67 3 3 4" xfId="5617"/>
    <cellStyle name="Normal 67 3 3 4 2" xfId="15669"/>
    <cellStyle name="Normal 67 3 3 4 2 2" xfId="45991"/>
    <cellStyle name="Normal 67 3 3 4 2 3" xfId="30767"/>
    <cellStyle name="Normal 67 3 3 4 3" xfId="10649"/>
    <cellStyle name="Normal 67 3 3 4 3 2" xfId="40974"/>
    <cellStyle name="Normal 67 3 3 4 3 3" xfId="25750"/>
    <cellStyle name="Normal 67 3 3 4 4" xfId="35961"/>
    <cellStyle name="Normal 67 3 3 4 5" xfId="20737"/>
    <cellStyle name="Normal 67 3 3 5" xfId="12327"/>
    <cellStyle name="Normal 67 3 3 5 2" xfId="42649"/>
    <cellStyle name="Normal 67 3 3 5 3" xfId="27425"/>
    <cellStyle name="Normal 67 3 3 6" xfId="7306"/>
    <cellStyle name="Normal 67 3 3 6 2" xfId="37632"/>
    <cellStyle name="Normal 67 3 3 6 3" xfId="22408"/>
    <cellStyle name="Normal 67 3 3 7" xfId="32620"/>
    <cellStyle name="Normal 67 3 3 8" xfId="17395"/>
    <cellStyle name="Normal 67 3 4" xfId="2653"/>
    <cellStyle name="Normal 67 3 4 2" xfId="4343"/>
    <cellStyle name="Normal 67 3 4 2 2" xfId="14416"/>
    <cellStyle name="Normal 67 3 4 2 2 2" xfId="44738"/>
    <cellStyle name="Normal 67 3 4 2 2 3" xfId="29514"/>
    <cellStyle name="Normal 67 3 4 2 3" xfId="9396"/>
    <cellStyle name="Normal 67 3 4 2 3 2" xfId="39721"/>
    <cellStyle name="Normal 67 3 4 2 3 3" xfId="24497"/>
    <cellStyle name="Normal 67 3 4 2 4" xfId="34708"/>
    <cellStyle name="Normal 67 3 4 2 5" xfId="19484"/>
    <cellStyle name="Normal 67 3 4 3" xfId="6035"/>
    <cellStyle name="Normal 67 3 4 3 2" xfId="16087"/>
    <cellStyle name="Normal 67 3 4 3 2 2" xfId="46409"/>
    <cellStyle name="Normal 67 3 4 3 2 3" xfId="31185"/>
    <cellStyle name="Normal 67 3 4 3 3" xfId="11067"/>
    <cellStyle name="Normal 67 3 4 3 3 2" xfId="41392"/>
    <cellStyle name="Normal 67 3 4 3 3 3" xfId="26168"/>
    <cellStyle name="Normal 67 3 4 3 4" xfId="36379"/>
    <cellStyle name="Normal 67 3 4 3 5" xfId="21155"/>
    <cellStyle name="Normal 67 3 4 4" xfId="12745"/>
    <cellStyle name="Normal 67 3 4 4 2" xfId="43067"/>
    <cellStyle name="Normal 67 3 4 4 3" xfId="27843"/>
    <cellStyle name="Normal 67 3 4 5" xfId="7724"/>
    <cellStyle name="Normal 67 3 4 5 2" xfId="38050"/>
    <cellStyle name="Normal 67 3 4 5 3" xfId="22826"/>
    <cellStyle name="Normal 67 3 4 6" xfId="33038"/>
    <cellStyle name="Normal 67 3 4 7" xfId="17813"/>
    <cellStyle name="Normal 67 3 5" xfId="3506"/>
    <cellStyle name="Normal 67 3 5 2" xfId="13580"/>
    <cellStyle name="Normal 67 3 5 2 2" xfId="43902"/>
    <cellStyle name="Normal 67 3 5 2 3" xfId="28678"/>
    <cellStyle name="Normal 67 3 5 3" xfId="8560"/>
    <cellStyle name="Normal 67 3 5 3 2" xfId="38885"/>
    <cellStyle name="Normal 67 3 5 3 3" xfId="23661"/>
    <cellStyle name="Normal 67 3 5 4" xfId="33872"/>
    <cellStyle name="Normal 67 3 5 5" xfId="18648"/>
    <cellStyle name="Normal 67 3 6" xfId="5199"/>
    <cellStyle name="Normal 67 3 6 2" xfId="15251"/>
    <cellStyle name="Normal 67 3 6 2 2" xfId="45573"/>
    <cellStyle name="Normal 67 3 6 2 3" xfId="30349"/>
    <cellStyle name="Normal 67 3 6 3" xfId="10231"/>
    <cellStyle name="Normal 67 3 6 3 2" xfId="40556"/>
    <cellStyle name="Normal 67 3 6 3 3" xfId="25332"/>
    <cellStyle name="Normal 67 3 6 4" xfId="35543"/>
    <cellStyle name="Normal 67 3 6 5" xfId="20319"/>
    <cellStyle name="Normal 67 3 7" xfId="11909"/>
    <cellStyle name="Normal 67 3 7 2" xfId="42231"/>
    <cellStyle name="Normal 67 3 7 3" xfId="27007"/>
    <cellStyle name="Normal 67 3 8" xfId="6888"/>
    <cellStyle name="Normal 67 3 8 2" xfId="37214"/>
    <cellStyle name="Normal 67 3 8 3" xfId="21990"/>
    <cellStyle name="Normal 67 3 9" xfId="32203"/>
    <cellStyle name="Normal 67 4" xfId="1913"/>
    <cellStyle name="Normal 67 4 2" xfId="2336"/>
    <cellStyle name="Normal 67 4 2 2" xfId="3175"/>
    <cellStyle name="Normal 67 4 2 2 2" xfId="4865"/>
    <cellStyle name="Normal 67 4 2 2 2 2" xfId="14938"/>
    <cellStyle name="Normal 67 4 2 2 2 2 2" xfId="45260"/>
    <cellStyle name="Normal 67 4 2 2 2 2 3" xfId="30036"/>
    <cellStyle name="Normal 67 4 2 2 2 3" xfId="9918"/>
    <cellStyle name="Normal 67 4 2 2 2 3 2" xfId="40243"/>
    <cellStyle name="Normal 67 4 2 2 2 3 3" xfId="25019"/>
    <cellStyle name="Normal 67 4 2 2 2 4" xfId="35230"/>
    <cellStyle name="Normal 67 4 2 2 2 5" xfId="20006"/>
    <cellStyle name="Normal 67 4 2 2 3" xfId="6557"/>
    <cellStyle name="Normal 67 4 2 2 3 2" xfId="16609"/>
    <cellStyle name="Normal 67 4 2 2 3 2 2" xfId="46931"/>
    <cellStyle name="Normal 67 4 2 2 3 2 3" xfId="31707"/>
    <cellStyle name="Normal 67 4 2 2 3 3" xfId="11589"/>
    <cellStyle name="Normal 67 4 2 2 3 3 2" xfId="41914"/>
    <cellStyle name="Normal 67 4 2 2 3 3 3" xfId="26690"/>
    <cellStyle name="Normal 67 4 2 2 3 4" xfId="36901"/>
    <cellStyle name="Normal 67 4 2 2 3 5" xfId="21677"/>
    <cellStyle name="Normal 67 4 2 2 4" xfId="13267"/>
    <cellStyle name="Normal 67 4 2 2 4 2" xfId="43589"/>
    <cellStyle name="Normal 67 4 2 2 4 3" xfId="28365"/>
    <cellStyle name="Normal 67 4 2 2 5" xfId="8246"/>
    <cellStyle name="Normal 67 4 2 2 5 2" xfId="38572"/>
    <cellStyle name="Normal 67 4 2 2 5 3" xfId="23348"/>
    <cellStyle name="Normal 67 4 2 2 6" xfId="33560"/>
    <cellStyle name="Normal 67 4 2 2 7" xfId="18335"/>
    <cellStyle name="Normal 67 4 2 3" xfId="4028"/>
    <cellStyle name="Normal 67 4 2 3 2" xfId="14102"/>
    <cellStyle name="Normal 67 4 2 3 2 2" xfId="44424"/>
    <cellStyle name="Normal 67 4 2 3 2 3" xfId="29200"/>
    <cellStyle name="Normal 67 4 2 3 3" xfId="9082"/>
    <cellStyle name="Normal 67 4 2 3 3 2" xfId="39407"/>
    <cellStyle name="Normal 67 4 2 3 3 3" xfId="24183"/>
    <cellStyle name="Normal 67 4 2 3 4" xfId="34394"/>
    <cellStyle name="Normal 67 4 2 3 5" xfId="19170"/>
    <cellStyle name="Normal 67 4 2 4" xfId="5721"/>
    <cellStyle name="Normal 67 4 2 4 2" xfId="15773"/>
    <cellStyle name="Normal 67 4 2 4 2 2" xfId="46095"/>
    <cellStyle name="Normal 67 4 2 4 2 3" xfId="30871"/>
    <cellStyle name="Normal 67 4 2 4 3" xfId="10753"/>
    <cellStyle name="Normal 67 4 2 4 3 2" xfId="41078"/>
    <cellStyle name="Normal 67 4 2 4 3 3" xfId="25854"/>
    <cellStyle name="Normal 67 4 2 4 4" xfId="36065"/>
    <cellStyle name="Normal 67 4 2 4 5" xfId="20841"/>
    <cellStyle name="Normal 67 4 2 5" xfId="12431"/>
    <cellStyle name="Normal 67 4 2 5 2" xfId="42753"/>
    <cellStyle name="Normal 67 4 2 5 3" xfId="27529"/>
    <cellStyle name="Normal 67 4 2 6" xfId="7410"/>
    <cellStyle name="Normal 67 4 2 6 2" xfId="37736"/>
    <cellStyle name="Normal 67 4 2 6 3" xfId="22512"/>
    <cellStyle name="Normal 67 4 2 7" xfId="32724"/>
    <cellStyle name="Normal 67 4 2 8" xfId="17499"/>
    <cellStyle name="Normal 67 4 3" xfId="2757"/>
    <cellStyle name="Normal 67 4 3 2" xfId="4447"/>
    <cellStyle name="Normal 67 4 3 2 2" xfId="14520"/>
    <cellStyle name="Normal 67 4 3 2 2 2" xfId="44842"/>
    <cellStyle name="Normal 67 4 3 2 2 3" xfId="29618"/>
    <cellStyle name="Normal 67 4 3 2 3" xfId="9500"/>
    <cellStyle name="Normal 67 4 3 2 3 2" xfId="39825"/>
    <cellStyle name="Normal 67 4 3 2 3 3" xfId="24601"/>
    <cellStyle name="Normal 67 4 3 2 4" xfId="34812"/>
    <cellStyle name="Normal 67 4 3 2 5" xfId="19588"/>
    <cellStyle name="Normal 67 4 3 3" xfId="6139"/>
    <cellStyle name="Normal 67 4 3 3 2" xfId="16191"/>
    <cellStyle name="Normal 67 4 3 3 2 2" xfId="46513"/>
    <cellStyle name="Normal 67 4 3 3 2 3" xfId="31289"/>
    <cellStyle name="Normal 67 4 3 3 3" xfId="11171"/>
    <cellStyle name="Normal 67 4 3 3 3 2" xfId="41496"/>
    <cellStyle name="Normal 67 4 3 3 3 3" xfId="26272"/>
    <cellStyle name="Normal 67 4 3 3 4" xfId="36483"/>
    <cellStyle name="Normal 67 4 3 3 5" xfId="21259"/>
    <cellStyle name="Normal 67 4 3 4" xfId="12849"/>
    <cellStyle name="Normal 67 4 3 4 2" xfId="43171"/>
    <cellStyle name="Normal 67 4 3 4 3" xfId="27947"/>
    <cellStyle name="Normal 67 4 3 5" xfId="7828"/>
    <cellStyle name="Normal 67 4 3 5 2" xfId="38154"/>
    <cellStyle name="Normal 67 4 3 5 3" xfId="22930"/>
    <cellStyle name="Normal 67 4 3 6" xfId="33142"/>
    <cellStyle name="Normal 67 4 3 7" xfId="17917"/>
    <cellStyle name="Normal 67 4 4" xfId="3610"/>
    <cellStyle name="Normal 67 4 4 2" xfId="13684"/>
    <cellStyle name="Normal 67 4 4 2 2" xfId="44006"/>
    <cellStyle name="Normal 67 4 4 2 3" xfId="28782"/>
    <cellStyle name="Normal 67 4 4 3" xfId="8664"/>
    <cellStyle name="Normal 67 4 4 3 2" xfId="38989"/>
    <cellStyle name="Normal 67 4 4 3 3" xfId="23765"/>
    <cellStyle name="Normal 67 4 4 4" xfId="33976"/>
    <cellStyle name="Normal 67 4 4 5" xfId="18752"/>
    <cellStyle name="Normal 67 4 5" xfId="5303"/>
    <cellStyle name="Normal 67 4 5 2" xfId="15355"/>
    <cellStyle name="Normal 67 4 5 2 2" xfId="45677"/>
    <cellStyle name="Normal 67 4 5 2 3" xfId="30453"/>
    <cellStyle name="Normal 67 4 5 3" xfId="10335"/>
    <cellStyle name="Normal 67 4 5 3 2" xfId="40660"/>
    <cellStyle name="Normal 67 4 5 3 3" xfId="25436"/>
    <cellStyle name="Normal 67 4 5 4" xfId="35647"/>
    <cellStyle name="Normal 67 4 5 5" xfId="20423"/>
    <cellStyle name="Normal 67 4 6" xfId="12013"/>
    <cellStyle name="Normal 67 4 6 2" xfId="42335"/>
    <cellStyle name="Normal 67 4 6 3" xfId="27111"/>
    <cellStyle name="Normal 67 4 7" xfId="6992"/>
    <cellStyle name="Normal 67 4 7 2" xfId="37318"/>
    <cellStyle name="Normal 67 4 7 3" xfId="22094"/>
    <cellStyle name="Normal 67 4 8" xfId="32306"/>
    <cellStyle name="Normal 67 4 9" xfId="17081"/>
    <cellStyle name="Normal 67 5" xfId="2126"/>
    <cellStyle name="Normal 67 5 2" xfId="2967"/>
    <cellStyle name="Normal 67 5 2 2" xfId="4657"/>
    <cellStyle name="Normal 67 5 2 2 2" xfId="14730"/>
    <cellStyle name="Normal 67 5 2 2 2 2" xfId="45052"/>
    <cellStyle name="Normal 67 5 2 2 2 3" xfId="29828"/>
    <cellStyle name="Normal 67 5 2 2 3" xfId="9710"/>
    <cellStyle name="Normal 67 5 2 2 3 2" xfId="40035"/>
    <cellStyle name="Normal 67 5 2 2 3 3" xfId="24811"/>
    <cellStyle name="Normal 67 5 2 2 4" xfId="35022"/>
    <cellStyle name="Normal 67 5 2 2 5" xfId="19798"/>
    <cellStyle name="Normal 67 5 2 3" xfId="6349"/>
    <cellStyle name="Normal 67 5 2 3 2" xfId="16401"/>
    <cellStyle name="Normal 67 5 2 3 2 2" xfId="46723"/>
    <cellStyle name="Normal 67 5 2 3 2 3" xfId="31499"/>
    <cellStyle name="Normal 67 5 2 3 3" xfId="11381"/>
    <cellStyle name="Normal 67 5 2 3 3 2" xfId="41706"/>
    <cellStyle name="Normal 67 5 2 3 3 3" xfId="26482"/>
    <cellStyle name="Normal 67 5 2 3 4" xfId="36693"/>
    <cellStyle name="Normal 67 5 2 3 5" xfId="21469"/>
    <cellStyle name="Normal 67 5 2 4" xfId="13059"/>
    <cellStyle name="Normal 67 5 2 4 2" xfId="43381"/>
    <cellStyle name="Normal 67 5 2 4 3" xfId="28157"/>
    <cellStyle name="Normal 67 5 2 5" xfId="8038"/>
    <cellStyle name="Normal 67 5 2 5 2" xfId="38364"/>
    <cellStyle name="Normal 67 5 2 5 3" xfId="23140"/>
    <cellStyle name="Normal 67 5 2 6" xfId="33352"/>
    <cellStyle name="Normal 67 5 2 7" xfId="18127"/>
    <cellStyle name="Normal 67 5 3" xfId="3820"/>
    <cellStyle name="Normal 67 5 3 2" xfId="13894"/>
    <cellStyle name="Normal 67 5 3 2 2" xfId="44216"/>
    <cellStyle name="Normal 67 5 3 2 3" xfId="28992"/>
    <cellStyle name="Normal 67 5 3 3" xfId="8874"/>
    <cellStyle name="Normal 67 5 3 3 2" xfId="39199"/>
    <cellStyle name="Normal 67 5 3 3 3" xfId="23975"/>
    <cellStyle name="Normal 67 5 3 4" xfId="34186"/>
    <cellStyle name="Normal 67 5 3 5" xfId="18962"/>
    <cellStyle name="Normal 67 5 4" xfId="5513"/>
    <cellStyle name="Normal 67 5 4 2" xfId="15565"/>
    <cellStyle name="Normal 67 5 4 2 2" xfId="45887"/>
    <cellStyle name="Normal 67 5 4 2 3" xfId="30663"/>
    <cellStyle name="Normal 67 5 4 3" xfId="10545"/>
    <cellStyle name="Normal 67 5 4 3 2" xfId="40870"/>
    <cellStyle name="Normal 67 5 4 3 3" xfId="25646"/>
    <cellStyle name="Normal 67 5 4 4" xfId="35857"/>
    <cellStyle name="Normal 67 5 4 5" xfId="20633"/>
    <cellStyle name="Normal 67 5 5" xfId="12223"/>
    <cellStyle name="Normal 67 5 5 2" xfId="42545"/>
    <cellStyle name="Normal 67 5 5 3" xfId="27321"/>
    <cellStyle name="Normal 67 5 6" xfId="7202"/>
    <cellStyle name="Normal 67 5 6 2" xfId="37528"/>
    <cellStyle name="Normal 67 5 6 3" xfId="22304"/>
    <cellStyle name="Normal 67 5 7" xfId="32516"/>
    <cellStyle name="Normal 67 5 8" xfId="17291"/>
    <cellStyle name="Normal 67 6" xfId="2547"/>
    <cellStyle name="Normal 67 6 2" xfId="4239"/>
    <cellStyle name="Normal 67 6 2 2" xfId="14312"/>
    <cellStyle name="Normal 67 6 2 2 2" xfId="44634"/>
    <cellStyle name="Normal 67 6 2 2 3" xfId="29410"/>
    <cellStyle name="Normal 67 6 2 3" xfId="9292"/>
    <cellStyle name="Normal 67 6 2 3 2" xfId="39617"/>
    <cellStyle name="Normal 67 6 2 3 3" xfId="24393"/>
    <cellStyle name="Normal 67 6 2 4" xfId="34604"/>
    <cellStyle name="Normal 67 6 2 5" xfId="19380"/>
    <cellStyle name="Normal 67 6 3" xfId="5931"/>
    <cellStyle name="Normal 67 6 3 2" xfId="15983"/>
    <cellStyle name="Normal 67 6 3 2 2" xfId="46305"/>
    <cellStyle name="Normal 67 6 3 2 3" xfId="31081"/>
    <cellStyle name="Normal 67 6 3 3" xfId="10963"/>
    <cellStyle name="Normal 67 6 3 3 2" xfId="41288"/>
    <cellStyle name="Normal 67 6 3 3 3" xfId="26064"/>
    <cellStyle name="Normal 67 6 3 4" xfId="36275"/>
    <cellStyle name="Normal 67 6 3 5" xfId="21051"/>
    <cellStyle name="Normal 67 6 4" xfId="12641"/>
    <cellStyle name="Normal 67 6 4 2" xfId="42963"/>
    <cellStyle name="Normal 67 6 4 3" xfId="27739"/>
    <cellStyle name="Normal 67 6 5" xfId="7620"/>
    <cellStyle name="Normal 67 6 5 2" xfId="37946"/>
    <cellStyle name="Normal 67 6 5 3" xfId="22722"/>
    <cellStyle name="Normal 67 6 6" xfId="32934"/>
    <cellStyle name="Normal 67 6 7" xfId="17709"/>
    <cellStyle name="Normal 67 7" xfId="3399"/>
    <cellStyle name="Normal 67 7 2" xfId="13476"/>
    <cellStyle name="Normal 67 7 2 2" xfId="43798"/>
    <cellStyle name="Normal 67 7 2 3" xfId="28574"/>
    <cellStyle name="Normal 67 7 3" xfId="8456"/>
    <cellStyle name="Normal 67 7 3 2" xfId="38781"/>
    <cellStyle name="Normal 67 7 3 3" xfId="23557"/>
    <cellStyle name="Normal 67 7 4" xfId="33768"/>
    <cellStyle name="Normal 67 7 5" xfId="18544"/>
    <cellStyle name="Normal 67 8" xfId="5093"/>
    <cellStyle name="Normal 67 8 2" xfId="15147"/>
    <cellStyle name="Normal 67 8 2 2" xfId="45469"/>
    <cellStyle name="Normal 67 8 2 3" xfId="30245"/>
    <cellStyle name="Normal 67 8 3" xfId="10127"/>
    <cellStyle name="Normal 67 8 3 2" xfId="40452"/>
    <cellStyle name="Normal 67 8 3 3" xfId="25228"/>
    <cellStyle name="Normal 67 8 4" xfId="35439"/>
    <cellStyle name="Normal 67 8 5" xfId="20215"/>
    <cellStyle name="Normal 67 9" xfId="11803"/>
    <cellStyle name="Normal 67 9 2" xfId="42127"/>
    <cellStyle name="Normal 67 9 3" xfId="26903"/>
    <cellStyle name="Normal 68" xfId="1478"/>
    <cellStyle name="Normal 69" xfId="1479"/>
    <cellStyle name="Normal 7" xfId="130"/>
    <cellStyle name="Normal 7 10" xfId="32016"/>
    <cellStyle name="Normal 7 11" xfId="972"/>
    <cellStyle name="Normal 7 12" xfId="411"/>
    <cellStyle name="Normal 7 2" xfId="781"/>
    <cellStyle name="Normal 7 2 2" xfId="1481"/>
    <cellStyle name="Normal 7 3" xfId="662"/>
    <cellStyle name="Normal 7 4" xfId="1482"/>
    <cellStyle name="Normal 7 5" xfId="1483"/>
    <cellStyle name="Normal 7 6" xfId="1484"/>
    <cellStyle name="Normal 7 6 10" xfId="6783"/>
    <cellStyle name="Normal 7 6 10 2" xfId="37111"/>
    <cellStyle name="Normal 7 6 10 3" xfId="21887"/>
    <cellStyle name="Normal 7 6 11" xfId="32102"/>
    <cellStyle name="Normal 7 6 12" xfId="16872"/>
    <cellStyle name="Normal 7 6 13" xfId="47313"/>
    <cellStyle name="Normal 7 6 2" xfId="1747"/>
    <cellStyle name="Normal 7 6 2 10" xfId="32153"/>
    <cellStyle name="Normal 7 6 2 11" xfId="16926"/>
    <cellStyle name="Normal 7 6 2 2" xfId="1855"/>
    <cellStyle name="Normal 7 6 2 2 10" xfId="17030"/>
    <cellStyle name="Normal 7 6 2 2 2" xfId="2072"/>
    <cellStyle name="Normal 7 6 2 2 2 2" xfId="2493"/>
    <cellStyle name="Normal 7 6 2 2 2 2 2" xfId="3332"/>
    <cellStyle name="Normal 7 6 2 2 2 2 2 2" xfId="5022"/>
    <cellStyle name="Normal 7 6 2 2 2 2 2 2 2" xfId="15095"/>
    <cellStyle name="Normal 7 6 2 2 2 2 2 2 2 2" xfId="45417"/>
    <cellStyle name="Normal 7 6 2 2 2 2 2 2 2 3" xfId="30193"/>
    <cellStyle name="Normal 7 6 2 2 2 2 2 2 3" xfId="10075"/>
    <cellStyle name="Normal 7 6 2 2 2 2 2 2 3 2" xfId="40400"/>
    <cellStyle name="Normal 7 6 2 2 2 2 2 2 3 3" xfId="25176"/>
    <cellStyle name="Normal 7 6 2 2 2 2 2 2 4" xfId="35387"/>
    <cellStyle name="Normal 7 6 2 2 2 2 2 2 5" xfId="20163"/>
    <cellStyle name="Normal 7 6 2 2 2 2 2 3" xfId="6714"/>
    <cellStyle name="Normal 7 6 2 2 2 2 2 3 2" xfId="16766"/>
    <cellStyle name="Normal 7 6 2 2 2 2 2 3 2 2" xfId="47088"/>
    <cellStyle name="Normal 7 6 2 2 2 2 2 3 2 3" xfId="31864"/>
    <cellStyle name="Normal 7 6 2 2 2 2 2 3 3" xfId="11746"/>
    <cellStyle name="Normal 7 6 2 2 2 2 2 3 3 2" xfId="42071"/>
    <cellStyle name="Normal 7 6 2 2 2 2 2 3 3 3" xfId="26847"/>
    <cellStyle name="Normal 7 6 2 2 2 2 2 3 4" xfId="37058"/>
    <cellStyle name="Normal 7 6 2 2 2 2 2 3 5" xfId="21834"/>
    <cellStyle name="Normal 7 6 2 2 2 2 2 4" xfId="13424"/>
    <cellStyle name="Normal 7 6 2 2 2 2 2 4 2" xfId="43746"/>
    <cellStyle name="Normal 7 6 2 2 2 2 2 4 3" xfId="28522"/>
    <cellStyle name="Normal 7 6 2 2 2 2 2 5" xfId="8403"/>
    <cellStyle name="Normal 7 6 2 2 2 2 2 5 2" xfId="38729"/>
    <cellStyle name="Normal 7 6 2 2 2 2 2 5 3" xfId="23505"/>
    <cellStyle name="Normal 7 6 2 2 2 2 2 6" xfId="33717"/>
    <cellStyle name="Normal 7 6 2 2 2 2 2 7" xfId="18492"/>
    <cellStyle name="Normal 7 6 2 2 2 2 3" xfId="4185"/>
    <cellStyle name="Normal 7 6 2 2 2 2 3 2" xfId="14259"/>
    <cellStyle name="Normal 7 6 2 2 2 2 3 2 2" xfId="44581"/>
    <cellStyle name="Normal 7 6 2 2 2 2 3 2 3" xfId="29357"/>
    <cellStyle name="Normal 7 6 2 2 2 2 3 3" xfId="9239"/>
    <cellStyle name="Normal 7 6 2 2 2 2 3 3 2" xfId="39564"/>
    <cellStyle name="Normal 7 6 2 2 2 2 3 3 3" xfId="24340"/>
    <cellStyle name="Normal 7 6 2 2 2 2 3 4" xfId="34551"/>
    <cellStyle name="Normal 7 6 2 2 2 2 3 5" xfId="19327"/>
    <cellStyle name="Normal 7 6 2 2 2 2 4" xfId="5878"/>
    <cellStyle name="Normal 7 6 2 2 2 2 4 2" xfId="15930"/>
    <cellStyle name="Normal 7 6 2 2 2 2 4 2 2" xfId="46252"/>
    <cellStyle name="Normal 7 6 2 2 2 2 4 2 3" xfId="31028"/>
    <cellStyle name="Normal 7 6 2 2 2 2 4 3" xfId="10910"/>
    <cellStyle name="Normal 7 6 2 2 2 2 4 3 2" xfId="41235"/>
    <cellStyle name="Normal 7 6 2 2 2 2 4 3 3" xfId="26011"/>
    <cellStyle name="Normal 7 6 2 2 2 2 4 4" xfId="36222"/>
    <cellStyle name="Normal 7 6 2 2 2 2 4 5" xfId="20998"/>
    <cellStyle name="Normal 7 6 2 2 2 2 5" xfId="12588"/>
    <cellStyle name="Normal 7 6 2 2 2 2 5 2" xfId="42910"/>
    <cellStyle name="Normal 7 6 2 2 2 2 5 3" xfId="27686"/>
    <cellStyle name="Normal 7 6 2 2 2 2 6" xfId="7567"/>
    <cellStyle name="Normal 7 6 2 2 2 2 6 2" xfId="37893"/>
    <cellStyle name="Normal 7 6 2 2 2 2 6 3" xfId="22669"/>
    <cellStyle name="Normal 7 6 2 2 2 2 7" xfId="32881"/>
    <cellStyle name="Normal 7 6 2 2 2 2 8" xfId="17656"/>
    <cellStyle name="Normal 7 6 2 2 2 3" xfId="2914"/>
    <cellStyle name="Normal 7 6 2 2 2 3 2" xfId="4604"/>
    <cellStyle name="Normal 7 6 2 2 2 3 2 2" xfId="14677"/>
    <cellStyle name="Normal 7 6 2 2 2 3 2 2 2" xfId="44999"/>
    <cellStyle name="Normal 7 6 2 2 2 3 2 2 3" xfId="29775"/>
    <cellStyle name="Normal 7 6 2 2 2 3 2 3" xfId="9657"/>
    <cellStyle name="Normal 7 6 2 2 2 3 2 3 2" xfId="39982"/>
    <cellStyle name="Normal 7 6 2 2 2 3 2 3 3" xfId="24758"/>
    <cellStyle name="Normal 7 6 2 2 2 3 2 4" xfId="34969"/>
    <cellStyle name="Normal 7 6 2 2 2 3 2 5" xfId="19745"/>
    <cellStyle name="Normal 7 6 2 2 2 3 3" xfId="6296"/>
    <cellStyle name="Normal 7 6 2 2 2 3 3 2" xfId="16348"/>
    <cellStyle name="Normal 7 6 2 2 2 3 3 2 2" xfId="46670"/>
    <cellStyle name="Normal 7 6 2 2 2 3 3 2 3" xfId="31446"/>
    <cellStyle name="Normal 7 6 2 2 2 3 3 3" xfId="11328"/>
    <cellStyle name="Normal 7 6 2 2 2 3 3 3 2" xfId="41653"/>
    <cellStyle name="Normal 7 6 2 2 2 3 3 3 3" xfId="26429"/>
    <cellStyle name="Normal 7 6 2 2 2 3 3 4" xfId="36640"/>
    <cellStyle name="Normal 7 6 2 2 2 3 3 5" xfId="21416"/>
    <cellStyle name="Normal 7 6 2 2 2 3 4" xfId="13006"/>
    <cellStyle name="Normal 7 6 2 2 2 3 4 2" xfId="43328"/>
    <cellStyle name="Normal 7 6 2 2 2 3 4 3" xfId="28104"/>
    <cellStyle name="Normal 7 6 2 2 2 3 5" xfId="7985"/>
    <cellStyle name="Normal 7 6 2 2 2 3 5 2" xfId="38311"/>
    <cellStyle name="Normal 7 6 2 2 2 3 5 3" xfId="23087"/>
    <cellStyle name="Normal 7 6 2 2 2 3 6" xfId="33299"/>
    <cellStyle name="Normal 7 6 2 2 2 3 7" xfId="18074"/>
    <cellStyle name="Normal 7 6 2 2 2 4" xfId="3767"/>
    <cellStyle name="Normal 7 6 2 2 2 4 2" xfId="13841"/>
    <cellStyle name="Normal 7 6 2 2 2 4 2 2" xfId="44163"/>
    <cellStyle name="Normal 7 6 2 2 2 4 2 3" xfId="28939"/>
    <cellStyle name="Normal 7 6 2 2 2 4 3" xfId="8821"/>
    <cellStyle name="Normal 7 6 2 2 2 4 3 2" xfId="39146"/>
    <cellStyle name="Normal 7 6 2 2 2 4 3 3" xfId="23922"/>
    <cellStyle name="Normal 7 6 2 2 2 4 4" xfId="34133"/>
    <cellStyle name="Normal 7 6 2 2 2 4 5" xfId="18909"/>
    <cellStyle name="Normal 7 6 2 2 2 5" xfId="5460"/>
    <cellStyle name="Normal 7 6 2 2 2 5 2" xfId="15512"/>
    <cellStyle name="Normal 7 6 2 2 2 5 2 2" xfId="45834"/>
    <cellStyle name="Normal 7 6 2 2 2 5 2 3" xfId="30610"/>
    <cellStyle name="Normal 7 6 2 2 2 5 3" xfId="10492"/>
    <cellStyle name="Normal 7 6 2 2 2 5 3 2" xfId="40817"/>
    <cellStyle name="Normal 7 6 2 2 2 5 3 3" xfId="25593"/>
    <cellStyle name="Normal 7 6 2 2 2 5 4" xfId="35804"/>
    <cellStyle name="Normal 7 6 2 2 2 5 5" xfId="20580"/>
    <cellStyle name="Normal 7 6 2 2 2 6" xfId="12170"/>
    <cellStyle name="Normal 7 6 2 2 2 6 2" xfId="42492"/>
    <cellStyle name="Normal 7 6 2 2 2 6 3" xfId="27268"/>
    <cellStyle name="Normal 7 6 2 2 2 7" xfId="7149"/>
    <cellStyle name="Normal 7 6 2 2 2 7 2" xfId="37475"/>
    <cellStyle name="Normal 7 6 2 2 2 7 3" xfId="22251"/>
    <cellStyle name="Normal 7 6 2 2 2 8" xfId="32463"/>
    <cellStyle name="Normal 7 6 2 2 2 9" xfId="17238"/>
    <cellStyle name="Normal 7 6 2 2 3" xfId="2285"/>
    <cellStyle name="Normal 7 6 2 2 3 2" xfId="3124"/>
    <cellStyle name="Normal 7 6 2 2 3 2 2" xfId="4814"/>
    <cellStyle name="Normal 7 6 2 2 3 2 2 2" xfId="14887"/>
    <cellStyle name="Normal 7 6 2 2 3 2 2 2 2" xfId="45209"/>
    <cellStyle name="Normal 7 6 2 2 3 2 2 2 3" xfId="29985"/>
    <cellStyle name="Normal 7 6 2 2 3 2 2 3" xfId="9867"/>
    <cellStyle name="Normal 7 6 2 2 3 2 2 3 2" xfId="40192"/>
    <cellStyle name="Normal 7 6 2 2 3 2 2 3 3" xfId="24968"/>
    <cellStyle name="Normal 7 6 2 2 3 2 2 4" xfId="35179"/>
    <cellStyle name="Normal 7 6 2 2 3 2 2 5" xfId="19955"/>
    <cellStyle name="Normal 7 6 2 2 3 2 3" xfId="6506"/>
    <cellStyle name="Normal 7 6 2 2 3 2 3 2" xfId="16558"/>
    <cellStyle name="Normal 7 6 2 2 3 2 3 2 2" xfId="46880"/>
    <cellStyle name="Normal 7 6 2 2 3 2 3 2 3" xfId="31656"/>
    <cellStyle name="Normal 7 6 2 2 3 2 3 3" xfId="11538"/>
    <cellStyle name="Normal 7 6 2 2 3 2 3 3 2" xfId="41863"/>
    <cellStyle name="Normal 7 6 2 2 3 2 3 3 3" xfId="26639"/>
    <cellStyle name="Normal 7 6 2 2 3 2 3 4" xfId="36850"/>
    <cellStyle name="Normal 7 6 2 2 3 2 3 5" xfId="21626"/>
    <cellStyle name="Normal 7 6 2 2 3 2 4" xfId="13216"/>
    <cellStyle name="Normal 7 6 2 2 3 2 4 2" xfId="43538"/>
    <cellStyle name="Normal 7 6 2 2 3 2 4 3" xfId="28314"/>
    <cellStyle name="Normal 7 6 2 2 3 2 5" xfId="8195"/>
    <cellStyle name="Normal 7 6 2 2 3 2 5 2" xfId="38521"/>
    <cellStyle name="Normal 7 6 2 2 3 2 5 3" xfId="23297"/>
    <cellStyle name="Normal 7 6 2 2 3 2 6" xfId="33509"/>
    <cellStyle name="Normal 7 6 2 2 3 2 7" xfId="18284"/>
    <cellStyle name="Normal 7 6 2 2 3 3" xfId="3977"/>
    <cellStyle name="Normal 7 6 2 2 3 3 2" xfId="14051"/>
    <cellStyle name="Normal 7 6 2 2 3 3 2 2" xfId="44373"/>
    <cellStyle name="Normal 7 6 2 2 3 3 2 3" xfId="29149"/>
    <cellStyle name="Normal 7 6 2 2 3 3 3" xfId="9031"/>
    <cellStyle name="Normal 7 6 2 2 3 3 3 2" xfId="39356"/>
    <cellStyle name="Normal 7 6 2 2 3 3 3 3" xfId="24132"/>
    <cellStyle name="Normal 7 6 2 2 3 3 4" xfId="34343"/>
    <cellStyle name="Normal 7 6 2 2 3 3 5" xfId="19119"/>
    <cellStyle name="Normal 7 6 2 2 3 4" xfId="5670"/>
    <cellStyle name="Normal 7 6 2 2 3 4 2" xfId="15722"/>
    <cellStyle name="Normal 7 6 2 2 3 4 2 2" xfId="46044"/>
    <cellStyle name="Normal 7 6 2 2 3 4 2 3" xfId="30820"/>
    <cellStyle name="Normal 7 6 2 2 3 4 3" xfId="10702"/>
    <cellStyle name="Normal 7 6 2 2 3 4 3 2" xfId="41027"/>
    <cellStyle name="Normal 7 6 2 2 3 4 3 3" xfId="25803"/>
    <cellStyle name="Normal 7 6 2 2 3 4 4" xfId="36014"/>
    <cellStyle name="Normal 7 6 2 2 3 4 5" xfId="20790"/>
    <cellStyle name="Normal 7 6 2 2 3 5" xfId="12380"/>
    <cellStyle name="Normal 7 6 2 2 3 5 2" xfId="42702"/>
    <cellStyle name="Normal 7 6 2 2 3 5 3" xfId="27478"/>
    <cellStyle name="Normal 7 6 2 2 3 6" xfId="7359"/>
    <cellStyle name="Normal 7 6 2 2 3 6 2" xfId="37685"/>
    <cellStyle name="Normal 7 6 2 2 3 6 3" xfId="22461"/>
    <cellStyle name="Normal 7 6 2 2 3 7" xfId="32673"/>
    <cellStyle name="Normal 7 6 2 2 3 8" xfId="17448"/>
    <cellStyle name="Normal 7 6 2 2 4" xfId="2706"/>
    <cellStyle name="Normal 7 6 2 2 4 2" xfId="4396"/>
    <cellStyle name="Normal 7 6 2 2 4 2 2" xfId="14469"/>
    <cellStyle name="Normal 7 6 2 2 4 2 2 2" xfId="44791"/>
    <cellStyle name="Normal 7 6 2 2 4 2 2 3" xfId="29567"/>
    <cellStyle name="Normal 7 6 2 2 4 2 3" xfId="9449"/>
    <cellStyle name="Normal 7 6 2 2 4 2 3 2" xfId="39774"/>
    <cellStyle name="Normal 7 6 2 2 4 2 3 3" xfId="24550"/>
    <cellStyle name="Normal 7 6 2 2 4 2 4" xfId="34761"/>
    <cellStyle name="Normal 7 6 2 2 4 2 5" xfId="19537"/>
    <cellStyle name="Normal 7 6 2 2 4 3" xfId="6088"/>
    <cellStyle name="Normal 7 6 2 2 4 3 2" xfId="16140"/>
    <cellStyle name="Normal 7 6 2 2 4 3 2 2" xfId="46462"/>
    <cellStyle name="Normal 7 6 2 2 4 3 2 3" xfId="31238"/>
    <cellStyle name="Normal 7 6 2 2 4 3 3" xfId="11120"/>
    <cellStyle name="Normal 7 6 2 2 4 3 3 2" xfId="41445"/>
    <cellStyle name="Normal 7 6 2 2 4 3 3 3" xfId="26221"/>
    <cellStyle name="Normal 7 6 2 2 4 3 4" xfId="36432"/>
    <cellStyle name="Normal 7 6 2 2 4 3 5" xfId="21208"/>
    <cellStyle name="Normal 7 6 2 2 4 4" xfId="12798"/>
    <cellStyle name="Normal 7 6 2 2 4 4 2" xfId="43120"/>
    <cellStyle name="Normal 7 6 2 2 4 4 3" xfId="27896"/>
    <cellStyle name="Normal 7 6 2 2 4 5" xfId="7777"/>
    <cellStyle name="Normal 7 6 2 2 4 5 2" xfId="38103"/>
    <cellStyle name="Normal 7 6 2 2 4 5 3" xfId="22879"/>
    <cellStyle name="Normal 7 6 2 2 4 6" xfId="33091"/>
    <cellStyle name="Normal 7 6 2 2 4 7" xfId="17866"/>
    <cellStyle name="Normal 7 6 2 2 5" xfId="3559"/>
    <cellStyle name="Normal 7 6 2 2 5 2" xfId="13633"/>
    <cellStyle name="Normal 7 6 2 2 5 2 2" xfId="43955"/>
    <cellStyle name="Normal 7 6 2 2 5 2 3" xfId="28731"/>
    <cellStyle name="Normal 7 6 2 2 5 3" xfId="8613"/>
    <cellStyle name="Normal 7 6 2 2 5 3 2" xfId="38938"/>
    <cellStyle name="Normal 7 6 2 2 5 3 3" xfId="23714"/>
    <cellStyle name="Normal 7 6 2 2 5 4" xfId="33925"/>
    <cellStyle name="Normal 7 6 2 2 5 5" xfId="18701"/>
    <cellStyle name="Normal 7 6 2 2 6" xfId="5252"/>
    <cellStyle name="Normal 7 6 2 2 6 2" xfId="15304"/>
    <cellStyle name="Normal 7 6 2 2 6 2 2" xfId="45626"/>
    <cellStyle name="Normal 7 6 2 2 6 2 3" xfId="30402"/>
    <cellStyle name="Normal 7 6 2 2 6 3" xfId="10284"/>
    <cellStyle name="Normal 7 6 2 2 6 3 2" xfId="40609"/>
    <cellStyle name="Normal 7 6 2 2 6 3 3" xfId="25385"/>
    <cellStyle name="Normal 7 6 2 2 6 4" xfId="35596"/>
    <cellStyle name="Normal 7 6 2 2 6 5" xfId="20372"/>
    <cellStyle name="Normal 7 6 2 2 7" xfId="11962"/>
    <cellStyle name="Normal 7 6 2 2 7 2" xfId="42284"/>
    <cellStyle name="Normal 7 6 2 2 7 3" xfId="27060"/>
    <cellStyle name="Normal 7 6 2 2 8" xfId="6941"/>
    <cellStyle name="Normal 7 6 2 2 8 2" xfId="37267"/>
    <cellStyle name="Normal 7 6 2 2 8 3" xfId="22043"/>
    <cellStyle name="Normal 7 6 2 2 9" xfId="32255"/>
    <cellStyle name="Normal 7 6 2 3" xfId="1968"/>
    <cellStyle name="Normal 7 6 2 3 2" xfId="2389"/>
    <cellStyle name="Normal 7 6 2 3 2 2" xfId="3228"/>
    <cellStyle name="Normal 7 6 2 3 2 2 2" xfId="4918"/>
    <cellStyle name="Normal 7 6 2 3 2 2 2 2" xfId="14991"/>
    <cellStyle name="Normal 7 6 2 3 2 2 2 2 2" xfId="45313"/>
    <cellStyle name="Normal 7 6 2 3 2 2 2 2 3" xfId="30089"/>
    <cellStyle name="Normal 7 6 2 3 2 2 2 3" xfId="9971"/>
    <cellStyle name="Normal 7 6 2 3 2 2 2 3 2" xfId="40296"/>
    <cellStyle name="Normal 7 6 2 3 2 2 2 3 3" xfId="25072"/>
    <cellStyle name="Normal 7 6 2 3 2 2 2 4" xfId="35283"/>
    <cellStyle name="Normal 7 6 2 3 2 2 2 5" xfId="20059"/>
    <cellStyle name="Normal 7 6 2 3 2 2 3" xfId="6610"/>
    <cellStyle name="Normal 7 6 2 3 2 2 3 2" xfId="16662"/>
    <cellStyle name="Normal 7 6 2 3 2 2 3 2 2" xfId="46984"/>
    <cellStyle name="Normal 7 6 2 3 2 2 3 2 3" xfId="31760"/>
    <cellStyle name="Normal 7 6 2 3 2 2 3 3" xfId="11642"/>
    <cellStyle name="Normal 7 6 2 3 2 2 3 3 2" xfId="41967"/>
    <cellStyle name="Normal 7 6 2 3 2 2 3 3 3" xfId="26743"/>
    <cellStyle name="Normal 7 6 2 3 2 2 3 4" xfId="36954"/>
    <cellStyle name="Normal 7 6 2 3 2 2 3 5" xfId="21730"/>
    <cellStyle name="Normal 7 6 2 3 2 2 4" xfId="13320"/>
    <cellStyle name="Normal 7 6 2 3 2 2 4 2" xfId="43642"/>
    <cellStyle name="Normal 7 6 2 3 2 2 4 3" xfId="28418"/>
    <cellStyle name="Normal 7 6 2 3 2 2 5" xfId="8299"/>
    <cellStyle name="Normal 7 6 2 3 2 2 5 2" xfId="38625"/>
    <cellStyle name="Normal 7 6 2 3 2 2 5 3" xfId="23401"/>
    <cellStyle name="Normal 7 6 2 3 2 2 6" xfId="33613"/>
    <cellStyle name="Normal 7 6 2 3 2 2 7" xfId="18388"/>
    <cellStyle name="Normal 7 6 2 3 2 3" xfId="4081"/>
    <cellStyle name="Normal 7 6 2 3 2 3 2" xfId="14155"/>
    <cellStyle name="Normal 7 6 2 3 2 3 2 2" xfId="44477"/>
    <cellStyle name="Normal 7 6 2 3 2 3 2 3" xfId="29253"/>
    <cellStyle name="Normal 7 6 2 3 2 3 3" xfId="9135"/>
    <cellStyle name="Normal 7 6 2 3 2 3 3 2" xfId="39460"/>
    <cellStyle name="Normal 7 6 2 3 2 3 3 3" xfId="24236"/>
    <cellStyle name="Normal 7 6 2 3 2 3 4" xfId="34447"/>
    <cellStyle name="Normal 7 6 2 3 2 3 5" xfId="19223"/>
    <cellStyle name="Normal 7 6 2 3 2 4" xfId="5774"/>
    <cellStyle name="Normal 7 6 2 3 2 4 2" xfId="15826"/>
    <cellStyle name="Normal 7 6 2 3 2 4 2 2" xfId="46148"/>
    <cellStyle name="Normal 7 6 2 3 2 4 2 3" xfId="30924"/>
    <cellStyle name="Normal 7 6 2 3 2 4 3" xfId="10806"/>
    <cellStyle name="Normal 7 6 2 3 2 4 3 2" xfId="41131"/>
    <cellStyle name="Normal 7 6 2 3 2 4 3 3" xfId="25907"/>
    <cellStyle name="Normal 7 6 2 3 2 4 4" xfId="36118"/>
    <cellStyle name="Normal 7 6 2 3 2 4 5" xfId="20894"/>
    <cellStyle name="Normal 7 6 2 3 2 5" xfId="12484"/>
    <cellStyle name="Normal 7 6 2 3 2 5 2" xfId="42806"/>
    <cellStyle name="Normal 7 6 2 3 2 5 3" xfId="27582"/>
    <cellStyle name="Normal 7 6 2 3 2 6" xfId="7463"/>
    <cellStyle name="Normal 7 6 2 3 2 6 2" xfId="37789"/>
    <cellStyle name="Normal 7 6 2 3 2 6 3" xfId="22565"/>
    <cellStyle name="Normal 7 6 2 3 2 7" xfId="32777"/>
    <cellStyle name="Normal 7 6 2 3 2 8" xfId="17552"/>
    <cellStyle name="Normal 7 6 2 3 3" xfId="2810"/>
    <cellStyle name="Normal 7 6 2 3 3 2" xfId="4500"/>
    <cellStyle name="Normal 7 6 2 3 3 2 2" xfId="14573"/>
    <cellStyle name="Normal 7 6 2 3 3 2 2 2" xfId="44895"/>
    <cellStyle name="Normal 7 6 2 3 3 2 2 3" xfId="29671"/>
    <cellStyle name="Normal 7 6 2 3 3 2 3" xfId="9553"/>
    <cellStyle name="Normal 7 6 2 3 3 2 3 2" xfId="39878"/>
    <cellStyle name="Normal 7 6 2 3 3 2 3 3" xfId="24654"/>
    <cellStyle name="Normal 7 6 2 3 3 2 4" xfId="34865"/>
    <cellStyle name="Normal 7 6 2 3 3 2 5" xfId="19641"/>
    <cellStyle name="Normal 7 6 2 3 3 3" xfId="6192"/>
    <cellStyle name="Normal 7 6 2 3 3 3 2" xfId="16244"/>
    <cellStyle name="Normal 7 6 2 3 3 3 2 2" xfId="46566"/>
    <cellStyle name="Normal 7 6 2 3 3 3 2 3" xfId="31342"/>
    <cellStyle name="Normal 7 6 2 3 3 3 3" xfId="11224"/>
    <cellStyle name="Normal 7 6 2 3 3 3 3 2" xfId="41549"/>
    <cellStyle name="Normal 7 6 2 3 3 3 3 3" xfId="26325"/>
    <cellStyle name="Normal 7 6 2 3 3 3 4" xfId="36536"/>
    <cellStyle name="Normal 7 6 2 3 3 3 5" xfId="21312"/>
    <cellStyle name="Normal 7 6 2 3 3 4" xfId="12902"/>
    <cellStyle name="Normal 7 6 2 3 3 4 2" xfId="43224"/>
    <cellStyle name="Normal 7 6 2 3 3 4 3" xfId="28000"/>
    <cellStyle name="Normal 7 6 2 3 3 5" xfId="7881"/>
    <cellStyle name="Normal 7 6 2 3 3 5 2" xfId="38207"/>
    <cellStyle name="Normal 7 6 2 3 3 5 3" xfId="22983"/>
    <cellStyle name="Normal 7 6 2 3 3 6" xfId="33195"/>
    <cellStyle name="Normal 7 6 2 3 3 7" xfId="17970"/>
    <cellStyle name="Normal 7 6 2 3 4" xfId="3663"/>
    <cellStyle name="Normal 7 6 2 3 4 2" xfId="13737"/>
    <cellStyle name="Normal 7 6 2 3 4 2 2" xfId="44059"/>
    <cellStyle name="Normal 7 6 2 3 4 2 3" xfId="28835"/>
    <cellStyle name="Normal 7 6 2 3 4 3" xfId="8717"/>
    <cellStyle name="Normal 7 6 2 3 4 3 2" xfId="39042"/>
    <cellStyle name="Normal 7 6 2 3 4 3 3" xfId="23818"/>
    <cellStyle name="Normal 7 6 2 3 4 4" xfId="34029"/>
    <cellStyle name="Normal 7 6 2 3 4 5" xfId="18805"/>
    <cellStyle name="Normal 7 6 2 3 5" xfId="5356"/>
    <cellStyle name="Normal 7 6 2 3 5 2" xfId="15408"/>
    <cellStyle name="Normal 7 6 2 3 5 2 2" xfId="45730"/>
    <cellStyle name="Normal 7 6 2 3 5 2 3" xfId="30506"/>
    <cellStyle name="Normal 7 6 2 3 5 3" xfId="10388"/>
    <cellStyle name="Normal 7 6 2 3 5 3 2" xfId="40713"/>
    <cellStyle name="Normal 7 6 2 3 5 3 3" xfId="25489"/>
    <cellStyle name="Normal 7 6 2 3 5 4" xfId="35700"/>
    <cellStyle name="Normal 7 6 2 3 5 5" xfId="20476"/>
    <cellStyle name="Normal 7 6 2 3 6" xfId="12066"/>
    <cellStyle name="Normal 7 6 2 3 6 2" xfId="42388"/>
    <cellStyle name="Normal 7 6 2 3 6 3" xfId="27164"/>
    <cellStyle name="Normal 7 6 2 3 7" xfId="7045"/>
    <cellStyle name="Normal 7 6 2 3 7 2" xfId="37371"/>
    <cellStyle name="Normal 7 6 2 3 7 3" xfId="22147"/>
    <cellStyle name="Normal 7 6 2 3 8" xfId="32359"/>
    <cellStyle name="Normal 7 6 2 3 9" xfId="17134"/>
    <cellStyle name="Normal 7 6 2 4" xfId="2181"/>
    <cellStyle name="Normal 7 6 2 4 2" xfId="3020"/>
    <cellStyle name="Normal 7 6 2 4 2 2" xfId="4710"/>
    <cellStyle name="Normal 7 6 2 4 2 2 2" xfId="14783"/>
    <cellStyle name="Normal 7 6 2 4 2 2 2 2" xfId="45105"/>
    <cellStyle name="Normal 7 6 2 4 2 2 2 3" xfId="29881"/>
    <cellStyle name="Normal 7 6 2 4 2 2 3" xfId="9763"/>
    <cellStyle name="Normal 7 6 2 4 2 2 3 2" xfId="40088"/>
    <cellStyle name="Normal 7 6 2 4 2 2 3 3" xfId="24864"/>
    <cellStyle name="Normal 7 6 2 4 2 2 4" xfId="35075"/>
    <cellStyle name="Normal 7 6 2 4 2 2 5" xfId="19851"/>
    <cellStyle name="Normal 7 6 2 4 2 3" xfId="6402"/>
    <cellStyle name="Normal 7 6 2 4 2 3 2" xfId="16454"/>
    <cellStyle name="Normal 7 6 2 4 2 3 2 2" xfId="46776"/>
    <cellStyle name="Normal 7 6 2 4 2 3 2 3" xfId="31552"/>
    <cellStyle name="Normal 7 6 2 4 2 3 3" xfId="11434"/>
    <cellStyle name="Normal 7 6 2 4 2 3 3 2" xfId="41759"/>
    <cellStyle name="Normal 7 6 2 4 2 3 3 3" xfId="26535"/>
    <cellStyle name="Normal 7 6 2 4 2 3 4" xfId="36746"/>
    <cellStyle name="Normal 7 6 2 4 2 3 5" xfId="21522"/>
    <cellStyle name="Normal 7 6 2 4 2 4" xfId="13112"/>
    <cellStyle name="Normal 7 6 2 4 2 4 2" xfId="43434"/>
    <cellStyle name="Normal 7 6 2 4 2 4 3" xfId="28210"/>
    <cellStyle name="Normal 7 6 2 4 2 5" xfId="8091"/>
    <cellStyle name="Normal 7 6 2 4 2 5 2" xfId="38417"/>
    <cellStyle name="Normal 7 6 2 4 2 5 3" xfId="23193"/>
    <cellStyle name="Normal 7 6 2 4 2 6" xfId="33405"/>
    <cellStyle name="Normal 7 6 2 4 2 7" xfId="18180"/>
    <cellStyle name="Normal 7 6 2 4 3" xfId="3873"/>
    <cellStyle name="Normal 7 6 2 4 3 2" xfId="13947"/>
    <cellStyle name="Normal 7 6 2 4 3 2 2" xfId="44269"/>
    <cellStyle name="Normal 7 6 2 4 3 2 3" xfId="29045"/>
    <cellStyle name="Normal 7 6 2 4 3 3" xfId="8927"/>
    <cellStyle name="Normal 7 6 2 4 3 3 2" xfId="39252"/>
    <cellStyle name="Normal 7 6 2 4 3 3 3" xfId="24028"/>
    <cellStyle name="Normal 7 6 2 4 3 4" xfId="34239"/>
    <cellStyle name="Normal 7 6 2 4 3 5" xfId="19015"/>
    <cellStyle name="Normal 7 6 2 4 4" xfId="5566"/>
    <cellStyle name="Normal 7 6 2 4 4 2" xfId="15618"/>
    <cellStyle name="Normal 7 6 2 4 4 2 2" xfId="45940"/>
    <cellStyle name="Normal 7 6 2 4 4 2 3" xfId="30716"/>
    <cellStyle name="Normal 7 6 2 4 4 3" xfId="10598"/>
    <cellStyle name="Normal 7 6 2 4 4 3 2" xfId="40923"/>
    <cellStyle name="Normal 7 6 2 4 4 3 3" xfId="25699"/>
    <cellStyle name="Normal 7 6 2 4 4 4" xfId="35910"/>
    <cellStyle name="Normal 7 6 2 4 4 5" xfId="20686"/>
    <cellStyle name="Normal 7 6 2 4 5" xfId="12276"/>
    <cellStyle name="Normal 7 6 2 4 5 2" xfId="42598"/>
    <cellStyle name="Normal 7 6 2 4 5 3" xfId="27374"/>
    <cellStyle name="Normal 7 6 2 4 6" xfId="7255"/>
    <cellStyle name="Normal 7 6 2 4 6 2" xfId="37581"/>
    <cellStyle name="Normal 7 6 2 4 6 3" xfId="22357"/>
    <cellStyle name="Normal 7 6 2 4 7" xfId="32569"/>
    <cellStyle name="Normal 7 6 2 4 8" xfId="17344"/>
    <cellStyle name="Normal 7 6 2 5" xfId="2602"/>
    <cellStyle name="Normal 7 6 2 5 2" xfId="4292"/>
    <cellStyle name="Normal 7 6 2 5 2 2" xfId="14365"/>
    <cellStyle name="Normal 7 6 2 5 2 2 2" xfId="44687"/>
    <cellStyle name="Normal 7 6 2 5 2 2 3" xfId="29463"/>
    <cellStyle name="Normal 7 6 2 5 2 3" xfId="9345"/>
    <cellStyle name="Normal 7 6 2 5 2 3 2" xfId="39670"/>
    <cellStyle name="Normal 7 6 2 5 2 3 3" xfId="24446"/>
    <cellStyle name="Normal 7 6 2 5 2 4" xfId="34657"/>
    <cellStyle name="Normal 7 6 2 5 2 5" xfId="19433"/>
    <cellStyle name="Normal 7 6 2 5 3" xfId="5984"/>
    <cellStyle name="Normal 7 6 2 5 3 2" xfId="16036"/>
    <cellStyle name="Normal 7 6 2 5 3 2 2" xfId="46358"/>
    <cellStyle name="Normal 7 6 2 5 3 2 3" xfId="31134"/>
    <cellStyle name="Normal 7 6 2 5 3 3" xfId="11016"/>
    <cellStyle name="Normal 7 6 2 5 3 3 2" xfId="41341"/>
    <cellStyle name="Normal 7 6 2 5 3 3 3" xfId="26117"/>
    <cellStyle name="Normal 7 6 2 5 3 4" xfId="36328"/>
    <cellStyle name="Normal 7 6 2 5 3 5" xfId="21104"/>
    <cellStyle name="Normal 7 6 2 5 4" xfId="12694"/>
    <cellStyle name="Normal 7 6 2 5 4 2" xfId="43016"/>
    <cellStyle name="Normal 7 6 2 5 4 3" xfId="27792"/>
    <cellStyle name="Normal 7 6 2 5 5" xfId="7673"/>
    <cellStyle name="Normal 7 6 2 5 5 2" xfId="37999"/>
    <cellStyle name="Normal 7 6 2 5 5 3" xfId="22775"/>
    <cellStyle name="Normal 7 6 2 5 6" xfId="32987"/>
    <cellStyle name="Normal 7 6 2 5 7" xfId="17762"/>
    <cellStyle name="Normal 7 6 2 6" xfId="3455"/>
    <cellStyle name="Normal 7 6 2 6 2" xfId="13529"/>
    <cellStyle name="Normal 7 6 2 6 2 2" xfId="43851"/>
    <cellStyle name="Normal 7 6 2 6 2 3" xfId="28627"/>
    <cellStyle name="Normal 7 6 2 6 3" xfId="8509"/>
    <cellStyle name="Normal 7 6 2 6 3 2" xfId="38834"/>
    <cellStyle name="Normal 7 6 2 6 3 3" xfId="23610"/>
    <cellStyle name="Normal 7 6 2 6 4" xfId="33821"/>
    <cellStyle name="Normal 7 6 2 6 5" xfId="18597"/>
    <cellStyle name="Normal 7 6 2 7" xfId="5148"/>
    <cellStyle name="Normal 7 6 2 7 2" xfId="15200"/>
    <cellStyle name="Normal 7 6 2 7 2 2" xfId="45522"/>
    <cellStyle name="Normal 7 6 2 7 2 3" xfId="30298"/>
    <cellStyle name="Normal 7 6 2 7 3" xfId="10180"/>
    <cellStyle name="Normal 7 6 2 7 3 2" xfId="40505"/>
    <cellStyle name="Normal 7 6 2 7 3 3" xfId="25281"/>
    <cellStyle name="Normal 7 6 2 7 4" xfId="35492"/>
    <cellStyle name="Normal 7 6 2 7 5" xfId="20268"/>
    <cellStyle name="Normal 7 6 2 8" xfId="11858"/>
    <cellStyle name="Normal 7 6 2 8 2" xfId="42180"/>
    <cellStyle name="Normal 7 6 2 8 3" xfId="26956"/>
    <cellStyle name="Normal 7 6 2 9" xfId="6837"/>
    <cellStyle name="Normal 7 6 2 9 2" xfId="37163"/>
    <cellStyle name="Normal 7 6 2 9 3" xfId="21939"/>
    <cellStyle name="Normal 7 6 3" xfId="1801"/>
    <cellStyle name="Normal 7 6 3 10" xfId="16978"/>
    <cellStyle name="Normal 7 6 3 2" xfId="2020"/>
    <cellStyle name="Normal 7 6 3 2 2" xfId="2441"/>
    <cellStyle name="Normal 7 6 3 2 2 2" xfId="3280"/>
    <cellStyle name="Normal 7 6 3 2 2 2 2" xfId="4970"/>
    <cellStyle name="Normal 7 6 3 2 2 2 2 2" xfId="15043"/>
    <cellStyle name="Normal 7 6 3 2 2 2 2 2 2" xfId="45365"/>
    <cellStyle name="Normal 7 6 3 2 2 2 2 2 3" xfId="30141"/>
    <cellStyle name="Normal 7 6 3 2 2 2 2 3" xfId="10023"/>
    <cellStyle name="Normal 7 6 3 2 2 2 2 3 2" xfId="40348"/>
    <cellStyle name="Normal 7 6 3 2 2 2 2 3 3" xfId="25124"/>
    <cellStyle name="Normal 7 6 3 2 2 2 2 4" xfId="35335"/>
    <cellStyle name="Normal 7 6 3 2 2 2 2 5" xfId="20111"/>
    <cellStyle name="Normal 7 6 3 2 2 2 3" xfId="6662"/>
    <cellStyle name="Normal 7 6 3 2 2 2 3 2" xfId="16714"/>
    <cellStyle name="Normal 7 6 3 2 2 2 3 2 2" xfId="47036"/>
    <cellStyle name="Normal 7 6 3 2 2 2 3 2 3" xfId="31812"/>
    <cellStyle name="Normal 7 6 3 2 2 2 3 3" xfId="11694"/>
    <cellStyle name="Normal 7 6 3 2 2 2 3 3 2" xfId="42019"/>
    <cellStyle name="Normal 7 6 3 2 2 2 3 3 3" xfId="26795"/>
    <cellStyle name="Normal 7 6 3 2 2 2 3 4" xfId="37006"/>
    <cellStyle name="Normal 7 6 3 2 2 2 3 5" xfId="21782"/>
    <cellStyle name="Normal 7 6 3 2 2 2 4" xfId="13372"/>
    <cellStyle name="Normal 7 6 3 2 2 2 4 2" xfId="43694"/>
    <cellStyle name="Normal 7 6 3 2 2 2 4 3" xfId="28470"/>
    <cellStyle name="Normal 7 6 3 2 2 2 5" xfId="8351"/>
    <cellStyle name="Normal 7 6 3 2 2 2 5 2" xfId="38677"/>
    <cellStyle name="Normal 7 6 3 2 2 2 5 3" xfId="23453"/>
    <cellStyle name="Normal 7 6 3 2 2 2 6" xfId="33665"/>
    <cellStyle name="Normal 7 6 3 2 2 2 7" xfId="18440"/>
    <cellStyle name="Normal 7 6 3 2 2 3" xfId="4133"/>
    <cellStyle name="Normal 7 6 3 2 2 3 2" xfId="14207"/>
    <cellStyle name="Normal 7 6 3 2 2 3 2 2" xfId="44529"/>
    <cellStyle name="Normal 7 6 3 2 2 3 2 3" xfId="29305"/>
    <cellStyle name="Normal 7 6 3 2 2 3 3" xfId="9187"/>
    <cellStyle name="Normal 7 6 3 2 2 3 3 2" xfId="39512"/>
    <cellStyle name="Normal 7 6 3 2 2 3 3 3" xfId="24288"/>
    <cellStyle name="Normal 7 6 3 2 2 3 4" xfId="34499"/>
    <cellStyle name="Normal 7 6 3 2 2 3 5" xfId="19275"/>
    <cellStyle name="Normal 7 6 3 2 2 4" xfId="5826"/>
    <cellStyle name="Normal 7 6 3 2 2 4 2" xfId="15878"/>
    <cellStyle name="Normal 7 6 3 2 2 4 2 2" xfId="46200"/>
    <cellStyle name="Normal 7 6 3 2 2 4 2 3" xfId="30976"/>
    <cellStyle name="Normal 7 6 3 2 2 4 3" xfId="10858"/>
    <cellStyle name="Normal 7 6 3 2 2 4 3 2" xfId="41183"/>
    <cellStyle name="Normal 7 6 3 2 2 4 3 3" xfId="25959"/>
    <cellStyle name="Normal 7 6 3 2 2 4 4" xfId="36170"/>
    <cellStyle name="Normal 7 6 3 2 2 4 5" xfId="20946"/>
    <cellStyle name="Normal 7 6 3 2 2 5" xfId="12536"/>
    <cellStyle name="Normal 7 6 3 2 2 5 2" xfId="42858"/>
    <cellStyle name="Normal 7 6 3 2 2 5 3" xfId="27634"/>
    <cellStyle name="Normal 7 6 3 2 2 6" xfId="7515"/>
    <cellStyle name="Normal 7 6 3 2 2 6 2" xfId="37841"/>
    <cellStyle name="Normal 7 6 3 2 2 6 3" xfId="22617"/>
    <cellStyle name="Normal 7 6 3 2 2 7" xfId="32829"/>
    <cellStyle name="Normal 7 6 3 2 2 8" xfId="17604"/>
    <cellStyle name="Normal 7 6 3 2 3" xfId="2862"/>
    <cellStyle name="Normal 7 6 3 2 3 2" xfId="4552"/>
    <cellStyle name="Normal 7 6 3 2 3 2 2" xfId="14625"/>
    <cellStyle name="Normal 7 6 3 2 3 2 2 2" xfId="44947"/>
    <cellStyle name="Normal 7 6 3 2 3 2 2 3" xfId="29723"/>
    <cellStyle name="Normal 7 6 3 2 3 2 3" xfId="9605"/>
    <cellStyle name="Normal 7 6 3 2 3 2 3 2" xfId="39930"/>
    <cellStyle name="Normal 7 6 3 2 3 2 3 3" xfId="24706"/>
    <cellStyle name="Normal 7 6 3 2 3 2 4" xfId="34917"/>
    <cellStyle name="Normal 7 6 3 2 3 2 5" xfId="19693"/>
    <cellStyle name="Normal 7 6 3 2 3 3" xfId="6244"/>
    <cellStyle name="Normal 7 6 3 2 3 3 2" xfId="16296"/>
    <cellStyle name="Normal 7 6 3 2 3 3 2 2" xfId="46618"/>
    <cellStyle name="Normal 7 6 3 2 3 3 2 3" xfId="31394"/>
    <cellStyle name="Normal 7 6 3 2 3 3 3" xfId="11276"/>
    <cellStyle name="Normal 7 6 3 2 3 3 3 2" xfId="41601"/>
    <cellStyle name="Normal 7 6 3 2 3 3 3 3" xfId="26377"/>
    <cellStyle name="Normal 7 6 3 2 3 3 4" xfId="36588"/>
    <cellStyle name="Normal 7 6 3 2 3 3 5" xfId="21364"/>
    <cellStyle name="Normal 7 6 3 2 3 4" xfId="12954"/>
    <cellStyle name="Normal 7 6 3 2 3 4 2" xfId="43276"/>
    <cellStyle name="Normal 7 6 3 2 3 4 3" xfId="28052"/>
    <cellStyle name="Normal 7 6 3 2 3 5" xfId="7933"/>
    <cellStyle name="Normal 7 6 3 2 3 5 2" xfId="38259"/>
    <cellStyle name="Normal 7 6 3 2 3 5 3" xfId="23035"/>
    <cellStyle name="Normal 7 6 3 2 3 6" xfId="33247"/>
    <cellStyle name="Normal 7 6 3 2 3 7" xfId="18022"/>
    <cellStyle name="Normal 7 6 3 2 4" xfId="3715"/>
    <cellStyle name="Normal 7 6 3 2 4 2" xfId="13789"/>
    <cellStyle name="Normal 7 6 3 2 4 2 2" xfId="44111"/>
    <cellStyle name="Normal 7 6 3 2 4 2 3" xfId="28887"/>
    <cellStyle name="Normal 7 6 3 2 4 3" xfId="8769"/>
    <cellStyle name="Normal 7 6 3 2 4 3 2" xfId="39094"/>
    <cellStyle name="Normal 7 6 3 2 4 3 3" xfId="23870"/>
    <cellStyle name="Normal 7 6 3 2 4 4" xfId="34081"/>
    <cellStyle name="Normal 7 6 3 2 4 5" xfId="18857"/>
    <cellStyle name="Normal 7 6 3 2 5" xfId="5408"/>
    <cellStyle name="Normal 7 6 3 2 5 2" xfId="15460"/>
    <cellStyle name="Normal 7 6 3 2 5 2 2" xfId="45782"/>
    <cellStyle name="Normal 7 6 3 2 5 2 3" xfId="30558"/>
    <cellStyle name="Normal 7 6 3 2 5 3" xfId="10440"/>
    <cellStyle name="Normal 7 6 3 2 5 3 2" xfId="40765"/>
    <cellStyle name="Normal 7 6 3 2 5 3 3" xfId="25541"/>
    <cellStyle name="Normal 7 6 3 2 5 4" xfId="35752"/>
    <cellStyle name="Normal 7 6 3 2 5 5" xfId="20528"/>
    <cellStyle name="Normal 7 6 3 2 6" xfId="12118"/>
    <cellStyle name="Normal 7 6 3 2 6 2" xfId="42440"/>
    <cellStyle name="Normal 7 6 3 2 6 3" xfId="27216"/>
    <cellStyle name="Normal 7 6 3 2 7" xfId="7097"/>
    <cellStyle name="Normal 7 6 3 2 7 2" xfId="37423"/>
    <cellStyle name="Normal 7 6 3 2 7 3" xfId="22199"/>
    <cellStyle name="Normal 7 6 3 2 8" xfId="32411"/>
    <cellStyle name="Normal 7 6 3 2 9" xfId="17186"/>
    <cellStyle name="Normal 7 6 3 3" xfId="2233"/>
    <cellStyle name="Normal 7 6 3 3 2" xfId="3072"/>
    <cellStyle name="Normal 7 6 3 3 2 2" xfId="4762"/>
    <cellStyle name="Normal 7 6 3 3 2 2 2" xfId="14835"/>
    <cellStyle name="Normal 7 6 3 3 2 2 2 2" xfId="45157"/>
    <cellStyle name="Normal 7 6 3 3 2 2 2 3" xfId="29933"/>
    <cellStyle name="Normal 7 6 3 3 2 2 3" xfId="9815"/>
    <cellStyle name="Normal 7 6 3 3 2 2 3 2" xfId="40140"/>
    <cellStyle name="Normal 7 6 3 3 2 2 3 3" xfId="24916"/>
    <cellStyle name="Normal 7 6 3 3 2 2 4" xfId="35127"/>
    <cellStyle name="Normal 7 6 3 3 2 2 5" xfId="19903"/>
    <cellStyle name="Normal 7 6 3 3 2 3" xfId="6454"/>
    <cellStyle name="Normal 7 6 3 3 2 3 2" xfId="16506"/>
    <cellStyle name="Normal 7 6 3 3 2 3 2 2" xfId="46828"/>
    <cellStyle name="Normal 7 6 3 3 2 3 2 3" xfId="31604"/>
    <cellStyle name="Normal 7 6 3 3 2 3 3" xfId="11486"/>
    <cellStyle name="Normal 7 6 3 3 2 3 3 2" xfId="41811"/>
    <cellStyle name="Normal 7 6 3 3 2 3 3 3" xfId="26587"/>
    <cellStyle name="Normal 7 6 3 3 2 3 4" xfId="36798"/>
    <cellStyle name="Normal 7 6 3 3 2 3 5" xfId="21574"/>
    <cellStyle name="Normal 7 6 3 3 2 4" xfId="13164"/>
    <cellStyle name="Normal 7 6 3 3 2 4 2" xfId="43486"/>
    <cellStyle name="Normal 7 6 3 3 2 4 3" xfId="28262"/>
    <cellStyle name="Normal 7 6 3 3 2 5" xfId="8143"/>
    <cellStyle name="Normal 7 6 3 3 2 5 2" xfId="38469"/>
    <cellStyle name="Normal 7 6 3 3 2 5 3" xfId="23245"/>
    <cellStyle name="Normal 7 6 3 3 2 6" xfId="33457"/>
    <cellStyle name="Normal 7 6 3 3 2 7" xfId="18232"/>
    <cellStyle name="Normal 7 6 3 3 3" xfId="3925"/>
    <cellStyle name="Normal 7 6 3 3 3 2" xfId="13999"/>
    <cellStyle name="Normal 7 6 3 3 3 2 2" xfId="44321"/>
    <cellStyle name="Normal 7 6 3 3 3 2 3" xfId="29097"/>
    <cellStyle name="Normal 7 6 3 3 3 3" xfId="8979"/>
    <cellStyle name="Normal 7 6 3 3 3 3 2" xfId="39304"/>
    <cellStyle name="Normal 7 6 3 3 3 3 3" xfId="24080"/>
    <cellStyle name="Normal 7 6 3 3 3 4" xfId="34291"/>
    <cellStyle name="Normal 7 6 3 3 3 5" xfId="19067"/>
    <cellStyle name="Normal 7 6 3 3 4" xfId="5618"/>
    <cellStyle name="Normal 7 6 3 3 4 2" xfId="15670"/>
    <cellStyle name="Normal 7 6 3 3 4 2 2" xfId="45992"/>
    <cellStyle name="Normal 7 6 3 3 4 2 3" xfId="30768"/>
    <cellStyle name="Normal 7 6 3 3 4 3" xfId="10650"/>
    <cellStyle name="Normal 7 6 3 3 4 3 2" xfId="40975"/>
    <cellStyle name="Normal 7 6 3 3 4 3 3" xfId="25751"/>
    <cellStyle name="Normal 7 6 3 3 4 4" xfId="35962"/>
    <cellStyle name="Normal 7 6 3 3 4 5" xfId="20738"/>
    <cellStyle name="Normal 7 6 3 3 5" xfId="12328"/>
    <cellStyle name="Normal 7 6 3 3 5 2" xfId="42650"/>
    <cellStyle name="Normal 7 6 3 3 5 3" xfId="27426"/>
    <cellStyle name="Normal 7 6 3 3 6" xfId="7307"/>
    <cellStyle name="Normal 7 6 3 3 6 2" xfId="37633"/>
    <cellStyle name="Normal 7 6 3 3 6 3" xfId="22409"/>
    <cellStyle name="Normal 7 6 3 3 7" xfId="32621"/>
    <cellStyle name="Normal 7 6 3 3 8" xfId="17396"/>
    <cellStyle name="Normal 7 6 3 4" xfId="2654"/>
    <cellStyle name="Normal 7 6 3 4 2" xfId="4344"/>
    <cellStyle name="Normal 7 6 3 4 2 2" xfId="14417"/>
    <cellStyle name="Normal 7 6 3 4 2 2 2" xfId="44739"/>
    <cellStyle name="Normal 7 6 3 4 2 2 3" xfId="29515"/>
    <cellStyle name="Normal 7 6 3 4 2 3" xfId="9397"/>
    <cellStyle name="Normal 7 6 3 4 2 3 2" xfId="39722"/>
    <cellStyle name="Normal 7 6 3 4 2 3 3" xfId="24498"/>
    <cellStyle name="Normal 7 6 3 4 2 4" xfId="34709"/>
    <cellStyle name="Normal 7 6 3 4 2 5" xfId="19485"/>
    <cellStyle name="Normal 7 6 3 4 3" xfId="6036"/>
    <cellStyle name="Normal 7 6 3 4 3 2" xfId="16088"/>
    <cellStyle name="Normal 7 6 3 4 3 2 2" xfId="46410"/>
    <cellStyle name="Normal 7 6 3 4 3 2 3" xfId="31186"/>
    <cellStyle name="Normal 7 6 3 4 3 3" xfId="11068"/>
    <cellStyle name="Normal 7 6 3 4 3 3 2" xfId="41393"/>
    <cellStyle name="Normal 7 6 3 4 3 3 3" xfId="26169"/>
    <cellStyle name="Normal 7 6 3 4 3 4" xfId="36380"/>
    <cellStyle name="Normal 7 6 3 4 3 5" xfId="21156"/>
    <cellStyle name="Normal 7 6 3 4 4" xfId="12746"/>
    <cellStyle name="Normal 7 6 3 4 4 2" xfId="43068"/>
    <cellStyle name="Normal 7 6 3 4 4 3" xfId="27844"/>
    <cellStyle name="Normal 7 6 3 4 5" xfId="7725"/>
    <cellStyle name="Normal 7 6 3 4 5 2" xfId="38051"/>
    <cellStyle name="Normal 7 6 3 4 5 3" xfId="22827"/>
    <cellStyle name="Normal 7 6 3 4 6" xfId="33039"/>
    <cellStyle name="Normal 7 6 3 4 7" xfId="17814"/>
    <cellStyle name="Normal 7 6 3 5" xfId="3507"/>
    <cellStyle name="Normal 7 6 3 5 2" xfId="13581"/>
    <cellStyle name="Normal 7 6 3 5 2 2" xfId="43903"/>
    <cellStyle name="Normal 7 6 3 5 2 3" xfId="28679"/>
    <cellStyle name="Normal 7 6 3 5 3" xfId="8561"/>
    <cellStyle name="Normal 7 6 3 5 3 2" xfId="38886"/>
    <cellStyle name="Normal 7 6 3 5 3 3" xfId="23662"/>
    <cellStyle name="Normal 7 6 3 5 4" xfId="33873"/>
    <cellStyle name="Normal 7 6 3 5 5" xfId="18649"/>
    <cellStyle name="Normal 7 6 3 6" xfId="5200"/>
    <cellStyle name="Normal 7 6 3 6 2" xfId="15252"/>
    <cellStyle name="Normal 7 6 3 6 2 2" xfId="45574"/>
    <cellStyle name="Normal 7 6 3 6 2 3" xfId="30350"/>
    <cellStyle name="Normal 7 6 3 6 3" xfId="10232"/>
    <cellStyle name="Normal 7 6 3 6 3 2" xfId="40557"/>
    <cellStyle name="Normal 7 6 3 6 3 3" xfId="25333"/>
    <cellStyle name="Normal 7 6 3 6 4" xfId="35544"/>
    <cellStyle name="Normal 7 6 3 6 5" xfId="20320"/>
    <cellStyle name="Normal 7 6 3 7" xfId="11910"/>
    <cellStyle name="Normal 7 6 3 7 2" xfId="42232"/>
    <cellStyle name="Normal 7 6 3 7 3" xfId="27008"/>
    <cellStyle name="Normal 7 6 3 8" xfId="6889"/>
    <cellStyle name="Normal 7 6 3 8 2" xfId="37215"/>
    <cellStyle name="Normal 7 6 3 8 3" xfId="21991"/>
    <cellStyle name="Normal 7 6 3 9" xfId="32204"/>
    <cellStyle name="Normal 7 6 4" xfId="1914"/>
    <cellStyle name="Normal 7 6 4 2" xfId="2337"/>
    <cellStyle name="Normal 7 6 4 2 2" xfId="3176"/>
    <cellStyle name="Normal 7 6 4 2 2 2" xfId="4866"/>
    <cellStyle name="Normal 7 6 4 2 2 2 2" xfId="14939"/>
    <cellStyle name="Normal 7 6 4 2 2 2 2 2" xfId="45261"/>
    <cellStyle name="Normal 7 6 4 2 2 2 2 3" xfId="30037"/>
    <cellStyle name="Normal 7 6 4 2 2 2 3" xfId="9919"/>
    <cellStyle name="Normal 7 6 4 2 2 2 3 2" xfId="40244"/>
    <cellStyle name="Normal 7 6 4 2 2 2 3 3" xfId="25020"/>
    <cellStyle name="Normal 7 6 4 2 2 2 4" xfId="35231"/>
    <cellStyle name="Normal 7 6 4 2 2 2 5" xfId="20007"/>
    <cellStyle name="Normal 7 6 4 2 2 3" xfId="6558"/>
    <cellStyle name="Normal 7 6 4 2 2 3 2" xfId="16610"/>
    <cellStyle name="Normal 7 6 4 2 2 3 2 2" xfId="46932"/>
    <cellStyle name="Normal 7 6 4 2 2 3 2 3" xfId="31708"/>
    <cellStyle name="Normal 7 6 4 2 2 3 3" xfId="11590"/>
    <cellStyle name="Normal 7 6 4 2 2 3 3 2" xfId="41915"/>
    <cellStyle name="Normal 7 6 4 2 2 3 3 3" xfId="26691"/>
    <cellStyle name="Normal 7 6 4 2 2 3 4" xfId="36902"/>
    <cellStyle name="Normal 7 6 4 2 2 3 5" xfId="21678"/>
    <cellStyle name="Normal 7 6 4 2 2 4" xfId="13268"/>
    <cellStyle name="Normal 7 6 4 2 2 4 2" xfId="43590"/>
    <cellStyle name="Normal 7 6 4 2 2 4 3" xfId="28366"/>
    <cellStyle name="Normal 7 6 4 2 2 5" xfId="8247"/>
    <cellStyle name="Normal 7 6 4 2 2 5 2" xfId="38573"/>
    <cellStyle name="Normal 7 6 4 2 2 5 3" xfId="23349"/>
    <cellStyle name="Normal 7 6 4 2 2 6" xfId="33561"/>
    <cellStyle name="Normal 7 6 4 2 2 7" xfId="18336"/>
    <cellStyle name="Normal 7 6 4 2 3" xfId="4029"/>
    <cellStyle name="Normal 7 6 4 2 3 2" xfId="14103"/>
    <cellStyle name="Normal 7 6 4 2 3 2 2" xfId="44425"/>
    <cellStyle name="Normal 7 6 4 2 3 2 3" xfId="29201"/>
    <cellStyle name="Normal 7 6 4 2 3 3" xfId="9083"/>
    <cellStyle name="Normal 7 6 4 2 3 3 2" xfId="39408"/>
    <cellStyle name="Normal 7 6 4 2 3 3 3" xfId="24184"/>
    <cellStyle name="Normal 7 6 4 2 3 4" xfId="34395"/>
    <cellStyle name="Normal 7 6 4 2 3 5" xfId="19171"/>
    <cellStyle name="Normal 7 6 4 2 4" xfId="5722"/>
    <cellStyle name="Normal 7 6 4 2 4 2" xfId="15774"/>
    <cellStyle name="Normal 7 6 4 2 4 2 2" xfId="46096"/>
    <cellStyle name="Normal 7 6 4 2 4 2 3" xfId="30872"/>
    <cellStyle name="Normal 7 6 4 2 4 3" xfId="10754"/>
    <cellStyle name="Normal 7 6 4 2 4 3 2" xfId="41079"/>
    <cellStyle name="Normal 7 6 4 2 4 3 3" xfId="25855"/>
    <cellStyle name="Normal 7 6 4 2 4 4" xfId="36066"/>
    <cellStyle name="Normal 7 6 4 2 4 5" xfId="20842"/>
    <cellStyle name="Normal 7 6 4 2 5" xfId="12432"/>
    <cellStyle name="Normal 7 6 4 2 5 2" xfId="42754"/>
    <cellStyle name="Normal 7 6 4 2 5 3" xfId="27530"/>
    <cellStyle name="Normal 7 6 4 2 6" xfId="7411"/>
    <cellStyle name="Normal 7 6 4 2 6 2" xfId="37737"/>
    <cellStyle name="Normal 7 6 4 2 6 3" xfId="22513"/>
    <cellStyle name="Normal 7 6 4 2 7" xfId="32725"/>
    <cellStyle name="Normal 7 6 4 2 8" xfId="17500"/>
    <cellStyle name="Normal 7 6 4 3" xfId="2758"/>
    <cellStyle name="Normal 7 6 4 3 2" xfId="4448"/>
    <cellStyle name="Normal 7 6 4 3 2 2" xfId="14521"/>
    <cellStyle name="Normal 7 6 4 3 2 2 2" xfId="44843"/>
    <cellStyle name="Normal 7 6 4 3 2 2 3" xfId="29619"/>
    <cellStyle name="Normal 7 6 4 3 2 3" xfId="9501"/>
    <cellStyle name="Normal 7 6 4 3 2 3 2" xfId="39826"/>
    <cellStyle name="Normal 7 6 4 3 2 3 3" xfId="24602"/>
    <cellStyle name="Normal 7 6 4 3 2 4" xfId="34813"/>
    <cellStyle name="Normal 7 6 4 3 2 5" xfId="19589"/>
    <cellStyle name="Normal 7 6 4 3 3" xfId="6140"/>
    <cellStyle name="Normal 7 6 4 3 3 2" xfId="16192"/>
    <cellStyle name="Normal 7 6 4 3 3 2 2" xfId="46514"/>
    <cellStyle name="Normal 7 6 4 3 3 2 3" xfId="31290"/>
    <cellStyle name="Normal 7 6 4 3 3 3" xfId="11172"/>
    <cellStyle name="Normal 7 6 4 3 3 3 2" xfId="41497"/>
    <cellStyle name="Normal 7 6 4 3 3 3 3" xfId="26273"/>
    <cellStyle name="Normal 7 6 4 3 3 4" xfId="36484"/>
    <cellStyle name="Normal 7 6 4 3 3 5" xfId="21260"/>
    <cellStyle name="Normal 7 6 4 3 4" xfId="12850"/>
    <cellStyle name="Normal 7 6 4 3 4 2" xfId="43172"/>
    <cellStyle name="Normal 7 6 4 3 4 3" xfId="27948"/>
    <cellStyle name="Normal 7 6 4 3 5" xfId="7829"/>
    <cellStyle name="Normal 7 6 4 3 5 2" xfId="38155"/>
    <cellStyle name="Normal 7 6 4 3 5 3" xfId="22931"/>
    <cellStyle name="Normal 7 6 4 3 6" xfId="33143"/>
    <cellStyle name="Normal 7 6 4 3 7" xfId="17918"/>
    <cellStyle name="Normal 7 6 4 4" xfId="3611"/>
    <cellStyle name="Normal 7 6 4 4 2" xfId="13685"/>
    <cellStyle name="Normal 7 6 4 4 2 2" xfId="44007"/>
    <cellStyle name="Normal 7 6 4 4 2 3" xfId="28783"/>
    <cellStyle name="Normal 7 6 4 4 3" xfId="8665"/>
    <cellStyle name="Normal 7 6 4 4 3 2" xfId="38990"/>
    <cellStyle name="Normal 7 6 4 4 3 3" xfId="23766"/>
    <cellStyle name="Normal 7 6 4 4 4" xfId="33977"/>
    <cellStyle name="Normal 7 6 4 4 5" xfId="18753"/>
    <cellStyle name="Normal 7 6 4 5" xfId="5304"/>
    <cellStyle name="Normal 7 6 4 5 2" xfId="15356"/>
    <cellStyle name="Normal 7 6 4 5 2 2" xfId="45678"/>
    <cellStyle name="Normal 7 6 4 5 2 3" xfId="30454"/>
    <cellStyle name="Normal 7 6 4 5 3" xfId="10336"/>
    <cellStyle name="Normal 7 6 4 5 3 2" xfId="40661"/>
    <cellStyle name="Normal 7 6 4 5 3 3" xfId="25437"/>
    <cellStyle name="Normal 7 6 4 5 4" xfId="35648"/>
    <cellStyle name="Normal 7 6 4 5 5" xfId="20424"/>
    <cellStyle name="Normal 7 6 4 6" xfId="12014"/>
    <cellStyle name="Normal 7 6 4 6 2" xfId="42336"/>
    <cellStyle name="Normal 7 6 4 6 3" xfId="27112"/>
    <cellStyle name="Normal 7 6 4 7" xfId="6993"/>
    <cellStyle name="Normal 7 6 4 7 2" xfId="37319"/>
    <cellStyle name="Normal 7 6 4 7 3" xfId="22095"/>
    <cellStyle name="Normal 7 6 4 8" xfId="32307"/>
    <cellStyle name="Normal 7 6 4 9" xfId="17082"/>
    <cellStyle name="Normal 7 6 5" xfId="2127"/>
    <cellStyle name="Normal 7 6 5 2" xfId="2968"/>
    <cellStyle name="Normal 7 6 5 2 2" xfId="4658"/>
    <cellStyle name="Normal 7 6 5 2 2 2" xfId="14731"/>
    <cellStyle name="Normal 7 6 5 2 2 2 2" xfId="45053"/>
    <cellStyle name="Normal 7 6 5 2 2 2 3" xfId="29829"/>
    <cellStyle name="Normal 7 6 5 2 2 3" xfId="9711"/>
    <cellStyle name="Normal 7 6 5 2 2 3 2" xfId="40036"/>
    <cellStyle name="Normal 7 6 5 2 2 3 3" xfId="24812"/>
    <cellStyle name="Normal 7 6 5 2 2 4" xfId="35023"/>
    <cellStyle name="Normal 7 6 5 2 2 5" xfId="19799"/>
    <cellStyle name="Normal 7 6 5 2 3" xfId="6350"/>
    <cellStyle name="Normal 7 6 5 2 3 2" xfId="16402"/>
    <cellStyle name="Normal 7 6 5 2 3 2 2" xfId="46724"/>
    <cellStyle name="Normal 7 6 5 2 3 2 3" xfId="31500"/>
    <cellStyle name="Normal 7 6 5 2 3 3" xfId="11382"/>
    <cellStyle name="Normal 7 6 5 2 3 3 2" xfId="41707"/>
    <cellStyle name="Normal 7 6 5 2 3 3 3" xfId="26483"/>
    <cellStyle name="Normal 7 6 5 2 3 4" xfId="36694"/>
    <cellStyle name="Normal 7 6 5 2 3 5" xfId="21470"/>
    <cellStyle name="Normal 7 6 5 2 4" xfId="13060"/>
    <cellStyle name="Normal 7 6 5 2 4 2" xfId="43382"/>
    <cellStyle name="Normal 7 6 5 2 4 3" xfId="28158"/>
    <cellStyle name="Normal 7 6 5 2 5" xfId="8039"/>
    <cellStyle name="Normal 7 6 5 2 5 2" xfId="38365"/>
    <cellStyle name="Normal 7 6 5 2 5 3" xfId="23141"/>
    <cellStyle name="Normal 7 6 5 2 6" xfId="33353"/>
    <cellStyle name="Normal 7 6 5 2 7" xfId="18128"/>
    <cellStyle name="Normal 7 6 5 3" xfId="3821"/>
    <cellStyle name="Normal 7 6 5 3 2" xfId="13895"/>
    <cellStyle name="Normal 7 6 5 3 2 2" xfId="44217"/>
    <cellStyle name="Normal 7 6 5 3 2 3" xfId="28993"/>
    <cellStyle name="Normal 7 6 5 3 3" xfId="8875"/>
    <cellStyle name="Normal 7 6 5 3 3 2" xfId="39200"/>
    <cellStyle name="Normal 7 6 5 3 3 3" xfId="23976"/>
    <cellStyle name="Normal 7 6 5 3 4" xfId="34187"/>
    <cellStyle name="Normal 7 6 5 3 5" xfId="18963"/>
    <cellStyle name="Normal 7 6 5 4" xfId="5514"/>
    <cellStyle name="Normal 7 6 5 4 2" xfId="15566"/>
    <cellStyle name="Normal 7 6 5 4 2 2" xfId="45888"/>
    <cellStyle name="Normal 7 6 5 4 2 3" xfId="30664"/>
    <cellStyle name="Normal 7 6 5 4 3" xfId="10546"/>
    <cellStyle name="Normal 7 6 5 4 3 2" xfId="40871"/>
    <cellStyle name="Normal 7 6 5 4 3 3" xfId="25647"/>
    <cellStyle name="Normal 7 6 5 4 4" xfId="35858"/>
    <cellStyle name="Normal 7 6 5 4 5" xfId="20634"/>
    <cellStyle name="Normal 7 6 5 5" xfId="12224"/>
    <cellStyle name="Normal 7 6 5 5 2" xfId="42546"/>
    <cellStyle name="Normal 7 6 5 5 3" xfId="27322"/>
    <cellStyle name="Normal 7 6 5 6" xfId="7203"/>
    <cellStyle name="Normal 7 6 5 6 2" xfId="37529"/>
    <cellStyle name="Normal 7 6 5 6 3" xfId="22305"/>
    <cellStyle name="Normal 7 6 5 7" xfId="32517"/>
    <cellStyle name="Normal 7 6 5 8" xfId="17292"/>
    <cellStyle name="Normal 7 6 6" xfId="2548"/>
    <cellStyle name="Normal 7 6 6 2" xfId="4240"/>
    <cellStyle name="Normal 7 6 6 2 2" xfId="14313"/>
    <cellStyle name="Normal 7 6 6 2 2 2" xfId="44635"/>
    <cellStyle name="Normal 7 6 6 2 2 3" xfId="29411"/>
    <cellStyle name="Normal 7 6 6 2 3" xfId="9293"/>
    <cellStyle name="Normal 7 6 6 2 3 2" xfId="39618"/>
    <cellStyle name="Normal 7 6 6 2 3 3" xfId="24394"/>
    <cellStyle name="Normal 7 6 6 2 4" xfId="34605"/>
    <cellStyle name="Normal 7 6 6 2 5" xfId="19381"/>
    <cellStyle name="Normal 7 6 6 3" xfId="5932"/>
    <cellStyle name="Normal 7 6 6 3 2" xfId="15984"/>
    <cellStyle name="Normal 7 6 6 3 2 2" xfId="46306"/>
    <cellStyle name="Normal 7 6 6 3 2 3" xfId="31082"/>
    <cellStyle name="Normal 7 6 6 3 3" xfId="10964"/>
    <cellStyle name="Normal 7 6 6 3 3 2" xfId="41289"/>
    <cellStyle name="Normal 7 6 6 3 3 3" xfId="26065"/>
    <cellStyle name="Normal 7 6 6 3 4" xfId="36276"/>
    <cellStyle name="Normal 7 6 6 3 5" xfId="21052"/>
    <cellStyle name="Normal 7 6 6 4" xfId="12642"/>
    <cellStyle name="Normal 7 6 6 4 2" xfId="42964"/>
    <cellStyle name="Normal 7 6 6 4 3" xfId="27740"/>
    <cellStyle name="Normal 7 6 6 5" xfId="7621"/>
    <cellStyle name="Normal 7 6 6 5 2" xfId="37947"/>
    <cellStyle name="Normal 7 6 6 5 3" xfId="22723"/>
    <cellStyle name="Normal 7 6 6 6" xfId="32935"/>
    <cellStyle name="Normal 7 6 6 7" xfId="17710"/>
    <cellStyle name="Normal 7 6 7" xfId="3400"/>
    <cellStyle name="Normal 7 6 7 2" xfId="13477"/>
    <cellStyle name="Normal 7 6 7 2 2" xfId="43799"/>
    <cellStyle name="Normal 7 6 7 2 3" xfId="28575"/>
    <cellStyle name="Normal 7 6 7 3" xfId="8457"/>
    <cellStyle name="Normal 7 6 7 3 2" xfId="38782"/>
    <cellStyle name="Normal 7 6 7 3 3" xfId="23558"/>
    <cellStyle name="Normal 7 6 7 4" xfId="33769"/>
    <cellStyle name="Normal 7 6 7 5" xfId="18545"/>
    <cellStyle name="Normal 7 6 8" xfId="5094"/>
    <cellStyle name="Normal 7 6 8 2" xfId="15148"/>
    <cellStyle name="Normal 7 6 8 2 2" xfId="45470"/>
    <cellStyle name="Normal 7 6 8 2 3" xfId="30246"/>
    <cellStyle name="Normal 7 6 8 3" xfId="10128"/>
    <cellStyle name="Normal 7 6 8 3 2" xfId="40453"/>
    <cellStyle name="Normal 7 6 8 3 3" xfId="25229"/>
    <cellStyle name="Normal 7 6 8 4" xfId="35440"/>
    <cellStyle name="Normal 7 6 8 5" xfId="20216"/>
    <cellStyle name="Normal 7 6 9" xfId="11804"/>
    <cellStyle name="Normal 7 6 9 2" xfId="42128"/>
    <cellStyle name="Normal 7 6 9 3" xfId="26904"/>
    <cellStyle name="Normal 7 7" xfId="1485"/>
    <cellStyle name="Normal 7 8" xfId="1480"/>
    <cellStyle name="Normal 7 9" xfId="1053"/>
    <cellStyle name="Normal 70" xfId="1486"/>
    <cellStyle name="Normal 71" xfId="1487"/>
    <cellStyle name="Normal 71 10" xfId="6784"/>
    <cellStyle name="Normal 71 10 2" xfId="37112"/>
    <cellStyle name="Normal 71 10 3" xfId="21888"/>
    <cellStyle name="Normal 71 11" xfId="32103"/>
    <cellStyle name="Normal 71 12" xfId="16873"/>
    <cellStyle name="Normal 71 13" xfId="47314"/>
    <cellStyle name="Normal 71 2" xfId="1748"/>
    <cellStyle name="Normal 71 2 10" xfId="32154"/>
    <cellStyle name="Normal 71 2 11" xfId="16927"/>
    <cellStyle name="Normal 71 2 2" xfId="1856"/>
    <cellStyle name="Normal 71 2 2 10" xfId="17031"/>
    <cellStyle name="Normal 71 2 2 2" xfId="2073"/>
    <cellStyle name="Normal 71 2 2 2 2" xfId="2494"/>
    <cellStyle name="Normal 71 2 2 2 2 2" xfId="3333"/>
    <cellStyle name="Normal 71 2 2 2 2 2 2" xfId="5023"/>
    <cellStyle name="Normal 71 2 2 2 2 2 2 2" xfId="15096"/>
    <cellStyle name="Normal 71 2 2 2 2 2 2 2 2" xfId="45418"/>
    <cellStyle name="Normal 71 2 2 2 2 2 2 2 3" xfId="30194"/>
    <cellStyle name="Normal 71 2 2 2 2 2 2 3" xfId="10076"/>
    <cellStyle name="Normal 71 2 2 2 2 2 2 3 2" xfId="40401"/>
    <cellStyle name="Normal 71 2 2 2 2 2 2 3 3" xfId="25177"/>
    <cellStyle name="Normal 71 2 2 2 2 2 2 4" xfId="35388"/>
    <cellStyle name="Normal 71 2 2 2 2 2 2 5" xfId="20164"/>
    <cellStyle name="Normal 71 2 2 2 2 2 3" xfId="6715"/>
    <cellStyle name="Normal 71 2 2 2 2 2 3 2" xfId="16767"/>
    <cellStyle name="Normal 71 2 2 2 2 2 3 2 2" xfId="47089"/>
    <cellStyle name="Normal 71 2 2 2 2 2 3 2 3" xfId="31865"/>
    <cellStyle name="Normal 71 2 2 2 2 2 3 3" xfId="11747"/>
    <cellStyle name="Normal 71 2 2 2 2 2 3 3 2" xfId="42072"/>
    <cellStyle name="Normal 71 2 2 2 2 2 3 3 3" xfId="26848"/>
    <cellStyle name="Normal 71 2 2 2 2 2 3 4" xfId="37059"/>
    <cellStyle name="Normal 71 2 2 2 2 2 3 5" xfId="21835"/>
    <cellStyle name="Normal 71 2 2 2 2 2 4" xfId="13425"/>
    <cellStyle name="Normal 71 2 2 2 2 2 4 2" xfId="43747"/>
    <cellStyle name="Normal 71 2 2 2 2 2 4 3" xfId="28523"/>
    <cellStyle name="Normal 71 2 2 2 2 2 5" xfId="8404"/>
    <cellStyle name="Normal 71 2 2 2 2 2 5 2" xfId="38730"/>
    <cellStyle name="Normal 71 2 2 2 2 2 5 3" xfId="23506"/>
    <cellStyle name="Normal 71 2 2 2 2 2 6" xfId="33718"/>
    <cellStyle name="Normal 71 2 2 2 2 2 7" xfId="18493"/>
    <cellStyle name="Normal 71 2 2 2 2 3" xfId="4186"/>
    <cellStyle name="Normal 71 2 2 2 2 3 2" xfId="14260"/>
    <cellStyle name="Normal 71 2 2 2 2 3 2 2" xfId="44582"/>
    <cellStyle name="Normal 71 2 2 2 2 3 2 3" xfId="29358"/>
    <cellStyle name="Normal 71 2 2 2 2 3 3" xfId="9240"/>
    <cellStyle name="Normal 71 2 2 2 2 3 3 2" xfId="39565"/>
    <cellStyle name="Normal 71 2 2 2 2 3 3 3" xfId="24341"/>
    <cellStyle name="Normal 71 2 2 2 2 3 4" xfId="34552"/>
    <cellStyle name="Normal 71 2 2 2 2 3 5" xfId="19328"/>
    <cellStyle name="Normal 71 2 2 2 2 4" xfId="5879"/>
    <cellStyle name="Normal 71 2 2 2 2 4 2" xfId="15931"/>
    <cellStyle name="Normal 71 2 2 2 2 4 2 2" xfId="46253"/>
    <cellStyle name="Normal 71 2 2 2 2 4 2 3" xfId="31029"/>
    <cellStyle name="Normal 71 2 2 2 2 4 3" xfId="10911"/>
    <cellStyle name="Normal 71 2 2 2 2 4 3 2" xfId="41236"/>
    <cellStyle name="Normal 71 2 2 2 2 4 3 3" xfId="26012"/>
    <cellStyle name="Normal 71 2 2 2 2 4 4" xfId="36223"/>
    <cellStyle name="Normal 71 2 2 2 2 4 5" xfId="20999"/>
    <cellStyle name="Normal 71 2 2 2 2 5" xfId="12589"/>
    <cellStyle name="Normal 71 2 2 2 2 5 2" xfId="42911"/>
    <cellStyle name="Normal 71 2 2 2 2 5 3" xfId="27687"/>
    <cellStyle name="Normal 71 2 2 2 2 6" xfId="7568"/>
    <cellStyle name="Normal 71 2 2 2 2 6 2" xfId="37894"/>
    <cellStyle name="Normal 71 2 2 2 2 6 3" xfId="22670"/>
    <cellStyle name="Normal 71 2 2 2 2 7" xfId="32882"/>
    <cellStyle name="Normal 71 2 2 2 2 8" xfId="17657"/>
    <cellStyle name="Normal 71 2 2 2 3" xfId="2915"/>
    <cellStyle name="Normal 71 2 2 2 3 2" xfId="4605"/>
    <cellStyle name="Normal 71 2 2 2 3 2 2" xfId="14678"/>
    <cellStyle name="Normal 71 2 2 2 3 2 2 2" xfId="45000"/>
    <cellStyle name="Normal 71 2 2 2 3 2 2 3" xfId="29776"/>
    <cellStyle name="Normal 71 2 2 2 3 2 3" xfId="9658"/>
    <cellStyle name="Normal 71 2 2 2 3 2 3 2" xfId="39983"/>
    <cellStyle name="Normal 71 2 2 2 3 2 3 3" xfId="24759"/>
    <cellStyle name="Normal 71 2 2 2 3 2 4" xfId="34970"/>
    <cellStyle name="Normal 71 2 2 2 3 2 5" xfId="19746"/>
    <cellStyle name="Normal 71 2 2 2 3 3" xfId="6297"/>
    <cellStyle name="Normal 71 2 2 2 3 3 2" xfId="16349"/>
    <cellStyle name="Normal 71 2 2 2 3 3 2 2" xfId="46671"/>
    <cellStyle name="Normal 71 2 2 2 3 3 2 3" xfId="31447"/>
    <cellStyle name="Normal 71 2 2 2 3 3 3" xfId="11329"/>
    <cellStyle name="Normal 71 2 2 2 3 3 3 2" xfId="41654"/>
    <cellStyle name="Normal 71 2 2 2 3 3 3 3" xfId="26430"/>
    <cellStyle name="Normal 71 2 2 2 3 3 4" xfId="36641"/>
    <cellStyle name="Normal 71 2 2 2 3 3 5" xfId="21417"/>
    <cellStyle name="Normal 71 2 2 2 3 4" xfId="13007"/>
    <cellStyle name="Normal 71 2 2 2 3 4 2" xfId="43329"/>
    <cellStyle name="Normal 71 2 2 2 3 4 3" xfId="28105"/>
    <cellStyle name="Normal 71 2 2 2 3 5" xfId="7986"/>
    <cellStyle name="Normal 71 2 2 2 3 5 2" xfId="38312"/>
    <cellStyle name="Normal 71 2 2 2 3 5 3" xfId="23088"/>
    <cellStyle name="Normal 71 2 2 2 3 6" xfId="33300"/>
    <cellStyle name="Normal 71 2 2 2 3 7" xfId="18075"/>
    <cellStyle name="Normal 71 2 2 2 4" xfId="3768"/>
    <cellStyle name="Normal 71 2 2 2 4 2" xfId="13842"/>
    <cellStyle name="Normal 71 2 2 2 4 2 2" xfId="44164"/>
    <cellStyle name="Normal 71 2 2 2 4 2 3" xfId="28940"/>
    <cellStyle name="Normal 71 2 2 2 4 3" xfId="8822"/>
    <cellStyle name="Normal 71 2 2 2 4 3 2" xfId="39147"/>
    <cellStyle name="Normal 71 2 2 2 4 3 3" xfId="23923"/>
    <cellStyle name="Normal 71 2 2 2 4 4" xfId="34134"/>
    <cellStyle name="Normal 71 2 2 2 4 5" xfId="18910"/>
    <cellStyle name="Normal 71 2 2 2 5" xfId="5461"/>
    <cellStyle name="Normal 71 2 2 2 5 2" xfId="15513"/>
    <cellStyle name="Normal 71 2 2 2 5 2 2" xfId="45835"/>
    <cellStyle name="Normal 71 2 2 2 5 2 3" xfId="30611"/>
    <cellStyle name="Normal 71 2 2 2 5 3" xfId="10493"/>
    <cellStyle name="Normal 71 2 2 2 5 3 2" xfId="40818"/>
    <cellStyle name="Normal 71 2 2 2 5 3 3" xfId="25594"/>
    <cellStyle name="Normal 71 2 2 2 5 4" xfId="35805"/>
    <cellStyle name="Normal 71 2 2 2 5 5" xfId="20581"/>
    <cellStyle name="Normal 71 2 2 2 6" xfId="12171"/>
    <cellStyle name="Normal 71 2 2 2 6 2" xfId="42493"/>
    <cellStyle name="Normal 71 2 2 2 6 3" xfId="27269"/>
    <cellStyle name="Normal 71 2 2 2 7" xfId="7150"/>
    <cellStyle name="Normal 71 2 2 2 7 2" xfId="37476"/>
    <cellStyle name="Normal 71 2 2 2 7 3" xfId="22252"/>
    <cellStyle name="Normal 71 2 2 2 8" xfId="32464"/>
    <cellStyle name="Normal 71 2 2 2 9" xfId="17239"/>
    <cellStyle name="Normal 71 2 2 3" xfId="2286"/>
    <cellStyle name="Normal 71 2 2 3 2" xfId="3125"/>
    <cellStyle name="Normal 71 2 2 3 2 2" xfId="4815"/>
    <cellStyle name="Normal 71 2 2 3 2 2 2" xfId="14888"/>
    <cellStyle name="Normal 71 2 2 3 2 2 2 2" xfId="45210"/>
    <cellStyle name="Normal 71 2 2 3 2 2 2 3" xfId="29986"/>
    <cellStyle name="Normal 71 2 2 3 2 2 3" xfId="9868"/>
    <cellStyle name="Normal 71 2 2 3 2 2 3 2" xfId="40193"/>
    <cellStyle name="Normal 71 2 2 3 2 2 3 3" xfId="24969"/>
    <cellStyle name="Normal 71 2 2 3 2 2 4" xfId="35180"/>
    <cellStyle name="Normal 71 2 2 3 2 2 5" xfId="19956"/>
    <cellStyle name="Normal 71 2 2 3 2 3" xfId="6507"/>
    <cellStyle name="Normal 71 2 2 3 2 3 2" xfId="16559"/>
    <cellStyle name="Normal 71 2 2 3 2 3 2 2" xfId="46881"/>
    <cellStyle name="Normal 71 2 2 3 2 3 2 3" xfId="31657"/>
    <cellStyle name="Normal 71 2 2 3 2 3 3" xfId="11539"/>
    <cellStyle name="Normal 71 2 2 3 2 3 3 2" xfId="41864"/>
    <cellStyle name="Normal 71 2 2 3 2 3 3 3" xfId="26640"/>
    <cellStyle name="Normal 71 2 2 3 2 3 4" xfId="36851"/>
    <cellStyle name="Normal 71 2 2 3 2 3 5" xfId="21627"/>
    <cellStyle name="Normal 71 2 2 3 2 4" xfId="13217"/>
    <cellStyle name="Normal 71 2 2 3 2 4 2" xfId="43539"/>
    <cellStyle name="Normal 71 2 2 3 2 4 3" xfId="28315"/>
    <cellStyle name="Normal 71 2 2 3 2 5" xfId="8196"/>
    <cellStyle name="Normal 71 2 2 3 2 5 2" xfId="38522"/>
    <cellStyle name="Normal 71 2 2 3 2 5 3" xfId="23298"/>
    <cellStyle name="Normal 71 2 2 3 2 6" xfId="33510"/>
    <cellStyle name="Normal 71 2 2 3 2 7" xfId="18285"/>
    <cellStyle name="Normal 71 2 2 3 3" xfId="3978"/>
    <cellStyle name="Normal 71 2 2 3 3 2" xfId="14052"/>
    <cellStyle name="Normal 71 2 2 3 3 2 2" xfId="44374"/>
    <cellStyle name="Normal 71 2 2 3 3 2 3" xfId="29150"/>
    <cellStyle name="Normal 71 2 2 3 3 3" xfId="9032"/>
    <cellStyle name="Normal 71 2 2 3 3 3 2" xfId="39357"/>
    <cellStyle name="Normal 71 2 2 3 3 3 3" xfId="24133"/>
    <cellStyle name="Normal 71 2 2 3 3 4" xfId="34344"/>
    <cellStyle name="Normal 71 2 2 3 3 5" xfId="19120"/>
    <cellStyle name="Normal 71 2 2 3 4" xfId="5671"/>
    <cellStyle name="Normal 71 2 2 3 4 2" xfId="15723"/>
    <cellStyle name="Normal 71 2 2 3 4 2 2" xfId="46045"/>
    <cellStyle name="Normal 71 2 2 3 4 2 3" xfId="30821"/>
    <cellStyle name="Normal 71 2 2 3 4 3" xfId="10703"/>
    <cellStyle name="Normal 71 2 2 3 4 3 2" xfId="41028"/>
    <cellStyle name="Normal 71 2 2 3 4 3 3" xfId="25804"/>
    <cellStyle name="Normal 71 2 2 3 4 4" xfId="36015"/>
    <cellStyle name="Normal 71 2 2 3 4 5" xfId="20791"/>
    <cellStyle name="Normal 71 2 2 3 5" xfId="12381"/>
    <cellStyle name="Normal 71 2 2 3 5 2" xfId="42703"/>
    <cellStyle name="Normal 71 2 2 3 5 3" xfId="27479"/>
    <cellStyle name="Normal 71 2 2 3 6" xfId="7360"/>
    <cellStyle name="Normal 71 2 2 3 6 2" xfId="37686"/>
    <cellStyle name="Normal 71 2 2 3 6 3" xfId="22462"/>
    <cellStyle name="Normal 71 2 2 3 7" xfId="32674"/>
    <cellStyle name="Normal 71 2 2 3 8" xfId="17449"/>
    <cellStyle name="Normal 71 2 2 4" xfId="2707"/>
    <cellStyle name="Normal 71 2 2 4 2" xfId="4397"/>
    <cellStyle name="Normal 71 2 2 4 2 2" xfId="14470"/>
    <cellStyle name="Normal 71 2 2 4 2 2 2" xfId="44792"/>
    <cellStyle name="Normal 71 2 2 4 2 2 3" xfId="29568"/>
    <cellStyle name="Normal 71 2 2 4 2 3" xfId="9450"/>
    <cellStyle name="Normal 71 2 2 4 2 3 2" xfId="39775"/>
    <cellStyle name="Normal 71 2 2 4 2 3 3" xfId="24551"/>
    <cellStyle name="Normal 71 2 2 4 2 4" xfId="34762"/>
    <cellStyle name="Normal 71 2 2 4 2 5" xfId="19538"/>
    <cellStyle name="Normal 71 2 2 4 3" xfId="6089"/>
    <cellStyle name="Normal 71 2 2 4 3 2" xfId="16141"/>
    <cellStyle name="Normal 71 2 2 4 3 2 2" xfId="46463"/>
    <cellStyle name="Normal 71 2 2 4 3 2 3" xfId="31239"/>
    <cellStyle name="Normal 71 2 2 4 3 3" xfId="11121"/>
    <cellStyle name="Normal 71 2 2 4 3 3 2" xfId="41446"/>
    <cellStyle name="Normal 71 2 2 4 3 3 3" xfId="26222"/>
    <cellStyle name="Normal 71 2 2 4 3 4" xfId="36433"/>
    <cellStyle name="Normal 71 2 2 4 3 5" xfId="21209"/>
    <cellStyle name="Normal 71 2 2 4 4" xfId="12799"/>
    <cellStyle name="Normal 71 2 2 4 4 2" xfId="43121"/>
    <cellStyle name="Normal 71 2 2 4 4 3" xfId="27897"/>
    <cellStyle name="Normal 71 2 2 4 5" xfId="7778"/>
    <cellStyle name="Normal 71 2 2 4 5 2" xfId="38104"/>
    <cellStyle name="Normal 71 2 2 4 5 3" xfId="22880"/>
    <cellStyle name="Normal 71 2 2 4 6" xfId="33092"/>
    <cellStyle name="Normal 71 2 2 4 7" xfId="17867"/>
    <cellStyle name="Normal 71 2 2 5" xfId="3560"/>
    <cellStyle name="Normal 71 2 2 5 2" xfId="13634"/>
    <cellStyle name="Normal 71 2 2 5 2 2" xfId="43956"/>
    <cellStyle name="Normal 71 2 2 5 2 3" xfId="28732"/>
    <cellStyle name="Normal 71 2 2 5 3" xfId="8614"/>
    <cellStyle name="Normal 71 2 2 5 3 2" xfId="38939"/>
    <cellStyle name="Normal 71 2 2 5 3 3" xfId="23715"/>
    <cellStyle name="Normal 71 2 2 5 4" xfId="33926"/>
    <cellStyle name="Normal 71 2 2 5 5" xfId="18702"/>
    <cellStyle name="Normal 71 2 2 6" xfId="5253"/>
    <cellStyle name="Normal 71 2 2 6 2" xfId="15305"/>
    <cellStyle name="Normal 71 2 2 6 2 2" xfId="45627"/>
    <cellStyle name="Normal 71 2 2 6 2 3" xfId="30403"/>
    <cellStyle name="Normal 71 2 2 6 3" xfId="10285"/>
    <cellStyle name="Normal 71 2 2 6 3 2" xfId="40610"/>
    <cellStyle name="Normal 71 2 2 6 3 3" xfId="25386"/>
    <cellStyle name="Normal 71 2 2 6 4" xfId="35597"/>
    <cellStyle name="Normal 71 2 2 6 5" xfId="20373"/>
    <cellStyle name="Normal 71 2 2 7" xfId="11963"/>
    <cellStyle name="Normal 71 2 2 7 2" xfId="42285"/>
    <cellStyle name="Normal 71 2 2 7 3" xfId="27061"/>
    <cellStyle name="Normal 71 2 2 8" xfId="6942"/>
    <cellStyle name="Normal 71 2 2 8 2" xfId="37268"/>
    <cellStyle name="Normal 71 2 2 8 3" xfId="22044"/>
    <cellStyle name="Normal 71 2 2 9" xfId="32256"/>
    <cellStyle name="Normal 71 2 3" xfId="1969"/>
    <cellStyle name="Normal 71 2 3 2" xfId="2390"/>
    <cellStyle name="Normal 71 2 3 2 2" xfId="3229"/>
    <cellStyle name="Normal 71 2 3 2 2 2" xfId="4919"/>
    <cellStyle name="Normal 71 2 3 2 2 2 2" xfId="14992"/>
    <cellStyle name="Normal 71 2 3 2 2 2 2 2" xfId="45314"/>
    <cellStyle name="Normal 71 2 3 2 2 2 2 3" xfId="30090"/>
    <cellStyle name="Normal 71 2 3 2 2 2 3" xfId="9972"/>
    <cellStyle name="Normal 71 2 3 2 2 2 3 2" xfId="40297"/>
    <cellStyle name="Normal 71 2 3 2 2 2 3 3" xfId="25073"/>
    <cellStyle name="Normal 71 2 3 2 2 2 4" xfId="35284"/>
    <cellStyle name="Normal 71 2 3 2 2 2 5" xfId="20060"/>
    <cellStyle name="Normal 71 2 3 2 2 3" xfId="6611"/>
    <cellStyle name="Normal 71 2 3 2 2 3 2" xfId="16663"/>
    <cellStyle name="Normal 71 2 3 2 2 3 2 2" xfId="46985"/>
    <cellStyle name="Normal 71 2 3 2 2 3 2 3" xfId="31761"/>
    <cellStyle name="Normal 71 2 3 2 2 3 3" xfId="11643"/>
    <cellStyle name="Normal 71 2 3 2 2 3 3 2" xfId="41968"/>
    <cellStyle name="Normal 71 2 3 2 2 3 3 3" xfId="26744"/>
    <cellStyle name="Normal 71 2 3 2 2 3 4" xfId="36955"/>
    <cellStyle name="Normal 71 2 3 2 2 3 5" xfId="21731"/>
    <cellStyle name="Normal 71 2 3 2 2 4" xfId="13321"/>
    <cellStyle name="Normal 71 2 3 2 2 4 2" xfId="43643"/>
    <cellStyle name="Normal 71 2 3 2 2 4 3" xfId="28419"/>
    <cellStyle name="Normal 71 2 3 2 2 5" xfId="8300"/>
    <cellStyle name="Normal 71 2 3 2 2 5 2" xfId="38626"/>
    <cellStyle name="Normal 71 2 3 2 2 5 3" xfId="23402"/>
    <cellStyle name="Normal 71 2 3 2 2 6" xfId="33614"/>
    <cellStyle name="Normal 71 2 3 2 2 7" xfId="18389"/>
    <cellStyle name="Normal 71 2 3 2 3" xfId="4082"/>
    <cellStyle name="Normal 71 2 3 2 3 2" xfId="14156"/>
    <cellStyle name="Normal 71 2 3 2 3 2 2" xfId="44478"/>
    <cellStyle name="Normal 71 2 3 2 3 2 3" xfId="29254"/>
    <cellStyle name="Normal 71 2 3 2 3 3" xfId="9136"/>
    <cellStyle name="Normal 71 2 3 2 3 3 2" xfId="39461"/>
    <cellStyle name="Normal 71 2 3 2 3 3 3" xfId="24237"/>
    <cellStyle name="Normal 71 2 3 2 3 4" xfId="34448"/>
    <cellStyle name="Normal 71 2 3 2 3 5" xfId="19224"/>
    <cellStyle name="Normal 71 2 3 2 4" xfId="5775"/>
    <cellStyle name="Normal 71 2 3 2 4 2" xfId="15827"/>
    <cellStyle name="Normal 71 2 3 2 4 2 2" xfId="46149"/>
    <cellStyle name="Normal 71 2 3 2 4 2 3" xfId="30925"/>
    <cellStyle name="Normal 71 2 3 2 4 3" xfId="10807"/>
    <cellStyle name="Normal 71 2 3 2 4 3 2" xfId="41132"/>
    <cellStyle name="Normal 71 2 3 2 4 3 3" xfId="25908"/>
    <cellStyle name="Normal 71 2 3 2 4 4" xfId="36119"/>
    <cellStyle name="Normal 71 2 3 2 4 5" xfId="20895"/>
    <cellStyle name="Normal 71 2 3 2 5" xfId="12485"/>
    <cellStyle name="Normal 71 2 3 2 5 2" xfId="42807"/>
    <cellStyle name="Normal 71 2 3 2 5 3" xfId="27583"/>
    <cellStyle name="Normal 71 2 3 2 6" xfId="7464"/>
    <cellStyle name="Normal 71 2 3 2 6 2" xfId="37790"/>
    <cellStyle name="Normal 71 2 3 2 6 3" xfId="22566"/>
    <cellStyle name="Normal 71 2 3 2 7" xfId="32778"/>
    <cellStyle name="Normal 71 2 3 2 8" xfId="17553"/>
    <cellStyle name="Normal 71 2 3 3" xfId="2811"/>
    <cellStyle name="Normal 71 2 3 3 2" xfId="4501"/>
    <cellStyle name="Normal 71 2 3 3 2 2" xfId="14574"/>
    <cellStyle name="Normal 71 2 3 3 2 2 2" xfId="44896"/>
    <cellStyle name="Normal 71 2 3 3 2 2 3" xfId="29672"/>
    <cellStyle name="Normal 71 2 3 3 2 3" xfId="9554"/>
    <cellStyle name="Normal 71 2 3 3 2 3 2" xfId="39879"/>
    <cellStyle name="Normal 71 2 3 3 2 3 3" xfId="24655"/>
    <cellStyle name="Normal 71 2 3 3 2 4" xfId="34866"/>
    <cellStyle name="Normal 71 2 3 3 2 5" xfId="19642"/>
    <cellStyle name="Normal 71 2 3 3 3" xfId="6193"/>
    <cellStyle name="Normal 71 2 3 3 3 2" xfId="16245"/>
    <cellStyle name="Normal 71 2 3 3 3 2 2" xfId="46567"/>
    <cellStyle name="Normal 71 2 3 3 3 2 3" xfId="31343"/>
    <cellStyle name="Normal 71 2 3 3 3 3" xfId="11225"/>
    <cellStyle name="Normal 71 2 3 3 3 3 2" xfId="41550"/>
    <cellStyle name="Normal 71 2 3 3 3 3 3" xfId="26326"/>
    <cellStyle name="Normal 71 2 3 3 3 4" xfId="36537"/>
    <cellStyle name="Normal 71 2 3 3 3 5" xfId="21313"/>
    <cellStyle name="Normal 71 2 3 3 4" xfId="12903"/>
    <cellStyle name="Normal 71 2 3 3 4 2" xfId="43225"/>
    <cellStyle name="Normal 71 2 3 3 4 3" xfId="28001"/>
    <cellStyle name="Normal 71 2 3 3 5" xfId="7882"/>
    <cellStyle name="Normal 71 2 3 3 5 2" xfId="38208"/>
    <cellStyle name="Normal 71 2 3 3 5 3" xfId="22984"/>
    <cellStyle name="Normal 71 2 3 3 6" xfId="33196"/>
    <cellStyle name="Normal 71 2 3 3 7" xfId="17971"/>
    <cellStyle name="Normal 71 2 3 4" xfId="3664"/>
    <cellStyle name="Normal 71 2 3 4 2" xfId="13738"/>
    <cellStyle name="Normal 71 2 3 4 2 2" xfId="44060"/>
    <cellStyle name="Normal 71 2 3 4 2 3" xfId="28836"/>
    <cellStyle name="Normal 71 2 3 4 3" xfId="8718"/>
    <cellStyle name="Normal 71 2 3 4 3 2" xfId="39043"/>
    <cellStyle name="Normal 71 2 3 4 3 3" xfId="23819"/>
    <cellStyle name="Normal 71 2 3 4 4" xfId="34030"/>
    <cellStyle name="Normal 71 2 3 4 5" xfId="18806"/>
    <cellStyle name="Normal 71 2 3 5" xfId="5357"/>
    <cellStyle name="Normal 71 2 3 5 2" xfId="15409"/>
    <cellStyle name="Normal 71 2 3 5 2 2" xfId="45731"/>
    <cellStyle name="Normal 71 2 3 5 2 3" xfId="30507"/>
    <cellStyle name="Normal 71 2 3 5 3" xfId="10389"/>
    <cellStyle name="Normal 71 2 3 5 3 2" xfId="40714"/>
    <cellStyle name="Normal 71 2 3 5 3 3" xfId="25490"/>
    <cellStyle name="Normal 71 2 3 5 4" xfId="35701"/>
    <cellStyle name="Normal 71 2 3 5 5" xfId="20477"/>
    <cellStyle name="Normal 71 2 3 6" xfId="12067"/>
    <cellStyle name="Normal 71 2 3 6 2" xfId="42389"/>
    <cellStyle name="Normal 71 2 3 6 3" xfId="27165"/>
    <cellStyle name="Normal 71 2 3 7" xfId="7046"/>
    <cellStyle name="Normal 71 2 3 7 2" xfId="37372"/>
    <cellStyle name="Normal 71 2 3 7 3" xfId="22148"/>
    <cellStyle name="Normal 71 2 3 8" xfId="32360"/>
    <cellStyle name="Normal 71 2 3 9" xfId="17135"/>
    <cellStyle name="Normal 71 2 4" xfId="2182"/>
    <cellStyle name="Normal 71 2 4 2" xfId="3021"/>
    <cellStyle name="Normal 71 2 4 2 2" xfId="4711"/>
    <cellStyle name="Normal 71 2 4 2 2 2" xfId="14784"/>
    <cellStyle name="Normal 71 2 4 2 2 2 2" xfId="45106"/>
    <cellStyle name="Normal 71 2 4 2 2 2 3" xfId="29882"/>
    <cellStyle name="Normal 71 2 4 2 2 3" xfId="9764"/>
    <cellStyle name="Normal 71 2 4 2 2 3 2" xfId="40089"/>
    <cellStyle name="Normal 71 2 4 2 2 3 3" xfId="24865"/>
    <cellStyle name="Normal 71 2 4 2 2 4" xfId="35076"/>
    <cellStyle name="Normal 71 2 4 2 2 5" xfId="19852"/>
    <cellStyle name="Normal 71 2 4 2 3" xfId="6403"/>
    <cellStyle name="Normal 71 2 4 2 3 2" xfId="16455"/>
    <cellStyle name="Normal 71 2 4 2 3 2 2" xfId="46777"/>
    <cellStyle name="Normal 71 2 4 2 3 2 3" xfId="31553"/>
    <cellStyle name="Normal 71 2 4 2 3 3" xfId="11435"/>
    <cellStyle name="Normal 71 2 4 2 3 3 2" xfId="41760"/>
    <cellStyle name="Normal 71 2 4 2 3 3 3" xfId="26536"/>
    <cellStyle name="Normal 71 2 4 2 3 4" xfId="36747"/>
    <cellStyle name="Normal 71 2 4 2 3 5" xfId="21523"/>
    <cellStyle name="Normal 71 2 4 2 4" xfId="13113"/>
    <cellStyle name="Normal 71 2 4 2 4 2" xfId="43435"/>
    <cellStyle name="Normal 71 2 4 2 4 3" xfId="28211"/>
    <cellStyle name="Normal 71 2 4 2 5" xfId="8092"/>
    <cellStyle name="Normal 71 2 4 2 5 2" xfId="38418"/>
    <cellStyle name="Normal 71 2 4 2 5 3" xfId="23194"/>
    <cellStyle name="Normal 71 2 4 2 6" xfId="33406"/>
    <cellStyle name="Normal 71 2 4 2 7" xfId="18181"/>
    <cellStyle name="Normal 71 2 4 3" xfId="3874"/>
    <cellStyle name="Normal 71 2 4 3 2" xfId="13948"/>
    <cellStyle name="Normal 71 2 4 3 2 2" xfId="44270"/>
    <cellStyle name="Normal 71 2 4 3 2 3" xfId="29046"/>
    <cellStyle name="Normal 71 2 4 3 3" xfId="8928"/>
    <cellStyle name="Normal 71 2 4 3 3 2" xfId="39253"/>
    <cellStyle name="Normal 71 2 4 3 3 3" xfId="24029"/>
    <cellStyle name="Normal 71 2 4 3 4" xfId="34240"/>
    <cellStyle name="Normal 71 2 4 3 5" xfId="19016"/>
    <cellStyle name="Normal 71 2 4 4" xfId="5567"/>
    <cellStyle name="Normal 71 2 4 4 2" xfId="15619"/>
    <cellStyle name="Normal 71 2 4 4 2 2" xfId="45941"/>
    <cellStyle name="Normal 71 2 4 4 2 3" xfId="30717"/>
    <cellStyle name="Normal 71 2 4 4 3" xfId="10599"/>
    <cellStyle name="Normal 71 2 4 4 3 2" xfId="40924"/>
    <cellStyle name="Normal 71 2 4 4 3 3" xfId="25700"/>
    <cellStyle name="Normal 71 2 4 4 4" xfId="35911"/>
    <cellStyle name="Normal 71 2 4 4 5" xfId="20687"/>
    <cellStyle name="Normal 71 2 4 5" xfId="12277"/>
    <cellStyle name="Normal 71 2 4 5 2" xfId="42599"/>
    <cellStyle name="Normal 71 2 4 5 3" xfId="27375"/>
    <cellStyle name="Normal 71 2 4 6" xfId="7256"/>
    <cellStyle name="Normal 71 2 4 6 2" xfId="37582"/>
    <cellStyle name="Normal 71 2 4 6 3" xfId="22358"/>
    <cellStyle name="Normal 71 2 4 7" xfId="32570"/>
    <cellStyle name="Normal 71 2 4 8" xfId="17345"/>
    <cellStyle name="Normal 71 2 5" xfId="2603"/>
    <cellStyle name="Normal 71 2 5 2" xfId="4293"/>
    <cellStyle name="Normal 71 2 5 2 2" xfId="14366"/>
    <cellStyle name="Normal 71 2 5 2 2 2" xfId="44688"/>
    <cellStyle name="Normal 71 2 5 2 2 3" xfId="29464"/>
    <cellStyle name="Normal 71 2 5 2 3" xfId="9346"/>
    <cellStyle name="Normal 71 2 5 2 3 2" xfId="39671"/>
    <cellStyle name="Normal 71 2 5 2 3 3" xfId="24447"/>
    <cellStyle name="Normal 71 2 5 2 4" xfId="34658"/>
    <cellStyle name="Normal 71 2 5 2 5" xfId="19434"/>
    <cellStyle name="Normal 71 2 5 3" xfId="5985"/>
    <cellStyle name="Normal 71 2 5 3 2" xfId="16037"/>
    <cellStyle name="Normal 71 2 5 3 2 2" xfId="46359"/>
    <cellStyle name="Normal 71 2 5 3 2 3" xfId="31135"/>
    <cellStyle name="Normal 71 2 5 3 3" xfId="11017"/>
    <cellStyle name="Normal 71 2 5 3 3 2" xfId="41342"/>
    <cellStyle name="Normal 71 2 5 3 3 3" xfId="26118"/>
    <cellStyle name="Normal 71 2 5 3 4" xfId="36329"/>
    <cellStyle name="Normal 71 2 5 3 5" xfId="21105"/>
    <cellStyle name="Normal 71 2 5 4" xfId="12695"/>
    <cellStyle name="Normal 71 2 5 4 2" xfId="43017"/>
    <cellStyle name="Normal 71 2 5 4 3" xfId="27793"/>
    <cellStyle name="Normal 71 2 5 5" xfId="7674"/>
    <cellStyle name="Normal 71 2 5 5 2" xfId="38000"/>
    <cellStyle name="Normal 71 2 5 5 3" xfId="22776"/>
    <cellStyle name="Normal 71 2 5 6" xfId="32988"/>
    <cellStyle name="Normal 71 2 5 7" xfId="17763"/>
    <cellStyle name="Normal 71 2 6" xfId="3456"/>
    <cellStyle name="Normal 71 2 6 2" xfId="13530"/>
    <cellStyle name="Normal 71 2 6 2 2" xfId="43852"/>
    <cellStyle name="Normal 71 2 6 2 3" xfId="28628"/>
    <cellStyle name="Normal 71 2 6 3" xfId="8510"/>
    <cellStyle name="Normal 71 2 6 3 2" xfId="38835"/>
    <cellStyle name="Normal 71 2 6 3 3" xfId="23611"/>
    <cellStyle name="Normal 71 2 6 4" xfId="33822"/>
    <cellStyle name="Normal 71 2 6 5" xfId="18598"/>
    <cellStyle name="Normal 71 2 7" xfId="5149"/>
    <cellStyle name="Normal 71 2 7 2" xfId="15201"/>
    <cellStyle name="Normal 71 2 7 2 2" xfId="45523"/>
    <cellStyle name="Normal 71 2 7 2 3" xfId="30299"/>
    <cellStyle name="Normal 71 2 7 3" xfId="10181"/>
    <cellStyle name="Normal 71 2 7 3 2" xfId="40506"/>
    <cellStyle name="Normal 71 2 7 3 3" xfId="25282"/>
    <cellStyle name="Normal 71 2 7 4" xfId="35493"/>
    <cellStyle name="Normal 71 2 7 5" xfId="20269"/>
    <cellStyle name="Normal 71 2 8" xfId="11859"/>
    <cellStyle name="Normal 71 2 8 2" xfId="42181"/>
    <cellStyle name="Normal 71 2 8 3" xfId="26957"/>
    <cellStyle name="Normal 71 2 9" xfId="6838"/>
    <cellStyle name="Normal 71 2 9 2" xfId="37164"/>
    <cellStyle name="Normal 71 2 9 3" xfId="21940"/>
    <cellStyle name="Normal 71 3" xfId="1802"/>
    <cellStyle name="Normal 71 3 10" xfId="16979"/>
    <cellStyle name="Normal 71 3 2" xfId="2021"/>
    <cellStyle name="Normal 71 3 2 2" xfId="2442"/>
    <cellStyle name="Normal 71 3 2 2 2" xfId="3281"/>
    <cellStyle name="Normal 71 3 2 2 2 2" xfId="4971"/>
    <cellStyle name="Normal 71 3 2 2 2 2 2" xfId="15044"/>
    <cellStyle name="Normal 71 3 2 2 2 2 2 2" xfId="45366"/>
    <cellStyle name="Normal 71 3 2 2 2 2 2 3" xfId="30142"/>
    <cellStyle name="Normal 71 3 2 2 2 2 3" xfId="10024"/>
    <cellStyle name="Normal 71 3 2 2 2 2 3 2" xfId="40349"/>
    <cellStyle name="Normal 71 3 2 2 2 2 3 3" xfId="25125"/>
    <cellStyle name="Normal 71 3 2 2 2 2 4" xfId="35336"/>
    <cellStyle name="Normal 71 3 2 2 2 2 5" xfId="20112"/>
    <cellStyle name="Normal 71 3 2 2 2 3" xfId="6663"/>
    <cellStyle name="Normal 71 3 2 2 2 3 2" xfId="16715"/>
    <cellStyle name="Normal 71 3 2 2 2 3 2 2" xfId="47037"/>
    <cellStyle name="Normal 71 3 2 2 2 3 2 3" xfId="31813"/>
    <cellStyle name="Normal 71 3 2 2 2 3 3" xfId="11695"/>
    <cellStyle name="Normal 71 3 2 2 2 3 3 2" xfId="42020"/>
    <cellStyle name="Normal 71 3 2 2 2 3 3 3" xfId="26796"/>
    <cellStyle name="Normal 71 3 2 2 2 3 4" xfId="37007"/>
    <cellStyle name="Normal 71 3 2 2 2 3 5" xfId="21783"/>
    <cellStyle name="Normal 71 3 2 2 2 4" xfId="13373"/>
    <cellStyle name="Normal 71 3 2 2 2 4 2" xfId="43695"/>
    <cellStyle name="Normal 71 3 2 2 2 4 3" xfId="28471"/>
    <cellStyle name="Normal 71 3 2 2 2 5" xfId="8352"/>
    <cellStyle name="Normal 71 3 2 2 2 5 2" xfId="38678"/>
    <cellStyle name="Normal 71 3 2 2 2 5 3" xfId="23454"/>
    <cellStyle name="Normal 71 3 2 2 2 6" xfId="33666"/>
    <cellStyle name="Normal 71 3 2 2 2 7" xfId="18441"/>
    <cellStyle name="Normal 71 3 2 2 3" xfId="4134"/>
    <cellStyle name="Normal 71 3 2 2 3 2" xfId="14208"/>
    <cellStyle name="Normal 71 3 2 2 3 2 2" xfId="44530"/>
    <cellStyle name="Normal 71 3 2 2 3 2 3" xfId="29306"/>
    <cellStyle name="Normal 71 3 2 2 3 3" xfId="9188"/>
    <cellStyle name="Normal 71 3 2 2 3 3 2" xfId="39513"/>
    <cellStyle name="Normal 71 3 2 2 3 3 3" xfId="24289"/>
    <cellStyle name="Normal 71 3 2 2 3 4" xfId="34500"/>
    <cellStyle name="Normal 71 3 2 2 3 5" xfId="19276"/>
    <cellStyle name="Normal 71 3 2 2 4" xfId="5827"/>
    <cellStyle name="Normal 71 3 2 2 4 2" xfId="15879"/>
    <cellStyle name="Normal 71 3 2 2 4 2 2" xfId="46201"/>
    <cellStyle name="Normal 71 3 2 2 4 2 3" xfId="30977"/>
    <cellStyle name="Normal 71 3 2 2 4 3" xfId="10859"/>
    <cellStyle name="Normal 71 3 2 2 4 3 2" xfId="41184"/>
    <cellStyle name="Normal 71 3 2 2 4 3 3" xfId="25960"/>
    <cellStyle name="Normal 71 3 2 2 4 4" xfId="36171"/>
    <cellStyle name="Normal 71 3 2 2 4 5" xfId="20947"/>
    <cellStyle name="Normal 71 3 2 2 5" xfId="12537"/>
    <cellStyle name="Normal 71 3 2 2 5 2" xfId="42859"/>
    <cellStyle name="Normal 71 3 2 2 5 3" xfId="27635"/>
    <cellStyle name="Normal 71 3 2 2 6" xfId="7516"/>
    <cellStyle name="Normal 71 3 2 2 6 2" xfId="37842"/>
    <cellStyle name="Normal 71 3 2 2 6 3" xfId="22618"/>
    <cellStyle name="Normal 71 3 2 2 7" xfId="32830"/>
    <cellStyle name="Normal 71 3 2 2 8" xfId="17605"/>
    <cellStyle name="Normal 71 3 2 3" xfId="2863"/>
    <cellStyle name="Normal 71 3 2 3 2" xfId="4553"/>
    <cellStyle name="Normal 71 3 2 3 2 2" xfId="14626"/>
    <cellStyle name="Normal 71 3 2 3 2 2 2" xfId="44948"/>
    <cellStyle name="Normal 71 3 2 3 2 2 3" xfId="29724"/>
    <cellStyle name="Normal 71 3 2 3 2 3" xfId="9606"/>
    <cellStyle name="Normal 71 3 2 3 2 3 2" xfId="39931"/>
    <cellStyle name="Normal 71 3 2 3 2 3 3" xfId="24707"/>
    <cellStyle name="Normal 71 3 2 3 2 4" xfId="34918"/>
    <cellStyle name="Normal 71 3 2 3 2 5" xfId="19694"/>
    <cellStyle name="Normal 71 3 2 3 3" xfId="6245"/>
    <cellStyle name="Normal 71 3 2 3 3 2" xfId="16297"/>
    <cellStyle name="Normal 71 3 2 3 3 2 2" xfId="46619"/>
    <cellStyle name="Normal 71 3 2 3 3 2 3" xfId="31395"/>
    <cellStyle name="Normal 71 3 2 3 3 3" xfId="11277"/>
    <cellStyle name="Normal 71 3 2 3 3 3 2" xfId="41602"/>
    <cellStyle name="Normal 71 3 2 3 3 3 3" xfId="26378"/>
    <cellStyle name="Normal 71 3 2 3 3 4" xfId="36589"/>
    <cellStyle name="Normal 71 3 2 3 3 5" xfId="21365"/>
    <cellStyle name="Normal 71 3 2 3 4" xfId="12955"/>
    <cellStyle name="Normal 71 3 2 3 4 2" xfId="43277"/>
    <cellStyle name="Normal 71 3 2 3 4 3" xfId="28053"/>
    <cellStyle name="Normal 71 3 2 3 5" xfId="7934"/>
    <cellStyle name="Normal 71 3 2 3 5 2" xfId="38260"/>
    <cellStyle name="Normal 71 3 2 3 5 3" xfId="23036"/>
    <cellStyle name="Normal 71 3 2 3 6" xfId="33248"/>
    <cellStyle name="Normal 71 3 2 3 7" xfId="18023"/>
    <cellStyle name="Normal 71 3 2 4" xfId="3716"/>
    <cellStyle name="Normal 71 3 2 4 2" xfId="13790"/>
    <cellStyle name="Normal 71 3 2 4 2 2" xfId="44112"/>
    <cellStyle name="Normal 71 3 2 4 2 3" xfId="28888"/>
    <cellStyle name="Normal 71 3 2 4 3" xfId="8770"/>
    <cellStyle name="Normal 71 3 2 4 3 2" xfId="39095"/>
    <cellStyle name="Normal 71 3 2 4 3 3" xfId="23871"/>
    <cellStyle name="Normal 71 3 2 4 4" xfId="34082"/>
    <cellStyle name="Normal 71 3 2 4 5" xfId="18858"/>
    <cellStyle name="Normal 71 3 2 5" xfId="5409"/>
    <cellStyle name="Normal 71 3 2 5 2" xfId="15461"/>
    <cellStyle name="Normal 71 3 2 5 2 2" xfId="45783"/>
    <cellStyle name="Normal 71 3 2 5 2 3" xfId="30559"/>
    <cellStyle name="Normal 71 3 2 5 3" xfId="10441"/>
    <cellStyle name="Normal 71 3 2 5 3 2" xfId="40766"/>
    <cellStyle name="Normal 71 3 2 5 3 3" xfId="25542"/>
    <cellStyle name="Normal 71 3 2 5 4" xfId="35753"/>
    <cellStyle name="Normal 71 3 2 5 5" xfId="20529"/>
    <cellStyle name="Normal 71 3 2 6" xfId="12119"/>
    <cellStyle name="Normal 71 3 2 6 2" xfId="42441"/>
    <cellStyle name="Normal 71 3 2 6 3" xfId="27217"/>
    <cellStyle name="Normal 71 3 2 7" xfId="7098"/>
    <cellStyle name="Normal 71 3 2 7 2" xfId="37424"/>
    <cellStyle name="Normal 71 3 2 7 3" xfId="22200"/>
    <cellStyle name="Normal 71 3 2 8" xfId="32412"/>
    <cellStyle name="Normal 71 3 2 9" xfId="17187"/>
    <cellStyle name="Normal 71 3 3" xfId="2234"/>
    <cellStyle name="Normal 71 3 3 2" xfId="3073"/>
    <cellStyle name="Normal 71 3 3 2 2" xfId="4763"/>
    <cellStyle name="Normal 71 3 3 2 2 2" xfId="14836"/>
    <cellStyle name="Normal 71 3 3 2 2 2 2" xfId="45158"/>
    <cellStyle name="Normal 71 3 3 2 2 2 3" xfId="29934"/>
    <cellStyle name="Normal 71 3 3 2 2 3" xfId="9816"/>
    <cellStyle name="Normal 71 3 3 2 2 3 2" xfId="40141"/>
    <cellStyle name="Normal 71 3 3 2 2 3 3" xfId="24917"/>
    <cellStyle name="Normal 71 3 3 2 2 4" xfId="35128"/>
    <cellStyle name="Normal 71 3 3 2 2 5" xfId="19904"/>
    <cellStyle name="Normal 71 3 3 2 3" xfId="6455"/>
    <cellStyle name="Normal 71 3 3 2 3 2" xfId="16507"/>
    <cellStyle name="Normal 71 3 3 2 3 2 2" xfId="46829"/>
    <cellStyle name="Normal 71 3 3 2 3 2 3" xfId="31605"/>
    <cellStyle name="Normal 71 3 3 2 3 3" xfId="11487"/>
    <cellStyle name="Normal 71 3 3 2 3 3 2" xfId="41812"/>
    <cellStyle name="Normal 71 3 3 2 3 3 3" xfId="26588"/>
    <cellStyle name="Normal 71 3 3 2 3 4" xfId="36799"/>
    <cellStyle name="Normal 71 3 3 2 3 5" xfId="21575"/>
    <cellStyle name="Normal 71 3 3 2 4" xfId="13165"/>
    <cellStyle name="Normal 71 3 3 2 4 2" xfId="43487"/>
    <cellStyle name="Normal 71 3 3 2 4 3" xfId="28263"/>
    <cellStyle name="Normal 71 3 3 2 5" xfId="8144"/>
    <cellStyle name="Normal 71 3 3 2 5 2" xfId="38470"/>
    <cellStyle name="Normal 71 3 3 2 5 3" xfId="23246"/>
    <cellStyle name="Normal 71 3 3 2 6" xfId="33458"/>
    <cellStyle name="Normal 71 3 3 2 7" xfId="18233"/>
    <cellStyle name="Normal 71 3 3 3" xfId="3926"/>
    <cellStyle name="Normal 71 3 3 3 2" xfId="14000"/>
    <cellStyle name="Normal 71 3 3 3 2 2" xfId="44322"/>
    <cellStyle name="Normal 71 3 3 3 2 3" xfId="29098"/>
    <cellStyle name="Normal 71 3 3 3 3" xfId="8980"/>
    <cellStyle name="Normal 71 3 3 3 3 2" xfId="39305"/>
    <cellStyle name="Normal 71 3 3 3 3 3" xfId="24081"/>
    <cellStyle name="Normal 71 3 3 3 4" xfId="34292"/>
    <cellStyle name="Normal 71 3 3 3 5" xfId="19068"/>
    <cellStyle name="Normal 71 3 3 4" xfId="5619"/>
    <cellStyle name="Normal 71 3 3 4 2" xfId="15671"/>
    <cellStyle name="Normal 71 3 3 4 2 2" xfId="45993"/>
    <cellStyle name="Normal 71 3 3 4 2 3" xfId="30769"/>
    <cellStyle name="Normal 71 3 3 4 3" xfId="10651"/>
    <cellStyle name="Normal 71 3 3 4 3 2" xfId="40976"/>
    <cellStyle name="Normal 71 3 3 4 3 3" xfId="25752"/>
    <cellStyle name="Normal 71 3 3 4 4" xfId="35963"/>
    <cellStyle name="Normal 71 3 3 4 5" xfId="20739"/>
    <cellStyle name="Normal 71 3 3 5" xfId="12329"/>
    <cellStyle name="Normal 71 3 3 5 2" xfId="42651"/>
    <cellStyle name="Normal 71 3 3 5 3" xfId="27427"/>
    <cellStyle name="Normal 71 3 3 6" xfId="7308"/>
    <cellStyle name="Normal 71 3 3 6 2" xfId="37634"/>
    <cellStyle name="Normal 71 3 3 6 3" xfId="22410"/>
    <cellStyle name="Normal 71 3 3 7" xfId="32622"/>
    <cellStyle name="Normal 71 3 3 8" xfId="17397"/>
    <cellStyle name="Normal 71 3 4" xfId="2655"/>
    <cellStyle name="Normal 71 3 4 2" xfId="4345"/>
    <cellStyle name="Normal 71 3 4 2 2" xfId="14418"/>
    <cellStyle name="Normal 71 3 4 2 2 2" xfId="44740"/>
    <cellStyle name="Normal 71 3 4 2 2 3" xfId="29516"/>
    <cellStyle name="Normal 71 3 4 2 3" xfId="9398"/>
    <cellStyle name="Normal 71 3 4 2 3 2" xfId="39723"/>
    <cellStyle name="Normal 71 3 4 2 3 3" xfId="24499"/>
    <cellStyle name="Normal 71 3 4 2 4" xfId="34710"/>
    <cellStyle name="Normal 71 3 4 2 5" xfId="19486"/>
    <cellStyle name="Normal 71 3 4 3" xfId="6037"/>
    <cellStyle name="Normal 71 3 4 3 2" xfId="16089"/>
    <cellStyle name="Normal 71 3 4 3 2 2" xfId="46411"/>
    <cellStyle name="Normal 71 3 4 3 2 3" xfId="31187"/>
    <cellStyle name="Normal 71 3 4 3 3" xfId="11069"/>
    <cellStyle name="Normal 71 3 4 3 3 2" xfId="41394"/>
    <cellStyle name="Normal 71 3 4 3 3 3" xfId="26170"/>
    <cellStyle name="Normal 71 3 4 3 4" xfId="36381"/>
    <cellStyle name="Normal 71 3 4 3 5" xfId="21157"/>
    <cellStyle name="Normal 71 3 4 4" xfId="12747"/>
    <cellStyle name="Normal 71 3 4 4 2" xfId="43069"/>
    <cellStyle name="Normal 71 3 4 4 3" xfId="27845"/>
    <cellStyle name="Normal 71 3 4 5" xfId="7726"/>
    <cellStyle name="Normal 71 3 4 5 2" xfId="38052"/>
    <cellStyle name="Normal 71 3 4 5 3" xfId="22828"/>
    <cellStyle name="Normal 71 3 4 6" xfId="33040"/>
    <cellStyle name="Normal 71 3 4 7" xfId="17815"/>
    <cellStyle name="Normal 71 3 5" xfId="3508"/>
    <cellStyle name="Normal 71 3 5 2" xfId="13582"/>
    <cellStyle name="Normal 71 3 5 2 2" xfId="43904"/>
    <cellStyle name="Normal 71 3 5 2 3" xfId="28680"/>
    <cellStyle name="Normal 71 3 5 3" xfId="8562"/>
    <cellStyle name="Normal 71 3 5 3 2" xfId="38887"/>
    <cellStyle name="Normal 71 3 5 3 3" xfId="23663"/>
    <cellStyle name="Normal 71 3 5 4" xfId="33874"/>
    <cellStyle name="Normal 71 3 5 5" xfId="18650"/>
    <cellStyle name="Normal 71 3 6" xfId="5201"/>
    <cellStyle name="Normal 71 3 6 2" xfId="15253"/>
    <cellStyle name="Normal 71 3 6 2 2" xfId="45575"/>
    <cellStyle name="Normal 71 3 6 2 3" xfId="30351"/>
    <cellStyle name="Normal 71 3 6 3" xfId="10233"/>
    <cellStyle name="Normal 71 3 6 3 2" xfId="40558"/>
    <cellStyle name="Normal 71 3 6 3 3" xfId="25334"/>
    <cellStyle name="Normal 71 3 6 4" xfId="35545"/>
    <cellStyle name="Normal 71 3 6 5" xfId="20321"/>
    <cellStyle name="Normal 71 3 7" xfId="11911"/>
    <cellStyle name="Normal 71 3 7 2" xfId="42233"/>
    <cellStyle name="Normal 71 3 7 3" xfId="27009"/>
    <cellStyle name="Normal 71 3 8" xfId="6890"/>
    <cellStyle name="Normal 71 3 8 2" xfId="37216"/>
    <cellStyle name="Normal 71 3 8 3" xfId="21992"/>
    <cellStyle name="Normal 71 3 9" xfId="32205"/>
    <cellStyle name="Normal 71 4" xfId="1915"/>
    <cellStyle name="Normal 71 4 2" xfId="2338"/>
    <cellStyle name="Normal 71 4 2 2" xfId="3177"/>
    <cellStyle name="Normal 71 4 2 2 2" xfId="4867"/>
    <cellStyle name="Normal 71 4 2 2 2 2" xfId="14940"/>
    <cellStyle name="Normal 71 4 2 2 2 2 2" xfId="45262"/>
    <cellStyle name="Normal 71 4 2 2 2 2 3" xfId="30038"/>
    <cellStyle name="Normal 71 4 2 2 2 3" xfId="9920"/>
    <cellStyle name="Normal 71 4 2 2 2 3 2" xfId="40245"/>
    <cellStyle name="Normal 71 4 2 2 2 3 3" xfId="25021"/>
    <cellStyle name="Normal 71 4 2 2 2 4" xfId="35232"/>
    <cellStyle name="Normal 71 4 2 2 2 5" xfId="20008"/>
    <cellStyle name="Normal 71 4 2 2 3" xfId="6559"/>
    <cellStyle name="Normal 71 4 2 2 3 2" xfId="16611"/>
    <cellStyle name="Normal 71 4 2 2 3 2 2" xfId="46933"/>
    <cellStyle name="Normal 71 4 2 2 3 2 3" xfId="31709"/>
    <cellStyle name="Normal 71 4 2 2 3 3" xfId="11591"/>
    <cellStyle name="Normal 71 4 2 2 3 3 2" xfId="41916"/>
    <cellStyle name="Normal 71 4 2 2 3 3 3" xfId="26692"/>
    <cellStyle name="Normal 71 4 2 2 3 4" xfId="36903"/>
    <cellStyle name="Normal 71 4 2 2 3 5" xfId="21679"/>
    <cellStyle name="Normal 71 4 2 2 4" xfId="13269"/>
    <cellStyle name="Normal 71 4 2 2 4 2" xfId="43591"/>
    <cellStyle name="Normal 71 4 2 2 4 3" xfId="28367"/>
    <cellStyle name="Normal 71 4 2 2 5" xfId="8248"/>
    <cellStyle name="Normal 71 4 2 2 5 2" xfId="38574"/>
    <cellStyle name="Normal 71 4 2 2 5 3" xfId="23350"/>
    <cellStyle name="Normal 71 4 2 2 6" xfId="33562"/>
    <cellStyle name="Normal 71 4 2 2 7" xfId="18337"/>
    <cellStyle name="Normal 71 4 2 3" xfId="4030"/>
    <cellStyle name="Normal 71 4 2 3 2" xfId="14104"/>
    <cellStyle name="Normal 71 4 2 3 2 2" xfId="44426"/>
    <cellStyle name="Normal 71 4 2 3 2 3" xfId="29202"/>
    <cellStyle name="Normal 71 4 2 3 3" xfId="9084"/>
    <cellStyle name="Normal 71 4 2 3 3 2" xfId="39409"/>
    <cellStyle name="Normal 71 4 2 3 3 3" xfId="24185"/>
    <cellStyle name="Normal 71 4 2 3 4" xfId="34396"/>
    <cellStyle name="Normal 71 4 2 3 5" xfId="19172"/>
    <cellStyle name="Normal 71 4 2 4" xfId="5723"/>
    <cellStyle name="Normal 71 4 2 4 2" xfId="15775"/>
    <cellStyle name="Normal 71 4 2 4 2 2" xfId="46097"/>
    <cellStyle name="Normal 71 4 2 4 2 3" xfId="30873"/>
    <cellStyle name="Normal 71 4 2 4 3" xfId="10755"/>
    <cellStyle name="Normal 71 4 2 4 3 2" xfId="41080"/>
    <cellStyle name="Normal 71 4 2 4 3 3" xfId="25856"/>
    <cellStyle name="Normal 71 4 2 4 4" xfId="36067"/>
    <cellStyle name="Normal 71 4 2 4 5" xfId="20843"/>
    <cellStyle name="Normal 71 4 2 5" xfId="12433"/>
    <cellStyle name="Normal 71 4 2 5 2" xfId="42755"/>
    <cellStyle name="Normal 71 4 2 5 3" xfId="27531"/>
    <cellStyle name="Normal 71 4 2 6" xfId="7412"/>
    <cellStyle name="Normal 71 4 2 6 2" xfId="37738"/>
    <cellStyle name="Normal 71 4 2 6 3" xfId="22514"/>
    <cellStyle name="Normal 71 4 2 7" xfId="32726"/>
    <cellStyle name="Normal 71 4 2 8" xfId="17501"/>
    <cellStyle name="Normal 71 4 3" xfId="2759"/>
    <cellStyle name="Normal 71 4 3 2" xfId="4449"/>
    <cellStyle name="Normal 71 4 3 2 2" xfId="14522"/>
    <cellStyle name="Normal 71 4 3 2 2 2" xfId="44844"/>
    <cellStyle name="Normal 71 4 3 2 2 3" xfId="29620"/>
    <cellStyle name="Normal 71 4 3 2 3" xfId="9502"/>
    <cellStyle name="Normal 71 4 3 2 3 2" xfId="39827"/>
    <cellStyle name="Normal 71 4 3 2 3 3" xfId="24603"/>
    <cellStyle name="Normal 71 4 3 2 4" xfId="34814"/>
    <cellStyle name="Normal 71 4 3 2 5" xfId="19590"/>
    <cellStyle name="Normal 71 4 3 3" xfId="6141"/>
    <cellStyle name="Normal 71 4 3 3 2" xfId="16193"/>
    <cellStyle name="Normal 71 4 3 3 2 2" xfId="46515"/>
    <cellStyle name="Normal 71 4 3 3 2 3" xfId="31291"/>
    <cellStyle name="Normal 71 4 3 3 3" xfId="11173"/>
    <cellStyle name="Normal 71 4 3 3 3 2" xfId="41498"/>
    <cellStyle name="Normal 71 4 3 3 3 3" xfId="26274"/>
    <cellStyle name="Normal 71 4 3 3 4" xfId="36485"/>
    <cellStyle name="Normal 71 4 3 3 5" xfId="21261"/>
    <cellStyle name="Normal 71 4 3 4" xfId="12851"/>
    <cellStyle name="Normal 71 4 3 4 2" xfId="43173"/>
    <cellStyle name="Normal 71 4 3 4 3" xfId="27949"/>
    <cellStyle name="Normal 71 4 3 5" xfId="7830"/>
    <cellStyle name="Normal 71 4 3 5 2" xfId="38156"/>
    <cellStyle name="Normal 71 4 3 5 3" xfId="22932"/>
    <cellStyle name="Normal 71 4 3 6" xfId="33144"/>
    <cellStyle name="Normal 71 4 3 7" xfId="17919"/>
    <cellStyle name="Normal 71 4 4" xfId="3612"/>
    <cellStyle name="Normal 71 4 4 2" xfId="13686"/>
    <cellStyle name="Normal 71 4 4 2 2" xfId="44008"/>
    <cellStyle name="Normal 71 4 4 2 3" xfId="28784"/>
    <cellStyle name="Normal 71 4 4 3" xfId="8666"/>
    <cellStyle name="Normal 71 4 4 3 2" xfId="38991"/>
    <cellStyle name="Normal 71 4 4 3 3" xfId="23767"/>
    <cellStyle name="Normal 71 4 4 4" xfId="33978"/>
    <cellStyle name="Normal 71 4 4 5" xfId="18754"/>
    <cellStyle name="Normal 71 4 5" xfId="5305"/>
    <cellStyle name="Normal 71 4 5 2" xfId="15357"/>
    <cellStyle name="Normal 71 4 5 2 2" xfId="45679"/>
    <cellStyle name="Normal 71 4 5 2 3" xfId="30455"/>
    <cellStyle name="Normal 71 4 5 3" xfId="10337"/>
    <cellStyle name="Normal 71 4 5 3 2" xfId="40662"/>
    <cellStyle name="Normal 71 4 5 3 3" xfId="25438"/>
    <cellStyle name="Normal 71 4 5 4" xfId="35649"/>
    <cellStyle name="Normal 71 4 5 5" xfId="20425"/>
    <cellStyle name="Normal 71 4 6" xfId="12015"/>
    <cellStyle name="Normal 71 4 6 2" xfId="42337"/>
    <cellStyle name="Normal 71 4 6 3" xfId="27113"/>
    <cellStyle name="Normal 71 4 7" xfId="6994"/>
    <cellStyle name="Normal 71 4 7 2" xfId="37320"/>
    <cellStyle name="Normal 71 4 7 3" xfId="22096"/>
    <cellStyle name="Normal 71 4 8" xfId="32308"/>
    <cellStyle name="Normal 71 4 9" xfId="17083"/>
    <cellStyle name="Normal 71 5" xfId="2128"/>
    <cellStyle name="Normal 71 5 2" xfId="2969"/>
    <cellStyle name="Normal 71 5 2 2" xfId="4659"/>
    <cellStyle name="Normal 71 5 2 2 2" xfId="14732"/>
    <cellStyle name="Normal 71 5 2 2 2 2" xfId="45054"/>
    <cellStyle name="Normal 71 5 2 2 2 3" xfId="29830"/>
    <cellStyle name="Normal 71 5 2 2 3" xfId="9712"/>
    <cellStyle name="Normal 71 5 2 2 3 2" xfId="40037"/>
    <cellStyle name="Normal 71 5 2 2 3 3" xfId="24813"/>
    <cellStyle name="Normal 71 5 2 2 4" xfId="35024"/>
    <cellStyle name="Normal 71 5 2 2 5" xfId="19800"/>
    <cellStyle name="Normal 71 5 2 3" xfId="6351"/>
    <cellStyle name="Normal 71 5 2 3 2" xfId="16403"/>
    <cellStyle name="Normal 71 5 2 3 2 2" xfId="46725"/>
    <cellStyle name="Normal 71 5 2 3 2 3" xfId="31501"/>
    <cellStyle name="Normal 71 5 2 3 3" xfId="11383"/>
    <cellStyle name="Normal 71 5 2 3 3 2" xfId="41708"/>
    <cellStyle name="Normal 71 5 2 3 3 3" xfId="26484"/>
    <cellStyle name="Normal 71 5 2 3 4" xfId="36695"/>
    <cellStyle name="Normal 71 5 2 3 5" xfId="21471"/>
    <cellStyle name="Normal 71 5 2 4" xfId="13061"/>
    <cellStyle name="Normal 71 5 2 4 2" xfId="43383"/>
    <cellStyle name="Normal 71 5 2 4 3" xfId="28159"/>
    <cellStyle name="Normal 71 5 2 5" xfId="8040"/>
    <cellStyle name="Normal 71 5 2 5 2" xfId="38366"/>
    <cellStyle name="Normal 71 5 2 5 3" xfId="23142"/>
    <cellStyle name="Normal 71 5 2 6" xfId="33354"/>
    <cellStyle name="Normal 71 5 2 7" xfId="18129"/>
    <cellStyle name="Normal 71 5 3" xfId="3822"/>
    <cellStyle name="Normal 71 5 3 2" xfId="13896"/>
    <cellStyle name="Normal 71 5 3 2 2" xfId="44218"/>
    <cellStyle name="Normal 71 5 3 2 3" xfId="28994"/>
    <cellStyle name="Normal 71 5 3 3" xfId="8876"/>
    <cellStyle name="Normal 71 5 3 3 2" xfId="39201"/>
    <cellStyle name="Normal 71 5 3 3 3" xfId="23977"/>
    <cellStyle name="Normal 71 5 3 4" xfId="34188"/>
    <cellStyle name="Normal 71 5 3 5" xfId="18964"/>
    <cellStyle name="Normal 71 5 4" xfId="5515"/>
    <cellStyle name="Normal 71 5 4 2" xfId="15567"/>
    <cellStyle name="Normal 71 5 4 2 2" xfId="45889"/>
    <cellStyle name="Normal 71 5 4 2 3" xfId="30665"/>
    <cellStyle name="Normal 71 5 4 3" xfId="10547"/>
    <cellStyle name="Normal 71 5 4 3 2" xfId="40872"/>
    <cellStyle name="Normal 71 5 4 3 3" xfId="25648"/>
    <cellStyle name="Normal 71 5 4 4" xfId="35859"/>
    <cellStyle name="Normal 71 5 4 5" xfId="20635"/>
    <cellStyle name="Normal 71 5 5" xfId="12225"/>
    <cellStyle name="Normal 71 5 5 2" xfId="42547"/>
    <cellStyle name="Normal 71 5 5 3" xfId="27323"/>
    <cellStyle name="Normal 71 5 6" xfId="7204"/>
    <cellStyle name="Normal 71 5 6 2" xfId="37530"/>
    <cellStyle name="Normal 71 5 6 3" xfId="22306"/>
    <cellStyle name="Normal 71 5 7" xfId="32518"/>
    <cellStyle name="Normal 71 5 8" xfId="17293"/>
    <cellStyle name="Normal 71 6" xfId="2549"/>
    <cellStyle name="Normal 71 6 2" xfId="4241"/>
    <cellStyle name="Normal 71 6 2 2" xfId="14314"/>
    <cellStyle name="Normal 71 6 2 2 2" xfId="44636"/>
    <cellStyle name="Normal 71 6 2 2 3" xfId="29412"/>
    <cellStyle name="Normal 71 6 2 3" xfId="9294"/>
    <cellStyle name="Normal 71 6 2 3 2" xfId="39619"/>
    <cellStyle name="Normal 71 6 2 3 3" xfId="24395"/>
    <cellStyle name="Normal 71 6 2 4" xfId="34606"/>
    <cellStyle name="Normal 71 6 2 5" xfId="19382"/>
    <cellStyle name="Normal 71 6 3" xfId="5933"/>
    <cellStyle name="Normal 71 6 3 2" xfId="15985"/>
    <cellStyle name="Normal 71 6 3 2 2" xfId="46307"/>
    <cellStyle name="Normal 71 6 3 2 3" xfId="31083"/>
    <cellStyle name="Normal 71 6 3 3" xfId="10965"/>
    <cellStyle name="Normal 71 6 3 3 2" xfId="41290"/>
    <cellStyle name="Normal 71 6 3 3 3" xfId="26066"/>
    <cellStyle name="Normal 71 6 3 4" xfId="36277"/>
    <cellStyle name="Normal 71 6 3 5" xfId="21053"/>
    <cellStyle name="Normal 71 6 4" xfId="12643"/>
    <cellStyle name="Normal 71 6 4 2" xfId="42965"/>
    <cellStyle name="Normal 71 6 4 3" xfId="27741"/>
    <cellStyle name="Normal 71 6 5" xfId="7622"/>
    <cellStyle name="Normal 71 6 5 2" xfId="37948"/>
    <cellStyle name="Normal 71 6 5 3" xfId="22724"/>
    <cellStyle name="Normal 71 6 6" xfId="32936"/>
    <cellStyle name="Normal 71 6 7" xfId="17711"/>
    <cellStyle name="Normal 71 7" xfId="3401"/>
    <cellStyle name="Normal 71 7 2" xfId="13478"/>
    <cellStyle name="Normal 71 7 2 2" xfId="43800"/>
    <cellStyle name="Normal 71 7 2 3" xfId="28576"/>
    <cellStyle name="Normal 71 7 3" xfId="8458"/>
    <cellStyle name="Normal 71 7 3 2" xfId="38783"/>
    <cellStyle name="Normal 71 7 3 3" xfId="23559"/>
    <cellStyle name="Normal 71 7 4" xfId="33770"/>
    <cellStyle name="Normal 71 7 5" xfId="18546"/>
    <cellStyle name="Normal 71 8" xfId="5095"/>
    <cellStyle name="Normal 71 8 2" xfId="15149"/>
    <cellStyle name="Normal 71 8 2 2" xfId="45471"/>
    <cellStyle name="Normal 71 8 2 3" xfId="30247"/>
    <cellStyle name="Normal 71 8 3" xfId="10129"/>
    <cellStyle name="Normal 71 8 3 2" xfId="40454"/>
    <cellStyle name="Normal 71 8 3 3" xfId="25230"/>
    <cellStyle name="Normal 71 8 4" xfId="35441"/>
    <cellStyle name="Normal 71 8 5" xfId="20217"/>
    <cellStyle name="Normal 71 9" xfId="11805"/>
    <cellStyle name="Normal 71 9 2" xfId="42129"/>
    <cellStyle name="Normal 71 9 3" xfId="26905"/>
    <cellStyle name="Normal 72" xfId="1488"/>
    <cellStyle name="Normal 72 10" xfId="6785"/>
    <cellStyle name="Normal 72 10 2" xfId="37113"/>
    <cellStyle name="Normal 72 10 3" xfId="21889"/>
    <cellStyle name="Normal 72 11" xfId="32104"/>
    <cellStyle name="Normal 72 12" xfId="16874"/>
    <cellStyle name="Normal 72 13" xfId="47315"/>
    <cellStyle name="Normal 72 2" xfId="1749"/>
    <cellStyle name="Normal 72 2 10" xfId="32155"/>
    <cellStyle name="Normal 72 2 11" xfId="16928"/>
    <cellStyle name="Normal 72 2 2" xfId="1857"/>
    <cellStyle name="Normal 72 2 2 10" xfId="17032"/>
    <cellStyle name="Normal 72 2 2 2" xfId="2074"/>
    <cellStyle name="Normal 72 2 2 2 2" xfId="2495"/>
    <cellStyle name="Normal 72 2 2 2 2 2" xfId="3334"/>
    <cellStyle name="Normal 72 2 2 2 2 2 2" xfId="5024"/>
    <cellStyle name="Normal 72 2 2 2 2 2 2 2" xfId="15097"/>
    <cellStyle name="Normal 72 2 2 2 2 2 2 2 2" xfId="45419"/>
    <cellStyle name="Normal 72 2 2 2 2 2 2 2 3" xfId="30195"/>
    <cellStyle name="Normal 72 2 2 2 2 2 2 3" xfId="10077"/>
    <cellStyle name="Normal 72 2 2 2 2 2 2 3 2" xfId="40402"/>
    <cellStyle name="Normal 72 2 2 2 2 2 2 3 3" xfId="25178"/>
    <cellStyle name="Normal 72 2 2 2 2 2 2 4" xfId="35389"/>
    <cellStyle name="Normal 72 2 2 2 2 2 2 5" xfId="20165"/>
    <cellStyle name="Normal 72 2 2 2 2 2 3" xfId="6716"/>
    <cellStyle name="Normal 72 2 2 2 2 2 3 2" xfId="16768"/>
    <cellStyle name="Normal 72 2 2 2 2 2 3 2 2" xfId="47090"/>
    <cellStyle name="Normal 72 2 2 2 2 2 3 2 3" xfId="31866"/>
    <cellStyle name="Normal 72 2 2 2 2 2 3 3" xfId="11748"/>
    <cellStyle name="Normal 72 2 2 2 2 2 3 3 2" xfId="42073"/>
    <cellStyle name="Normal 72 2 2 2 2 2 3 3 3" xfId="26849"/>
    <cellStyle name="Normal 72 2 2 2 2 2 3 4" xfId="37060"/>
    <cellStyle name="Normal 72 2 2 2 2 2 3 5" xfId="21836"/>
    <cellStyle name="Normal 72 2 2 2 2 2 4" xfId="13426"/>
    <cellStyle name="Normal 72 2 2 2 2 2 4 2" xfId="43748"/>
    <cellStyle name="Normal 72 2 2 2 2 2 4 3" xfId="28524"/>
    <cellStyle name="Normal 72 2 2 2 2 2 5" xfId="8405"/>
    <cellStyle name="Normal 72 2 2 2 2 2 5 2" xfId="38731"/>
    <cellStyle name="Normal 72 2 2 2 2 2 5 3" xfId="23507"/>
    <cellStyle name="Normal 72 2 2 2 2 2 6" xfId="33719"/>
    <cellStyle name="Normal 72 2 2 2 2 2 7" xfId="18494"/>
    <cellStyle name="Normal 72 2 2 2 2 3" xfId="4187"/>
    <cellStyle name="Normal 72 2 2 2 2 3 2" xfId="14261"/>
    <cellStyle name="Normal 72 2 2 2 2 3 2 2" xfId="44583"/>
    <cellStyle name="Normal 72 2 2 2 2 3 2 3" xfId="29359"/>
    <cellStyle name="Normal 72 2 2 2 2 3 3" xfId="9241"/>
    <cellStyle name="Normal 72 2 2 2 2 3 3 2" xfId="39566"/>
    <cellStyle name="Normal 72 2 2 2 2 3 3 3" xfId="24342"/>
    <cellStyle name="Normal 72 2 2 2 2 3 4" xfId="34553"/>
    <cellStyle name="Normal 72 2 2 2 2 3 5" xfId="19329"/>
    <cellStyle name="Normal 72 2 2 2 2 4" xfId="5880"/>
    <cellStyle name="Normal 72 2 2 2 2 4 2" xfId="15932"/>
    <cellStyle name="Normal 72 2 2 2 2 4 2 2" xfId="46254"/>
    <cellStyle name="Normal 72 2 2 2 2 4 2 3" xfId="31030"/>
    <cellStyle name="Normal 72 2 2 2 2 4 3" xfId="10912"/>
    <cellStyle name="Normal 72 2 2 2 2 4 3 2" xfId="41237"/>
    <cellStyle name="Normal 72 2 2 2 2 4 3 3" xfId="26013"/>
    <cellStyle name="Normal 72 2 2 2 2 4 4" xfId="36224"/>
    <cellStyle name="Normal 72 2 2 2 2 4 5" xfId="21000"/>
    <cellStyle name="Normal 72 2 2 2 2 5" xfId="12590"/>
    <cellStyle name="Normal 72 2 2 2 2 5 2" xfId="42912"/>
    <cellStyle name="Normal 72 2 2 2 2 5 3" xfId="27688"/>
    <cellStyle name="Normal 72 2 2 2 2 6" xfId="7569"/>
    <cellStyle name="Normal 72 2 2 2 2 6 2" xfId="37895"/>
    <cellStyle name="Normal 72 2 2 2 2 6 3" xfId="22671"/>
    <cellStyle name="Normal 72 2 2 2 2 7" xfId="32883"/>
    <cellStyle name="Normal 72 2 2 2 2 8" xfId="17658"/>
    <cellStyle name="Normal 72 2 2 2 3" xfId="2916"/>
    <cellStyle name="Normal 72 2 2 2 3 2" xfId="4606"/>
    <cellStyle name="Normal 72 2 2 2 3 2 2" xfId="14679"/>
    <cellStyle name="Normal 72 2 2 2 3 2 2 2" xfId="45001"/>
    <cellStyle name="Normal 72 2 2 2 3 2 2 3" xfId="29777"/>
    <cellStyle name="Normal 72 2 2 2 3 2 3" xfId="9659"/>
    <cellStyle name="Normal 72 2 2 2 3 2 3 2" xfId="39984"/>
    <cellStyle name="Normal 72 2 2 2 3 2 3 3" xfId="24760"/>
    <cellStyle name="Normal 72 2 2 2 3 2 4" xfId="34971"/>
    <cellStyle name="Normal 72 2 2 2 3 2 5" xfId="19747"/>
    <cellStyle name="Normal 72 2 2 2 3 3" xfId="6298"/>
    <cellStyle name="Normal 72 2 2 2 3 3 2" xfId="16350"/>
    <cellStyle name="Normal 72 2 2 2 3 3 2 2" xfId="46672"/>
    <cellStyle name="Normal 72 2 2 2 3 3 2 3" xfId="31448"/>
    <cellStyle name="Normal 72 2 2 2 3 3 3" xfId="11330"/>
    <cellStyle name="Normal 72 2 2 2 3 3 3 2" xfId="41655"/>
    <cellStyle name="Normal 72 2 2 2 3 3 3 3" xfId="26431"/>
    <cellStyle name="Normal 72 2 2 2 3 3 4" xfId="36642"/>
    <cellStyle name="Normal 72 2 2 2 3 3 5" xfId="21418"/>
    <cellStyle name="Normal 72 2 2 2 3 4" xfId="13008"/>
    <cellStyle name="Normal 72 2 2 2 3 4 2" xfId="43330"/>
    <cellStyle name="Normal 72 2 2 2 3 4 3" xfId="28106"/>
    <cellStyle name="Normal 72 2 2 2 3 5" xfId="7987"/>
    <cellStyle name="Normal 72 2 2 2 3 5 2" xfId="38313"/>
    <cellStyle name="Normal 72 2 2 2 3 5 3" xfId="23089"/>
    <cellStyle name="Normal 72 2 2 2 3 6" xfId="33301"/>
    <cellStyle name="Normal 72 2 2 2 3 7" xfId="18076"/>
    <cellStyle name="Normal 72 2 2 2 4" xfId="3769"/>
    <cellStyle name="Normal 72 2 2 2 4 2" xfId="13843"/>
    <cellStyle name="Normal 72 2 2 2 4 2 2" xfId="44165"/>
    <cellStyle name="Normal 72 2 2 2 4 2 3" xfId="28941"/>
    <cellStyle name="Normal 72 2 2 2 4 3" xfId="8823"/>
    <cellStyle name="Normal 72 2 2 2 4 3 2" xfId="39148"/>
    <cellStyle name="Normal 72 2 2 2 4 3 3" xfId="23924"/>
    <cellStyle name="Normal 72 2 2 2 4 4" xfId="34135"/>
    <cellStyle name="Normal 72 2 2 2 4 5" xfId="18911"/>
    <cellStyle name="Normal 72 2 2 2 5" xfId="5462"/>
    <cellStyle name="Normal 72 2 2 2 5 2" xfId="15514"/>
    <cellStyle name="Normal 72 2 2 2 5 2 2" xfId="45836"/>
    <cellStyle name="Normal 72 2 2 2 5 2 3" xfId="30612"/>
    <cellStyle name="Normal 72 2 2 2 5 3" xfId="10494"/>
    <cellStyle name="Normal 72 2 2 2 5 3 2" xfId="40819"/>
    <cellStyle name="Normal 72 2 2 2 5 3 3" xfId="25595"/>
    <cellStyle name="Normal 72 2 2 2 5 4" xfId="35806"/>
    <cellStyle name="Normal 72 2 2 2 5 5" xfId="20582"/>
    <cellStyle name="Normal 72 2 2 2 6" xfId="12172"/>
    <cellStyle name="Normal 72 2 2 2 6 2" xfId="42494"/>
    <cellStyle name="Normal 72 2 2 2 6 3" xfId="27270"/>
    <cellStyle name="Normal 72 2 2 2 7" xfId="7151"/>
    <cellStyle name="Normal 72 2 2 2 7 2" xfId="37477"/>
    <cellStyle name="Normal 72 2 2 2 7 3" xfId="22253"/>
    <cellStyle name="Normal 72 2 2 2 8" xfId="32465"/>
    <cellStyle name="Normal 72 2 2 2 9" xfId="17240"/>
    <cellStyle name="Normal 72 2 2 3" xfId="2287"/>
    <cellStyle name="Normal 72 2 2 3 2" xfId="3126"/>
    <cellStyle name="Normal 72 2 2 3 2 2" xfId="4816"/>
    <cellStyle name="Normal 72 2 2 3 2 2 2" xfId="14889"/>
    <cellStyle name="Normal 72 2 2 3 2 2 2 2" xfId="45211"/>
    <cellStyle name="Normal 72 2 2 3 2 2 2 3" xfId="29987"/>
    <cellStyle name="Normal 72 2 2 3 2 2 3" xfId="9869"/>
    <cellStyle name="Normal 72 2 2 3 2 2 3 2" xfId="40194"/>
    <cellStyle name="Normal 72 2 2 3 2 2 3 3" xfId="24970"/>
    <cellStyle name="Normal 72 2 2 3 2 2 4" xfId="35181"/>
    <cellStyle name="Normal 72 2 2 3 2 2 5" xfId="19957"/>
    <cellStyle name="Normal 72 2 2 3 2 3" xfId="6508"/>
    <cellStyle name="Normal 72 2 2 3 2 3 2" xfId="16560"/>
    <cellStyle name="Normal 72 2 2 3 2 3 2 2" xfId="46882"/>
    <cellStyle name="Normal 72 2 2 3 2 3 2 3" xfId="31658"/>
    <cellStyle name="Normal 72 2 2 3 2 3 3" xfId="11540"/>
    <cellStyle name="Normal 72 2 2 3 2 3 3 2" xfId="41865"/>
    <cellStyle name="Normal 72 2 2 3 2 3 3 3" xfId="26641"/>
    <cellStyle name="Normal 72 2 2 3 2 3 4" xfId="36852"/>
    <cellStyle name="Normal 72 2 2 3 2 3 5" xfId="21628"/>
    <cellStyle name="Normal 72 2 2 3 2 4" xfId="13218"/>
    <cellStyle name="Normal 72 2 2 3 2 4 2" xfId="43540"/>
    <cellStyle name="Normal 72 2 2 3 2 4 3" xfId="28316"/>
    <cellStyle name="Normal 72 2 2 3 2 5" xfId="8197"/>
    <cellStyle name="Normal 72 2 2 3 2 5 2" xfId="38523"/>
    <cellStyle name="Normal 72 2 2 3 2 5 3" xfId="23299"/>
    <cellStyle name="Normal 72 2 2 3 2 6" xfId="33511"/>
    <cellStyle name="Normal 72 2 2 3 2 7" xfId="18286"/>
    <cellStyle name="Normal 72 2 2 3 3" xfId="3979"/>
    <cellStyle name="Normal 72 2 2 3 3 2" xfId="14053"/>
    <cellStyle name="Normal 72 2 2 3 3 2 2" xfId="44375"/>
    <cellStyle name="Normal 72 2 2 3 3 2 3" xfId="29151"/>
    <cellStyle name="Normal 72 2 2 3 3 3" xfId="9033"/>
    <cellStyle name="Normal 72 2 2 3 3 3 2" xfId="39358"/>
    <cellStyle name="Normal 72 2 2 3 3 3 3" xfId="24134"/>
    <cellStyle name="Normal 72 2 2 3 3 4" xfId="34345"/>
    <cellStyle name="Normal 72 2 2 3 3 5" xfId="19121"/>
    <cellStyle name="Normal 72 2 2 3 4" xfId="5672"/>
    <cellStyle name="Normal 72 2 2 3 4 2" xfId="15724"/>
    <cellStyle name="Normal 72 2 2 3 4 2 2" xfId="46046"/>
    <cellStyle name="Normal 72 2 2 3 4 2 3" xfId="30822"/>
    <cellStyle name="Normal 72 2 2 3 4 3" xfId="10704"/>
    <cellStyle name="Normal 72 2 2 3 4 3 2" xfId="41029"/>
    <cellStyle name="Normal 72 2 2 3 4 3 3" xfId="25805"/>
    <cellStyle name="Normal 72 2 2 3 4 4" xfId="36016"/>
    <cellStyle name="Normal 72 2 2 3 4 5" xfId="20792"/>
    <cellStyle name="Normal 72 2 2 3 5" xfId="12382"/>
    <cellStyle name="Normal 72 2 2 3 5 2" xfId="42704"/>
    <cellStyle name="Normal 72 2 2 3 5 3" xfId="27480"/>
    <cellStyle name="Normal 72 2 2 3 6" xfId="7361"/>
    <cellStyle name="Normal 72 2 2 3 6 2" xfId="37687"/>
    <cellStyle name="Normal 72 2 2 3 6 3" xfId="22463"/>
    <cellStyle name="Normal 72 2 2 3 7" xfId="32675"/>
    <cellStyle name="Normal 72 2 2 3 8" xfId="17450"/>
    <cellStyle name="Normal 72 2 2 4" xfId="2708"/>
    <cellStyle name="Normal 72 2 2 4 2" xfId="4398"/>
    <cellStyle name="Normal 72 2 2 4 2 2" xfId="14471"/>
    <cellStyle name="Normal 72 2 2 4 2 2 2" xfId="44793"/>
    <cellStyle name="Normal 72 2 2 4 2 2 3" xfId="29569"/>
    <cellStyle name="Normal 72 2 2 4 2 3" xfId="9451"/>
    <cellStyle name="Normal 72 2 2 4 2 3 2" xfId="39776"/>
    <cellStyle name="Normal 72 2 2 4 2 3 3" xfId="24552"/>
    <cellStyle name="Normal 72 2 2 4 2 4" xfId="34763"/>
    <cellStyle name="Normal 72 2 2 4 2 5" xfId="19539"/>
    <cellStyle name="Normal 72 2 2 4 3" xfId="6090"/>
    <cellStyle name="Normal 72 2 2 4 3 2" xfId="16142"/>
    <cellStyle name="Normal 72 2 2 4 3 2 2" xfId="46464"/>
    <cellStyle name="Normal 72 2 2 4 3 2 3" xfId="31240"/>
    <cellStyle name="Normal 72 2 2 4 3 3" xfId="11122"/>
    <cellStyle name="Normal 72 2 2 4 3 3 2" xfId="41447"/>
    <cellStyle name="Normal 72 2 2 4 3 3 3" xfId="26223"/>
    <cellStyle name="Normal 72 2 2 4 3 4" xfId="36434"/>
    <cellStyle name="Normal 72 2 2 4 3 5" xfId="21210"/>
    <cellStyle name="Normal 72 2 2 4 4" xfId="12800"/>
    <cellStyle name="Normal 72 2 2 4 4 2" xfId="43122"/>
    <cellStyle name="Normal 72 2 2 4 4 3" xfId="27898"/>
    <cellStyle name="Normal 72 2 2 4 5" xfId="7779"/>
    <cellStyle name="Normal 72 2 2 4 5 2" xfId="38105"/>
    <cellStyle name="Normal 72 2 2 4 5 3" xfId="22881"/>
    <cellStyle name="Normal 72 2 2 4 6" xfId="33093"/>
    <cellStyle name="Normal 72 2 2 4 7" xfId="17868"/>
    <cellStyle name="Normal 72 2 2 5" xfId="3561"/>
    <cellStyle name="Normal 72 2 2 5 2" xfId="13635"/>
    <cellStyle name="Normal 72 2 2 5 2 2" xfId="43957"/>
    <cellStyle name="Normal 72 2 2 5 2 3" xfId="28733"/>
    <cellStyle name="Normal 72 2 2 5 3" xfId="8615"/>
    <cellStyle name="Normal 72 2 2 5 3 2" xfId="38940"/>
    <cellStyle name="Normal 72 2 2 5 3 3" xfId="23716"/>
    <cellStyle name="Normal 72 2 2 5 4" xfId="33927"/>
    <cellStyle name="Normal 72 2 2 5 5" xfId="18703"/>
    <cellStyle name="Normal 72 2 2 6" xfId="5254"/>
    <cellStyle name="Normal 72 2 2 6 2" xfId="15306"/>
    <cellStyle name="Normal 72 2 2 6 2 2" xfId="45628"/>
    <cellStyle name="Normal 72 2 2 6 2 3" xfId="30404"/>
    <cellStyle name="Normal 72 2 2 6 3" xfId="10286"/>
    <cellStyle name="Normal 72 2 2 6 3 2" xfId="40611"/>
    <cellStyle name="Normal 72 2 2 6 3 3" xfId="25387"/>
    <cellStyle name="Normal 72 2 2 6 4" xfId="35598"/>
    <cellStyle name="Normal 72 2 2 6 5" xfId="20374"/>
    <cellStyle name="Normal 72 2 2 7" xfId="11964"/>
    <cellStyle name="Normal 72 2 2 7 2" xfId="42286"/>
    <cellStyle name="Normal 72 2 2 7 3" xfId="27062"/>
    <cellStyle name="Normal 72 2 2 8" xfId="6943"/>
    <cellStyle name="Normal 72 2 2 8 2" xfId="37269"/>
    <cellStyle name="Normal 72 2 2 8 3" xfId="22045"/>
    <cellStyle name="Normal 72 2 2 9" xfId="32257"/>
    <cellStyle name="Normal 72 2 3" xfId="1970"/>
    <cellStyle name="Normal 72 2 3 2" xfId="2391"/>
    <cellStyle name="Normal 72 2 3 2 2" xfId="3230"/>
    <cellStyle name="Normal 72 2 3 2 2 2" xfId="4920"/>
    <cellStyle name="Normal 72 2 3 2 2 2 2" xfId="14993"/>
    <cellStyle name="Normal 72 2 3 2 2 2 2 2" xfId="45315"/>
    <cellStyle name="Normal 72 2 3 2 2 2 2 3" xfId="30091"/>
    <cellStyle name="Normal 72 2 3 2 2 2 3" xfId="9973"/>
    <cellStyle name="Normal 72 2 3 2 2 2 3 2" xfId="40298"/>
    <cellStyle name="Normal 72 2 3 2 2 2 3 3" xfId="25074"/>
    <cellStyle name="Normal 72 2 3 2 2 2 4" xfId="35285"/>
    <cellStyle name="Normal 72 2 3 2 2 2 5" xfId="20061"/>
    <cellStyle name="Normal 72 2 3 2 2 3" xfId="6612"/>
    <cellStyle name="Normal 72 2 3 2 2 3 2" xfId="16664"/>
    <cellStyle name="Normal 72 2 3 2 2 3 2 2" xfId="46986"/>
    <cellStyle name="Normal 72 2 3 2 2 3 2 3" xfId="31762"/>
    <cellStyle name="Normal 72 2 3 2 2 3 3" xfId="11644"/>
    <cellStyle name="Normal 72 2 3 2 2 3 3 2" xfId="41969"/>
    <cellStyle name="Normal 72 2 3 2 2 3 3 3" xfId="26745"/>
    <cellStyle name="Normal 72 2 3 2 2 3 4" xfId="36956"/>
    <cellStyle name="Normal 72 2 3 2 2 3 5" xfId="21732"/>
    <cellStyle name="Normal 72 2 3 2 2 4" xfId="13322"/>
    <cellStyle name="Normal 72 2 3 2 2 4 2" xfId="43644"/>
    <cellStyle name="Normal 72 2 3 2 2 4 3" xfId="28420"/>
    <cellStyle name="Normal 72 2 3 2 2 5" xfId="8301"/>
    <cellStyle name="Normal 72 2 3 2 2 5 2" xfId="38627"/>
    <cellStyle name="Normal 72 2 3 2 2 5 3" xfId="23403"/>
    <cellStyle name="Normal 72 2 3 2 2 6" xfId="33615"/>
    <cellStyle name="Normal 72 2 3 2 2 7" xfId="18390"/>
    <cellStyle name="Normal 72 2 3 2 3" xfId="4083"/>
    <cellStyle name="Normal 72 2 3 2 3 2" xfId="14157"/>
    <cellStyle name="Normal 72 2 3 2 3 2 2" xfId="44479"/>
    <cellStyle name="Normal 72 2 3 2 3 2 3" xfId="29255"/>
    <cellStyle name="Normal 72 2 3 2 3 3" xfId="9137"/>
    <cellStyle name="Normal 72 2 3 2 3 3 2" xfId="39462"/>
    <cellStyle name="Normal 72 2 3 2 3 3 3" xfId="24238"/>
    <cellStyle name="Normal 72 2 3 2 3 4" xfId="34449"/>
    <cellStyle name="Normal 72 2 3 2 3 5" xfId="19225"/>
    <cellStyle name="Normal 72 2 3 2 4" xfId="5776"/>
    <cellStyle name="Normal 72 2 3 2 4 2" xfId="15828"/>
    <cellStyle name="Normal 72 2 3 2 4 2 2" xfId="46150"/>
    <cellStyle name="Normal 72 2 3 2 4 2 3" xfId="30926"/>
    <cellStyle name="Normal 72 2 3 2 4 3" xfId="10808"/>
    <cellStyle name="Normal 72 2 3 2 4 3 2" xfId="41133"/>
    <cellStyle name="Normal 72 2 3 2 4 3 3" xfId="25909"/>
    <cellStyle name="Normal 72 2 3 2 4 4" xfId="36120"/>
    <cellStyle name="Normal 72 2 3 2 4 5" xfId="20896"/>
    <cellStyle name="Normal 72 2 3 2 5" xfId="12486"/>
    <cellStyle name="Normal 72 2 3 2 5 2" xfId="42808"/>
    <cellStyle name="Normal 72 2 3 2 5 3" xfId="27584"/>
    <cellStyle name="Normal 72 2 3 2 6" xfId="7465"/>
    <cellStyle name="Normal 72 2 3 2 6 2" xfId="37791"/>
    <cellStyle name="Normal 72 2 3 2 6 3" xfId="22567"/>
    <cellStyle name="Normal 72 2 3 2 7" xfId="32779"/>
    <cellStyle name="Normal 72 2 3 2 8" xfId="17554"/>
    <cellStyle name="Normal 72 2 3 3" xfId="2812"/>
    <cellStyle name="Normal 72 2 3 3 2" xfId="4502"/>
    <cellStyle name="Normal 72 2 3 3 2 2" xfId="14575"/>
    <cellStyle name="Normal 72 2 3 3 2 2 2" xfId="44897"/>
    <cellStyle name="Normal 72 2 3 3 2 2 3" xfId="29673"/>
    <cellStyle name="Normal 72 2 3 3 2 3" xfId="9555"/>
    <cellStyle name="Normal 72 2 3 3 2 3 2" xfId="39880"/>
    <cellStyle name="Normal 72 2 3 3 2 3 3" xfId="24656"/>
    <cellStyle name="Normal 72 2 3 3 2 4" xfId="34867"/>
    <cellStyle name="Normal 72 2 3 3 2 5" xfId="19643"/>
    <cellStyle name="Normal 72 2 3 3 3" xfId="6194"/>
    <cellStyle name="Normal 72 2 3 3 3 2" xfId="16246"/>
    <cellStyle name="Normal 72 2 3 3 3 2 2" xfId="46568"/>
    <cellStyle name="Normal 72 2 3 3 3 2 3" xfId="31344"/>
    <cellStyle name="Normal 72 2 3 3 3 3" xfId="11226"/>
    <cellStyle name="Normal 72 2 3 3 3 3 2" xfId="41551"/>
    <cellStyle name="Normal 72 2 3 3 3 3 3" xfId="26327"/>
    <cellStyle name="Normal 72 2 3 3 3 4" xfId="36538"/>
    <cellStyle name="Normal 72 2 3 3 3 5" xfId="21314"/>
    <cellStyle name="Normal 72 2 3 3 4" xfId="12904"/>
    <cellStyle name="Normal 72 2 3 3 4 2" xfId="43226"/>
    <cellStyle name="Normal 72 2 3 3 4 3" xfId="28002"/>
    <cellStyle name="Normal 72 2 3 3 5" xfId="7883"/>
    <cellStyle name="Normal 72 2 3 3 5 2" xfId="38209"/>
    <cellStyle name="Normal 72 2 3 3 5 3" xfId="22985"/>
    <cellStyle name="Normal 72 2 3 3 6" xfId="33197"/>
    <cellStyle name="Normal 72 2 3 3 7" xfId="17972"/>
    <cellStyle name="Normal 72 2 3 4" xfId="3665"/>
    <cellStyle name="Normal 72 2 3 4 2" xfId="13739"/>
    <cellStyle name="Normal 72 2 3 4 2 2" xfId="44061"/>
    <cellStyle name="Normal 72 2 3 4 2 3" xfId="28837"/>
    <cellStyle name="Normal 72 2 3 4 3" xfId="8719"/>
    <cellStyle name="Normal 72 2 3 4 3 2" xfId="39044"/>
    <cellStyle name="Normal 72 2 3 4 3 3" xfId="23820"/>
    <cellStyle name="Normal 72 2 3 4 4" xfId="34031"/>
    <cellStyle name="Normal 72 2 3 4 5" xfId="18807"/>
    <cellStyle name="Normal 72 2 3 5" xfId="5358"/>
    <cellStyle name="Normal 72 2 3 5 2" xfId="15410"/>
    <cellStyle name="Normal 72 2 3 5 2 2" xfId="45732"/>
    <cellStyle name="Normal 72 2 3 5 2 3" xfId="30508"/>
    <cellStyle name="Normal 72 2 3 5 3" xfId="10390"/>
    <cellStyle name="Normal 72 2 3 5 3 2" xfId="40715"/>
    <cellStyle name="Normal 72 2 3 5 3 3" xfId="25491"/>
    <cellStyle name="Normal 72 2 3 5 4" xfId="35702"/>
    <cellStyle name="Normal 72 2 3 5 5" xfId="20478"/>
    <cellStyle name="Normal 72 2 3 6" xfId="12068"/>
    <cellStyle name="Normal 72 2 3 6 2" xfId="42390"/>
    <cellStyle name="Normal 72 2 3 6 3" xfId="27166"/>
    <cellStyle name="Normal 72 2 3 7" xfId="7047"/>
    <cellStyle name="Normal 72 2 3 7 2" xfId="37373"/>
    <cellStyle name="Normal 72 2 3 7 3" xfId="22149"/>
    <cellStyle name="Normal 72 2 3 8" xfId="32361"/>
    <cellStyle name="Normal 72 2 3 9" xfId="17136"/>
    <cellStyle name="Normal 72 2 4" xfId="2183"/>
    <cellStyle name="Normal 72 2 4 2" xfId="3022"/>
    <cellStyle name="Normal 72 2 4 2 2" xfId="4712"/>
    <cellStyle name="Normal 72 2 4 2 2 2" xfId="14785"/>
    <cellStyle name="Normal 72 2 4 2 2 2 2" xfId="45107"/>
    <cellStyle name="Normal 72 2 4 2 2 2 3" xfId="29883"/>
    <cellStyle name="Normal 72 2 4 2 2 3" xfId="9765"/>
    <cellStyle name="Normal 72 2 4 2 2 3 2" xfId="40090"/>
    <cellStyle name="Normal 72 2 4 2 2 3 3" xfId="24866"/>
    <cellStyle name="Normal 72 2 4 2 2 4" xfId="35077"/>
    <cellStyle name="Normal 72 2 4 2 2 5" xfId="19853"/>
    <cellStyle name="Normal 72 2 4 2 3" xfId="6404"/>
    <cellStyle name="Normal 72 2 4 2 3 2" xfId="16456"/>
    <cellStyle name="Normal 72 2 4 2 3 2 2" xfId="46778"/>
    <cellStyle name="Normal 72 2 4 2 3 2 3" xfId="31554"/>
    <cellStyle name="Normal 72 2 4 2 3 3" xfId="11436"/>
    <cellStyle name="Normal 72 2 4 2 3 3 2" xfId="41761"/>
    <cellStyle name="Normal 72 2 4 2 3 3 3" xfId="26537"/>
    <cellStyle name="Normal 72 2 4 2 3 4" xfId="36748"/>
    <cellStyle name="Normal 72 2 4 2 3 5" xfId="21524"/>
    <cellStyle name="Normal 72 2 4 2 4" xfId="13114"/>
    <cellStyle name="Normal 72 2 4 2 4 2" xfId="43436"/>
    <cellStyle name="Normal 72 2 4 2 4 3" xfId="28212"/>
    <cellStyle name="Normal 72 2 4 2 5" xfId="8093"/>
    <cellStyle name="Normal 72 2 4 2 5 2" xfId="38419"/>
    <cellStyle name="Normal 72 2 4 2 5 3" xfId="23195"/>
    <cellStyle name="Normal 72 2 4 2 6" xfId="33407"/>
    <cellStyle name="Normal 72 2 4 2 7" xfId="18182"/>
    <cellStyle name="Normal 72 2 4 3" xfId="3875"/>
    <cellStyle name="Normal 72 2 4 3 2" xfId="13949"/>
    <cellStyle name="Normal 72 2 4 3 2 2" xfId="44271"/>
    <cellStyle name="Normal 72 2 4 3 2 3" xfId="29047"/>
    <cellStyle name="Normal 72 2 4 3 3" xfId="8929"/>
    <cellStyle name="Normal 72 2 4 3 3 2" xfId="39254"/>
    <cellStyle name="Normal 72 2 4 3 3 3" xfId="24030"/>
    <cellStyle name="Normal 72 2 4 3 4" xfId="34241"/>
    <cellStyle name="Normal 72 2 4 3 5" xfId="19017"/>
    <cellStyle name="Normal 72 2 4 4" xfId="5568"/>
    <cellStyle name="Normal 72 2 4 4 2" xfId="15620"/>
    <cellStyle name="Normal 72 2 4 4 2 2" xfId="45942"/>
    <cellStyle name="Normal 72 2 4 4 2 3" xfId="30718"/>
    <cellStyle name="Normal 72 2 4 4 3" xfId="10600"/>
    <cellStyle name="Normal 72 2 4 4 3 2" xfId="40925"/>
    <cellStyle name="Normal 72 2 4 4 3 3" xfId="25701"/>
    <cellStyle name="Normal 72 2 4 4 4" xfId="35912"/>
    <cellStyle name="Normal 72 2 4 4 5" xfId="20688"/>
    <cellStyle name="Normal 72 2 4 5" xfId="12278"/>
    <cellStyle name="Normal 72 2 4 5 2" xfId="42600"/>
    <cellStyle name="Normal 72 2 4 5 3" xfId="27376"/>
    <cellStyle name="Normal 72 2 4 6" xfId="7257"/>
    <cellStyle name="Normal 72 2 4 6 2" xfId="37583"/>
    <cellStyle name="Normal 72 2 4 6 3" xfId="22359"/>
    <cellStyle name="Normal 72 2 4 7" xfId="32571"/>
    <cellStyle name="Normal 72 2 4 8" xfId="17346"/>
    <cellStyle name="Normal 72 2 5" xfId="2604"/>
    <cellStyle name="Normal 72 2 5 2" xfId="4294"/>
    <cellStyle name="Normal 72 2 5 2 2" xfId="14367"/>
    <cellStyle name="Normal 72 2 5 2 2 2" xfId="44689"/>
    <cellStyle name="Normal 72 2 5 2 2 3" xfId="29465"/>
    <cellStyle name="Normal 72 2 5 2 3" xfId="9347"/>
    <cellStyle name="Normal 72 2 5 2 3 2" xfId="39672"/>
    <cellStyle name="Normal 72 2 5 2 3 3" xfId="24448"/>
    <cellStyle name="Normal 72 2 5 2 4" xfId="34659"/>
    <cellStyle name="Normal 72 2 5 2 5" xfId="19435"/>
    <cellStyle name="Normal 72 2 5 3" xfId="5986"/>
    <cellStyle name="Normal 72 2 5 3 2" xfId="16038"/>
    <cellStyle name="Normal 72 2 5 3 2 2" xfId="46360"/>
    <cellStyle name="Normal 72 2 5 3 2 3" xfId="31136"/>
    <cellStyle name="Normal 72 2 5 3 3" xfId="11018"/>
    <cellStyle name="Normal 72 2 5 3 3 2" xfId="41343"/>
    <cellStyle name="Normal 72 2 5 3 3 3" xfId="26119"/>
    <cellStyle name="Normal 72 2 5 3 4" xfId="36330"/>
    <cellStyle name="Normal 72 2 5 3 5" xfId="21106"/>
    <cellStyle name="Normal 72 2 5 4" xfId="12696"/>
    <cellStyle name="Normal 72 2 5 4 2" xfId="43018"/>
    <cellStyle name="Normal 72 2 5 4 3" xfId="27794"/>
    <cellStyle name="Normal 72 2 5 5" xfId="7675"/>
    <cellStyle name="Normal 72 2 5 5 2" xfId="38001"/>
    <cellStyle name="Normal 72 2 5 5 3" xfId="22777"/>
    <cellStyle name="Normal 72 2 5 6" xfId="32989"/>
    <cellStyle name="Normal 72 2 5 7" xfId="17764"/>
    <cellStyle name="Normal 72 2 6" xfId="3457"/>
    <cellStyle name="Normal 72 2 6 2" xfId="13531"/>
    <cellStyle name="Normal 72 2 6 2 2" xfId="43853"/>
    <cellStyle name="Normal 72 2 6 2 3" xfId="28629"/>
    <cellStyle name="Normal 72 2 6 3" xfId="8511"/>
    <cellStyle name="Normal 72 2 6 3 2" xfId="38836"/>
    <cellStyle name="Normal 72 2 6 3 3" xfId="23612"/>
    <cellStyle name="Normal 72 2 6 4" xfId="33823"/>
    <cellStyle name="Normal 72 2 6 5" xfId="18599"/>
    <cellStyle name="Normal 72 2 7" xfId="5150"/>
    <cellStyle name="Normal 72 2 7 2" xfId="15202"/>
    <cellStyle name="Normal 72 2 7 2 2" xfId="45524"/>
    <cellStyle name="Normal 72 2 7 2 3" xfId="30300"/>
    <cellStyle name="Normal 72 2 7 3" xfId="10182"/>
    <cellStyle name="Normal 72 2 7 3 2" xfId="40507"/>
    <cellStyle name="Normal 72 2 7 3 3" xfId="25283"/>
    <cellStyle name="Normal 72 2 7 4" xfId="35494"/>
    <cellStyle name="Normal 72 2 7 5" xfId="20270"/>
    <cellStyle name="Normal 72 2 8" xfId="11860"/>
    <cellStyle name="Normal 72 2 8 2" xfId="42182"/>
    <cellStyle name="Normal 72 2 8 3" xfId="26958"/>
    <cellStyle name="Normal 72 2 9" xfId="6839"/>
    <cellStyle name="Normal 72 2 9 2" xfId="37165"/>
    <cellStyle name="Normal 72 2 9 3" xfId="21941"/>
    <cellStyle name="Normal 72 3" xfId="1803"/>
    <cellStyle name="Normal 72 3 10" xfId="16980"/>
    <cellStyle name="Normal 72 3 2" xfId="2022"/>
    <cellStyle name="Normal 72 3 2 2" xfId="2443"/>
    <cellStyle name="Normal 72 3 2 2 2" xfId="3282"/>
    <cellStyle name="Normal 72 3 2 2 2 2" xfId="4972"/>
    <cellStyle name="Normal 72 3 2 2 2 2 2" xfId="15045"/>
    <cellStyle name="Normal 72 3 2 2 2 2 2 2" xfId="45367"/>
    <cellStyle name="Normal 72 3 2 2 2 2 2 3" xfId="30143"/>
    <cellStyle name="Normal 72 3 2 2 2 2 3" xfId="10025"/>
    <cellStyle name="Normal 72 3 2 2 2 2 3 2" xfId="40350"/>
    <cellStyle name="Normal 72 3 2 2 2 2 3 3" xfId="25126"/>
    <cellStyle name="Normal 72 3 2 2 2 2 4" xfId="35337"/>
    <cellStyle name="Normal 72 3 2 2 2 2 5" xfId="20113"/>
    <cellStyle name="Normal 72 3 2 2 2 3" xfId="6664"/>
    <cellStyle name="Normal 72 3 2 2 2 3 2" xfId="16716"/>
    <cellStyle name="Normal 72 3 2 2 2 3 2 2" xfId="47038"/>
    <cellStyle name="Normal 72 3 2 2 2 3 2 3" xfId="31814"/>
    <cellStyle name="Normal 72 3 2 2 2 3 3" xfId="11696"/>
    <cellStyle name="Normal 72 3 2 2 2 3 3 2" xfId="42021"/>
    <cellStyle name="Normal 72 3 2 2 2 3 3 3" xfId="26797"/>
    <cellStyle name="Normal 72 3 2 2 2 3 4" xfId="37008"/>
    <cellStyle name="Normal 72 3 2 2 2 3 5" xfId="21784"/>
    <cellStyle name="Normal 72 3 2 2 2 4" xfId="13374"/>
    <cellStyle name="Normal 72 3 2 2 2 4 2" xfId="43696"/>
    <cellStyle name="Normal 72 3 2 2 2 4 3" xfId="28472"/>
    <cellStyle name="Normal 72 3 2 2 2 5" xfId="8353"/>
    <cellStyle name="Normal 72 3 2 2 2 5 2" xfId="38679"/>
    <cellStyle name="Normal 72 3 2 2 2 5 3" xfId="23455"/>
    <cellStyle name="Normal 72 3 2 2 2 6" xfId="33667"/>
    <cellStyle name="Normal 72 3 2 2 2 7" xfId="18442"/>
    <cellStyle name="Normal 72 3 2 2 3" xfId="4135"/>
    <cellStyle name="Normal 72 3 2 2 3 2" xfId="14209"/>
    <cellStyle name="Normal 72 3 2 2 3 2 2" xfId="44531"/>
    <cellStyle name="Normal 72 3 2 2 3 2 3" xfId="29307"/>
    <cellStyle name="Normal 72 3 2 2 3 3" xfId="9189"/>
    <cellStyle name="Normal 72 3 2 2 3 3 2" xfId="39514"/>
    <cellStyle name="Normal 72 3 2 2 3 3 3" xfId="24290"/>
    <cellStyle name="Normal 72 3 2 2 3 4" xfId="34501"/>
    <cellStyle name="Normal 72 3 2 2 3 5" xfId="19277"/>
    <cellStyle name="Normal 72 3 2 2 4" xfId="5828"/>
    <cellStyle name="Normal 72 3 2 2 4 2" xfId="15880"/>
    <cellStyle name="Normal 72 3 2 2 4 2 2" xfId="46202"/>
    <cellStyle name="Normal 72 3 2 2 4 2 3" xfId="30978"/>
    <cellStyle name="Normal 72 3 2 2 4 3" xfId="10860"/>
    <cellStyle name="Normal 72 3 2 2 4 3 2" xfId="41185"/>
    <cellStyle name="Normal 72 3 2 2 4 3 3" xfId="25961"/>
    <cellStyle name="Normal 72 3 2 2 4 4" xfId="36172"/>
    <cellStyle name="Normal 72 3 2 2 4 5" xfId="20948"/>
    <cellStyle name="Normal 72 3 2 2 5" xfId="12538"/>
    <cellStyle name="Normal 72 3 2 2 5 2" xfId="42860"/>
    <cellStyle name="Normal 72 3 2 2 5 3" xfId="27636"/>
    <cellStyle name="Normal 72 3 2 2 6" xfId="7517"/>
    <cellStyle name="Normal 72 3 2 2 6 2" xfId="37843"/>
    <cellStyle name="Normal 72 3 2 2 6 3" xfId="22619"/>
    <cellStyle name="Normal 72 3 2 2 7" xfId="32831"/>
    <cellStyle name="Normal 72 3 2 2 8" xfId="17606"/>
    <cellStyle name="Normal 72 3 2 3" xfId="2864"/>
    <cellStyle name="Normal 72 3 2 3 2" xfId="4554"/>
    <cellStyle name="Normal 72 3 2 3 2 2" xfId="14627"/>
    <cellStyle name="Normal 72 3 2 3 2 2 2" xfId="44949"/>
    <cellStyle name="Normal 72 3 2 3 2 2 3" xfId="29725"/>
    <cellStyle name="Normal 72 3 2 3 2 3" xfId="9607"/>
    <cellStyle name="Normal 72 3 2 3 2 3 2" xfId="39932"/>
    <cellStyle name="Normal 72 3 2 3 2 3 3" xfId="24708"/>
    <cellStyle name="Normal 72 3 2 3 2 4" xfId="34919"/>
    <cellStyle name="Normal 72 3 2 3 2 5" xfId="19695"/>
    <cellStyle name="Normal 72 3 2 3 3" xfId="6246"/>
    <cellStyle name="Normal 72 3 2 3 3 2" xfId="16298"/>
    <cellStyle name="Normal 72 3 2 3 3 2 2" xfId="46620"/>
    <cellStyle name="Normal 72 3 2 3 3 2 3" xfId="31396"/>
    <cellStyle name="Normal 72 3 2 3 3 3" xfId="11278"/>
    <cellStyle name="Normal 72 3 2 3 3 3 2" xfId="41603"/>
    <cellStyle name="Normal 72 3 2 3 3 3 3" xfId="26379"/>
    <cellStyle name="Normal 72 3 2 3 3 4" xfId="36590"/>
    <cellStyle name="Normal 72 3 2 3 3 5" xfId="21366"/>
    <cellStyle name="Normal 72 3 2 3 4" xfId="12956"/>
    <cellStyle name="Normal 72 3 2 3 4 2" xfId="43278"/>
    <cellStyle name="Normal 72 3 2 3 4 3" xfId="28054"/>
    <cellStyle name="Normal 72 3 2 3 5" xfId="7935"/>
    <cellStyle name="Normal 72 3 2 3 5 2" xfId="38261"/>
    <cellStyle name="Normal 72 3 2 3 5 3" xfId="23037"/>
    <cellStyle name="Normal 72 3 2 3 6" xfId="33249"/>
    <cellStyle name="Normal 72 3 2 3 7" xfId="18024"/>
    <cellStyle name="Normal 72 3 2 4" xfId="3717"/>
    <cellStyle name="Normal 72 3 2 4 2" xfId="13791"/>
    <cellStyle name="Normal 72 3 2 4 2 2" xfId="44113"/>
    <cellStyle name="Normal 72 3 2 4 2 3" xfId="28889"/>
    <cellStyle name="Normal 72 3 2 4 3" xfId="8771"/>
    <cellStyle name="Normal 72 3 2 4 3 2" xfId="39096"/>
    <cellStyle name="Normal 72 3 2 4 3 3" xfId="23872"/>
    <cellStyle name="Normal 72 3 2 4 4" xfId="34083"/>
    <cellStyle name="Normal 72 3 2 4 5" xfId="18859"/>
    <cellStyle name="Normal 72 3 2 5" xfId="5410"/>
    <cellStyle name="Normal 72 3 2 5 2" xfId="15462"/>
    <cellStyle name="Normal 72 3 2 5 2 2" xfId="45784"/>
    <cellStyle name="Normal 72 3 2 5 2 3" xfId="30560"/>
    <cellStyle name="Normal 72 3 2 5 3" xfId="10442"/>
    <cellStyle name="Normal 72 3 2 5 3 2" xfId="40767"/>
    <cellStyle name="Normal 72 3 2 5 3 3" xfId="25543"/>
    <cellStyle name="Normal 72 3 2 5 4" xfId="35754"/>
    <cellStyle name="Normal 72 3 2 5 5" xfId="20530"/>
    <cellStyle name="Normal 72 3 2 6" xfId="12120"/>
    <cellStyle name="Normal 72 3 2 6 2" xfId="42442"/>
    <cellStyle name="Normal 72 3 2 6 3" xfId="27218"/>
    <cellStyle name="Normal 72 3 2 7" xfId="7099"/>
    <cellStyle name="Normal 72 3 2 7 2" xfId="37425"/>
    <cellStyle name="Normal 72 3 2 7 3" xfId="22201"/>
    <cellStyle name="Normal 72 3 2 8" xfId="32413"/>
    <cellStyle name="Normal 72 3 2 9" xfId="17188"/>
    <cellStyle name="Normal 72 3 3" xfId="2235"/>
    <cellStyle name="Normal 72 3 3 2" xfId="3074"/>
    <cellStyle name="Normal 72 3 3 2 2" xfId="4764"/>
    <cellStyle name="Normal 72 3 3 2 2 2" xfId="14837"/>
    <cellStyle name="Normal 72 3 3 2 2 2 2" xfId="45159"/>
    <cellStyle name="Normal 72 3 3 2 2 2 3" xfId="29935"/>
    <cellStyle name="Normal 72 3 3 2 2 3" xfId="9817"/>
    <cellStyle name="Normal 72 3 3 2 2 3 2" xfId="40142"/>
    <cellStyle name="Normal 72 3 3 2 2 3 3" xfId="24918"/>
    <cellStyle name="Normal 72 3 3 2 2 4" xfId="35129"/>
    <cellStyle name="Normal 72 3 3 2 2 5" xfId="19905"/>
    <cellStyle name="Normal 72 3 3 2 3" xfId="6456"/>
    <cellStyle name="Normal 72 3 3 2 3 2" xfId="16508"/>
    <cellStyle name="Normal 72 3 3 2 3 2 2" xfId="46830"/>
    <cellStyle name="Normal 72 3 3 2 3 2 3" xfId="31606"/>
    <cellStyle name="Normal 72 3 3 2 3 3" xfId="11488"/>
    <cellStyle name="Normal 72 3 3 2 3 3 2" xfId="41813"/>
    <cellStyle name="Normal 72 3 3 2 3 3 3" xfId="26589"/>
    <cellStyle name="Normal 72 3 3 2 3 4" xfId="36800"/>
    <cellStyle name="Normal 72 3 3 2 3 5" xfId="21576"/>
    <cellStyle name="Normal 72 3 3 2 4" xfId="13166"/>
    <cellStyle name="Normal 72 3 3 2 4 2" xfId="43488"/>
    <cellStyle name="Normal 72 3 3 2 4 3" xfId="28264"/>
    <cellStyle name="Normal 72 3 3 2 5" xfId="8145"/>
    <cellStyle name="Normal 72 3 3 2 5 2" xfId="38471"/>
    <cellStyle name="Normal 72 3 3 2 5 3" xfId="23247"/>
    <cellStyle name="Normal 72 3 3 2 6" xfId="33459"/>
    <cellStyle name="Normal 72 3 3 2 7" xfId="18234"/>
    <cellStyle name="Normal 72 3 3 3" xfId="3927"/>
    <cellStyle name="Normal 72 3 3 3 2" xfId="14001"/>
    <cellStyle name="Normal 72 3 3 3 2 2" xfId="44323"/>
    <cellStyle name="Normal 72 3 3 3 2 3" xfId="29099"/>
    <cellStyle name="Normal 72 3 3 3 3" xfId="8981"/>
    <cellStyle name="Normal 72 3 3 3 3 2" xfId="39306"/>
    <cellStyle name="Normal 72 3 3 3 3 3" xfId="24082"/>
    <cellStyle name="Normal 72 3 3 3 4" xfId="34293"/>
    <cellStyle name="Normal 72 3 3 3 5" xfId="19069"/>
    <cellStyle name="Normal 72 3 3 4" xfId="5620"/>
    <cellStyle name="Normal 72 3 3 4 2" xfId="15672"/>
    <cellStyle name="Normal 72 3 3 4 2 2" xfId="45994"/>
    <cellStyle name="Normal 72 3 3 4 2 3" xfId="30770"/>
    <cellStyle name="Normal 72 3 3 4 3" xfId="10652"/>
    <cellStyle name="Normal 72 3 3 4 3 2" xfId="40977"/>
    <cellStyle name="Normal 72 3 3 4 3 3" xfId="25753"/>
    <cellStyle name="Normal 72 3 3 4 4" xfId="35964"/>
    <cellStyle name="Normal 72 3 3 4 5" xfId="20740"/>
    <cellStyle name="Normal 72 3 3 5" xfId="12330"/>
    <cellStyle name="Normal 72 3 3 5 2" xfId="42652"/>
    <cellStyle name="Normal 72 3 3 5 3" xfId="27428"/>
    <cellStyle name="Normal 72 3 3 6" xfId="7309"/>
    <cellStyle name="Normal 72 3 3 6 2" xfId="37635"/>
    <cellStyle name="Normal 72 3 3 6 3" xfId="22411"/>
    <cellStyle name="Normal 72 3 3 7" xfId="32623"/>
    <cellStyle name="Normal 72 3 3 8" xfId="17398"/>
    <cellStyle name="Normal 72 3 4" xfId="2656"/>
    <cellStyle name="Normal 72 3 4 2" xfId="4346"/>
    <cellStyle name="Normal 72 3 4 2 2" xfId="14419"/>
    <cellStyle name="Normal 72 3 4 2 2 2" xfId="44741"/>
    <cellStyle name="Normal 72 3 4 2 2 3" xfId="29517"/>
    <cellStyle name="Normal 72 3 4 2 3" xfId="9399"/>
    <cellStyle name="Normal 72 3 4 2 3 2" xfId="39724"/>
    <cellStyle name="Normal 72 3 4 2 3 3" xfId="24500"/>
    <cellStyle name="Normal 72 3 4 2 4" xfId="34711"/>
    <cellStyle name="Normal 72 3 4 2 5" xfId="19487"/>
    <cellStyle name="Normal 72 3 4 3" xfId="6038"/>
    <cellStyle name="Normal 72 3 4 3 2" xfId="16090"/>
    <cellStyle name="Normal 72 3 4 3 2 2" xfId="46412"/>
    <cellStyle name="Normal 72 3 4 3 2 3" xfId="31188"/>
    <cellStyle name="Normal 72 3 4 3 3" xfId="11070"/>
    <cellStyle name="Normal 72 3 4 3 3 2" xfId="41395"/>
    <cellStyle name="Normal 72 3 4 3 3 3" xfId="26171"/>
    <cellStyle name="Normal 72 3 4 3 4" xfId="36382"/>
    <cellStyle name="Normal 72 3 4 3 5" xfId="21158"/>
    <cellStyle name="Normal 72 3 4 4" xfId="12748"/>
    <cellStyle name="Normal 72 3 4 4 2" xfId="43070"/>
    <cellStyle name="Normal 72 3 4 4 3" xfId="27846"/>
    <cellStyle name="Normal 72 3 4 5" xfId="7727"/>
    <cellStyle name="Normal 72 3 4 5 2" xfId="38053"/>
    <cellStyle name="Normal 72 3 4 5 3" xfId="22829"/>
    <cellStyle name="Normal 72 3 4 6" xfId="33041"/>
    <cellStyle name="Normal 72 3 4 7" xfId="17816"/>
    <cellStyle name="Normal 72 3 5" xfId="3509"/>
    <cellStyle name="Normal 72 3 5 2" xfId="13583"/>
    <cellStyle name="Normal 72 3 5 2 2" xfId="43905"/>
    <cellStyle name="Normal 72 3 5 2 3" xfId="28681"/>
    <cellStyle name="Normal 72 3 5 3" xfId="8563"/>
    <cellStyle name="Normal 72 3 5 3 2" xfId="38888"/>
    <cellStyle name="Normal 72 3 5 3 3" xfId="23664"/>
    <cellStyle name="Normal 72 3 5 4" xfId="33875"/>
    <cellStyle name="Normal 72 3 5 5" xfId="18651"/>
    <cellStyle name="Normal 72 3 6" xfId="5202"/>
    <cellStyle name="Normal 72 3 6 2" xfId="15254"/>
    <cellStyle name="Normal 72 3 6 2 2" xfId="45576"/>
    <cellStyle name="Normal 72 3 6 2 3" xfId="30352"/>
    <cellStyle name="Normal 72 3 6 3" xfId="10234"/>
    <cellStyle name="Normal 72 3 6 3 2" xfId="40559"/>
    <cellStyle name="Normal 72 3 6 3 3" xfId="25335"/>
    <cellStyle name="Normal 72 3 6 4" xfId="35546"/>
    <cellStyle name="Normal 72 3 6 5" xfId="20322"/>
    <cellStyle name="Normal 72 3 7" xfId="11912"/>
    <cellStyle name="Normal 72 3 7 2" xfId="42234"/>
    <cellStyle name="Normal 72 3 7 3" xfId="27010"/>
    <cellStyle name="Normal 72 3 8" xfId="6891"/>
    <cellStyle name="Normal 72 3 8 2" xfId="37217"/>
    <cellStyle name="Normal 72 3 8 3" xfId="21993"/>
    <cellStyle name="Normal 72 3 9" xfId="32206"/>
    <cellStyle name="Normal 72 4" xfId="1916"/>
    <cellStyle name="Normal 72 4 2" xfId="2339"/>
    <cellStyle name="Normal 72 4 2 2" xfId="3178"/>
    <cellStyle name="Normal 72 4 2 2 2" xfId="4868"/>
    <cellStyle name="Normal 72 4 2 2 2 2" xfId="14941"/>
    <cellStyle name="Normal 72 4 2 2 2 2 2" xfId="45263"/>
    <cellStyle name="Normal 72 4 2 2 2 2 3" xfId="30039"/>
    <cellStyle name="Normal 72 4 2 2 2 3" xfId="9921"/>
    <cellStyle name="Normal 72 4 2 2 2 3 2" xfId="40246"/>
    <cellStyle name="Normal 72 4 2 2 2 3 3" xfId="25022"/>
    <cellStyle name="Normal 72 4 2 2 2 4" xfId="35233"/>
    <cellStyle name="Normal 72 4 2 2 2 5" xfId="20009"/>
    <cellStyle name="Normal 72 4 2 2 3" xfId="6560"/>
    <cellStyle name="Normal 72 4 2 2 3 2" xfId="16612"/>
    <cellStyle name="Normal 72 4 2 2 3 2 2" xfId="46934"/>
    <cellStyle name="Normal 72 4 2 2 3 2 3" xfId="31710"/>
    <cellStyle name="Normal 72 4 2 2 3 3" xfId="11592"/>
    <cellStyle name="Normal 72 4 2 2 3 3 2" xfId="41917"/>
    <cellStyle name="Normal 72 4 2 2 3 3 3" xfId="26693"/>
    <cellStyle name="Normal 72 4 2 2 3 4" xfId="36904"/>
    <cellStyle name="Normal 72 4 2 2 3 5" xfId="21680"/>
    <cellStyle name="Normal 72 4 2 2 4" xfId="13270"/>
    <cellStyle name="Normal 72 4 2 2 4 2" xfId="43592"/>
    <cellStyle name="Normal 72 4 2 2 4 3" xfId="28368"/>
    <cellStyle name="Normal 72 4 2 2 5" xfId="8249"/>
    <cellStyle name="Normal 72 4 2 2 5 2" xfId="38575"/>
    <cellStyle name="Normal 72 4 2 2 5 3" xfId="23351"/>
    <cellStyle name="Normal 72 4 2 2 6" xfId="33563"/>
    <cellStyle name="Normal 72 4 2 2 7" xfId="18338"/>
    <cellStyle name="Normal 72 4 2 3" xfId="4031"/>
    <cellStyle name="Normal 72 4 2 3 2" xfId="14105"/>
    <cellStyle name="Normal 72 4 2 3 2 2" xfId="44427"/>
    <cellStyle name="Normal 72 4 2 3 2 3" xfId="29203"/>
    <cellStyle name="Normal 72 4 2 3 3" xfId="9085"/>
    <cellStyle name="Normal 72 4 2 3 3 2" xfId="39410"/>
    <cellStyle name="Normal 72 4 2 3 3 3" xfId="24186"/>
    <cellStyle name="Normal 72 4 2 3 4" xfId="34397"/>
    <cellStyle name="Normal 72 4 2 3 5" xfId="19173"/>
    <cellStyle name="Normal 72 4 2 4" xfId="5724"/>
    <cellStyle name="Normal 72 4 2 4 2" xfId="15776"/>
    <cellStyle name="Normal 72 4 2 4 2 2" xfId="46098"/>
    <cellStyle name="Normal 72 4 2 4 2 3" xfId="30874"/>
    <cellStyle name="Normal 72 4 2 4 3" xfId="10756"/>
    <cellStyle name="Normal 72 4 2 4 3 2" xfId="41081"/>
    <cellStyle name="Normal 72 4 2 4 3 3" xfId="25857"/>
    <cellStyle name="Normal 72 4 2 4 4" xfId="36068"/>
    <cellStyle name="Normal 72 4 2 4 5" xfId="20844"/>
    <cellStyle name="Normal 72 4 2 5" xfId="12434"/>
    <cellStyle name="Normal 72 4 2 5 2" xfId="42756"/>
    <cellStyle name="Normal 72 4 2 5 3" xfId="27532"/>
    <cellStyle name="Normal 72 4 2 6" xfId="7413"/>
    <cellStyle name="Normal 72 4 2 6 2" xfId="37739"/>
    <cellStyle name="Normal 72 4 2 6 3" xfId="22515"/>
    <cellStyle name="Normal 72 4 2 7" xfId="32727"/>
    <cellStyle name="Normal 72 4 2 8" xfId="17502"/>
    <cellStyle name="Normal 72 4 3" xfId="2760"/>
    <cellStyle name="Normal 72 4 3 2" xfId="4450"/>
    <cellStyle name="Normal 72 4 3 2 2" xfId="14523"/>
    <cellStyle name="Normal 72 4 3 2 2 2" xfId="44845"/>
    <cellStyle name="Normal 72 4 3 2 2 3" xfId="29621"/>
    <cellStyle name="Normal 72 4 3 2 3" xfId="9503"/>
    <cellStyle name="Normal 72 4 3 2 3 2" xfId="39828"/>
    <cellStyle name="Normal 72 4 3 2 3 3" xfId="24604"/>
    <cellStyle name="Normal 72 4 3 2 4" xfId="34815"/>
    <cellStyle name="Normal 72 4 3 2 5" xfId="19591"/>
    <cellStyle name="Normal 72 4 3 3" xfId="6142"/>
    <cellStyle name="Normal 72 4 3 3 2" xfId="16194"/>
    <cellStyle name="Normal 72 4 3 3 2 2" xfId="46516"/>
    <cellStyle name="Normal 72 4 3 3 2 3" xfId="31292"/>
    <cellStyle name="Normal 72 4 3 3 3" xfId="11174"/>
    <cellStyle name="Normal 72 4 3 3 3 2" xfId="41499"/>
    <cellStyle name="Normal 72 4 3 3 3 3" xfId="26275"/>
    <cellStyle name="Normal 72 4 3 3 4" xfId="36486"/>
    <cellStyle name="Normal 72 4 3 3 5" xfId="21262"/>
    <cellStyle name="Normal 72 4 3 4" xfId="12852"/>
    <cellStyle name="Normal 72 4 3 4 2" xfId="43174"/>
    <cellStyle name="Normal 72 4 3 4 3" xfId="27950"/>
    <cellStyle name="Normal 72 4 3 5" xfId="7831"/>
    <cellStyle name="Normal 72 4 3 5 2" xfId="38157"/>
    <cellStyle name="Normal 72 4 3 5 3" xfId="22933"/>
    <cellStyle name="Normal 72 4 3 6" xfId="33145"/>
    <cellStyle name="Normal 72 4 3 7" xfId="17920"/>
    <cellStyle name="Normal 72 4 4" xfId="3613"/>
    <cellStyle name="Normal 72 4 4 2" xfId="13687"/>
    <cellStyle name="Normal 72 4 4 2 2" xfId="44009"/>
    <cellStyle name="Normal 72 4 4 2 3" xfId="28785"/>
    <cellStyle name="Normal 72 4 4 3" xfId="8667"/>
    <cellStyle name="Normal 72 4 4 3 2" xfId="38992"/>
    <cellStyle name="Normal 72 4 4 3 3" xfId="23768"/>
    <cellStyle name="Normal 72 4 4 4" xfId="33979"/>
    <cellStyle name="Normal 72 4 4 5" xfId="18755"/>
    <cellStyle name="Normal 72 4 5" xfId="5306"/>
    <cellStyle name="Normal 72 4 5 2" xfId="15358"/>
    <cellStyle name="Normal 72 4 5 2 2" xfId="45680"/>
    <cellStyle name="Normal 72 4 5 2 3" xfId="30456"/>
    <cellStyle name="Normal 72 4 5 3" xfId="10338"/>
    <cellStyle name="Normal 72 4 5 3 2" xfId="40663"/>
    <cellStyle name="Normal 72 4 5 3 3" xfId="25439"/>
    <cellStyle name="Normal 72 4 5 4" xfId="35650"/>
    <cellStyle name="Normal 72 4 5 5" xfId="20426"/>
    <cellStyle name="Normal 72 4 6" xfId="12016"/>
    <cellStyle name="Normal 72 4 6 2" xfId="42338"/>
    <cellStyle name="Normal 72 4 6 3" xfId="27114"/>
    <cellStyle name="Normal 72 4 7" xfId="6995"/>
    <cellStyle name="Normal 72 4 7 2" xfId="37321"/>
    <cellStyle name="Normal 72 4 7 3" xfId="22097"/>
    <cellStyle name="Normal 72 4 8" xfId="32309"/>
    <cellStyle name="Normal 72 4 9" xfId="17084"/>
    <cellStyle name="Normal 72 5" xfId="2129"/>
    <cellStyle name="Normal 72 5 2" xfId="2970"/>
    <cellStyle name="Normal 72 5 2 2" xfId="4660"/>
    <cellStyle name="Normal 72 5 2 2 2" xfId="14733"/>
    <cellStyle name="Normal 72 5 2 2 2 2" xfId="45055"/>
    <cellStyle name="Normal 72 5 2 2 2 3" xfId="29831"/>
    <cellStyle name="Normal 72 5 2 2 3" xfId="9713"/>
    <cellStyle name="Normal 72 5 2 2 3 2" xfId="40038"/>
    <cellStyle name="Normal 72 5 2 2 3 3" xfId="24814"/>
    <cellStyle name="Normal 72 5 2 2 4" xfId="35025"/>
    <cellStyle name="Normal 72 5 2 2 5" xfId="19801"/>
    <cellStyle name="Normal 72 5 2 3" xfId="6352"/>
    <cellStyle name="Normal 72 5 2 3 2" xfId="16404"/>
    <cellStyle name="Normal 72 5 2 3 2 2" xfId="46726"/>
    <cellStyle name="Normal 72 5 2 3 2 3" xfId="31502"/>
    <cellStyle name="Normal 72 5 2 3 3" xfId="11384"/>
    <cellStyle name="Normal 72 5 2 3 3 2" xfId="41709"/>
    <cellStyle name="Normal 72 5 2 3 3 3" xfId="26485"/>
    <cellStyle name="Normal 72 5 2 3 4" xfId="36696"/>
    <cellStyle name="Normal 72 5 2 3 5" xfId="21472"/>
    <cellStyle name="Normal 72 5 2 4" xfId="13062"/>
    <cellStyle name="Normal 72 5 2 4 2" xfId="43384"/>
    <cellStyle name="Normal 72 5 2 4 3" xfId="28160"/>
    <cellStyle name="Normal 72 5 2 5" xfId="8041"/>
    <cellStyle name="Normal 72 5 2 5 2" xfId="38367"/>
    <cellStyle name="Normal 72 5 2 5 3" xfId="23143"/>
    <cellStyle name="Normal 72 5 2 6" xfId="33355"/>
    <cellStyle name="Normal 72 5 2 7" xfId="18130"/>
    <cellStyle name="Normal 72 5 3" xfId="3823"/>
    <cellStyle name="Normal 72 5 3 2" xfId="13897"/>
    <cellStyle name="Normal 72 5 3 2 2" xfId="44219"/>
    <cellStyle name="Normal 72 5 3 2 3" xfId="28995"/>
    <cellStyle name="Normal 72 5 3 3" xfId="8877"/>
    <cellStyle name="Normal 72 5 3 3 2" xfId="39202"/>
    <cellStyle name="Normal 72 5 3 3 3" xfId="23978"/>
    <cellStyle name="Normal 72 5 3 4" xfId="34189"/>
    <cellStyle name="Normal 72 5 3 5" xfId="18965"/>
    <cellStyle name="Normal 72 5 4" xfId="5516"/>
    <cellStyle name="Normal 72 5 4 2" xfId="15568"/>
    <cellStyle name="Normal 72 5 4 2 2" xfId="45890"/>
    <cellStyle name="Normal 72 5 4 2 3" xfId="30666"/>
    <cellStyle name="Normal 72 5 4 3" xfId="10548"/>
    <cellStyle name="Normal 72 5 4 3 2" xfId="40873"/>
    <cellStyle name="Normal 72 5 4 3 3" xfId="25649"/>
    <cellStyle name="Normal 72 5 4 4" xfId="35860"/>
    <cellStyle name="Normal 72 5 4 5" xfId="20636"/>
    <cellStyle name="Normal 72 5 5" xfId="12226"/>
    <cellStyle name="Normal 72 5 5 2" xfId="42548"/>
    <cellStyle name="Normal 72 5 5 3" xfId="27324"/>
    <cellStyle name="Normal 72 5 6" xfId="7205"/>
    <cellStyle name="Normal 72 5 6 2" xfId="37531"/>
    <cellStyle name="Normal 72 5 6 3" xfId="22307"/>
    <cellStyle name="Normal 72 5 7" xfId="32519"/>
    <cellStyle name="Normal 72 5 8" xfId="17294"/>
    <cellStyle name="Normal 72 6" xfId="2550"/>
    <cellStyle name="Normal 72 6 2" xfId="4242"/>
    <cellStyle name="Normal 72 6 2 2" xfId="14315"/>
    <cellStyle name="Normal 72 6 2 2 2" xfId="44637"/>
    <cellStyle name="Normal 72 6 2 2 3" xfId="29413"/>
    <cellStyle name="Normal 72 6 2 3" xfId="9295"/>
    <cellStyle name="Normal 72 6 2 3 2" xfId="39620"/>
    <cellStyle name="Normal 72 6 2 3 3" xfId="24396"/>
    <cellStyle name="Normal 72 6 2 4" xfId="34607"/>
    <cellStyle name="Normal 72 6 2 5" xfId="19383"/>
    <cellStyle name="Normal 72 6 3" xfId="5934"/>
    <cellStyle name="Normal 72 6 3 2" xfId="15986"/>
    <cellStyle name="Normal 72 6 3 2 2" xfId="46308"/>
    <cellStyle name="Normal 72 6 3 2 3" xfId="31084"/>
    <cellStyle name="Normal 72 6 3 3" xfId="10966"/>
    <cellStyle name="Normal 72 6 3 3 2" xfId="41291"/>
    <cellStyle name="Normal 72 6 3 3 3" xfId="26067"/>
    <cellStyle name="Normal 72 6 3 4" xfId="36278"/>
    <cellStyle name="Normal 72 6 3 5" xfId="21054"/>
    <cellStyle name="Normal 72 6 4" xfId="12644"/>
    <cellStyle name="Normal 72 6 4 2" xfId="42966"/>
    <cellStyle name="Normal 72 6 4 3" xfId="27742"/>
    <cellStyle name="Normal 72 6 5" xfId="7623"/>
    <cellStyle name="Normal 72 6 5 2" xfId="37949"/>
    <cellStyle name="Normal 72 6 5 3" xfId="22725"/>
    <cellStyle name="Normal 72 6 6" xfId="32937"/>
    <cellStyle name="Normal 72 6 7" xfId="17712"/>
    <cellStyle name="Normal 72 7" xfId="3402"/>
    <cellStyle name="Normal 72 7 2" xfId="13479"/>
    <cellStyle name="Normal 72 7 2 2" xfId="43801"/>
    <cellStyle name="Normal 72 7 2 3" xfId="28577"/>
    <cellStyle name="Normal 72 7 3" xfId="8459"/>
    <cellStyle name="Normal 72 7 3 2" xfId="38784"/>
    <cellStyle name="Normal 72 7 3 3" xfId="23560"/>
    <cellStyle name="Normal 72 7 4" xfId="33771"/>
    <cellStyle name="Normal 72 7 5" xfId="18547"/>
    <cellStyle name="Normal 72 8" xfId="5096"/>
    <cellStyle name="Normal 72 8 2" xfId="15150"/>
    <cellStyle name="Normal 72 8 2 2" xfId="45472"/>
    <cellStyle name="Normal 72 8 2 3" xfId="30248"/>
    <cellStyle name="Normal 72 8 3" xfId="10130"/>
    <cellStyle name="Normal 72 8 3 2" xfId="40455"/>
    <cellStyle name="Normal 72 8 3 3" xfId="25231"/>
    <cellStyle name="Normal 72 8 4" xfId="35442"/>
    <cellStyle name="Normal 72 8 5" xfId="20218"/>
    <cellStyle name="Normal 72 9" xfId="11806"/>
    <cellStyle name="Normal 72 9 2" xfId="42130"/>
    <cellStyle name="Normal 72 9 3" xfId="26906"/>
    <cellStyle name="Normal 73" xfId="1489"/>
    <cellStyle name="Normal 73 10" xfId="6786"/>
    <cellStyle name="Normal 73 10 2" xfId="37114"/>
    <cellStyle name="Normal 73 10 3" xfId="21890"/>
    <cellStyle name="Normal 73 11" xfId="32105"/>
    <cellStyle name="Normal 73 12" xfId="16875"/>
    <cellStyle name="Normal 73 13" xfId="47316"/>
    <cellStyle name="Normal 73 2" xfId="1750"/>
    <cellStyle name="Normal 73 2 10" xfId="32156"/>
    <cellStyle name="Normal 73 2 11" xfId="16929"/>
    <cellStyle name="Normal 73 2 2" xfId="1858"/>
    <cellStyle name="Normal 73 2 2 10" xfId="17033"/>
    <cellStyle name="Normal 73 2 2 2" xfId="2075"/>
    <cellStyle name="Normal 73 2 2 2 2" xfId="2496"/>
    <cellStyle name="Normal 73 2 2 2 2 2" xfId="3335"/>
    <cellStyle name="Normal 73 2 2 2 2 2 2" xfId="5025"/>
    <cellStyle name="Normal 73 2 2 2 2 2 2 2" xfId="15098"/>
    <cellStyle name="Normal 73 2 2 2 2 2 2 2 2" xfId="45420"/>
    <cellStyle name="Normal 73 2 2 2 2 2 2 2 3" xfId="30196"/>
    <cellStyle name="Normal 73 2 2 2 2 2 2 3" xfId="10078"/>
    <cellStyle name="Normal 73 2 2 2 2 2 2 3 2" xfId="40403"/>
    <cellStyle name="Normal 73 2 2 2 2 2 2 3 3" xfId="25179"/>
    <cellStyle name="Normal 73 2 2 2 2 2 2 4" xfId="35390"/>
    <cellStyle name="Normal 73 2 2 2 2 2 2 5" xfId="20166"/>
    <cellStyle name="Normal 73 2 2 2 2 2 3" xfId="6717"/>
    <cellStyle name="Normal 73 2 2 2 2 2 3 2" xfId="16769"/>
    <cellStyle name="Normal 73 2 2 2 2 2 3 2 2" xfId="47091"/>
    <cellStyle name="Normal 73 2 2 2 2 2 3 2 3" xfId="31867"/>
    <cellStyle name="Normal 73 2 2 2 2 2 3 3" xfId="11749"/>
    <cellStyle name="Normal 73 2 2 2 2 2 3 3 2" xfId="42074"/>
    <cellStyle name="Normal 73 2 2 2 2 2 3 3 3" xfId="26850"/>
    <cellStyle name="Normal 73 2 2 2 2 2 3 4" xfId="37061"/>
    <cellStyle name="Normal 73 2 2 2 2 2 3 5" xfId="21837"/>
    <cellStyle name="Normal 73 2 2 2 2 2 4" xfId="13427"/>
    <cellStyle name="Normal 73 2 2 2 2 2 4 2" xfId="43749"/>
    <cellStyle name="Normal 73 2 2 2 2 2 4 3" xfId="28525"/>
    <cellStyle name="Normal 73 2 2 2 2 2 5" xfId="8406"/>
    <cellStyle name="Normal 73 2 2 2 2 2 5 2" xfId="38732"/>
    <cellStyle name="Normal 73 2 2 2 2 2 5 3" xfId="23508"/>
    <cellStyle name="Normal 73 2 2 2 2 2 6" xfId="33720"/>
    <cellStyle name="Normal 73 2 2 2 2 2 7" xfId="18495"/>
    <cellStyle name="Normal 73 2 2 2 2 3" xfId="4188"/>
    <cellStyle name="Normal 73 2 2 2 2 3 2" xfId="14262"/>
    <cellStyle name="Normal 73 2 2 2 2 3 2 2" xfId="44584"/>
    <cellStyle name="Normal 73 2 2 2 2 3 2 3" xfId="29360"/>
    <cellStyle name="Normal 73 2 2 2 2 3 3" xfId="9242"/>
    <cellStyle name="Normal 73 2 2 2 2 3 3 2" xfId="39567"/>
    <cellStyle name="Normal 73 2 2 2 2 3 3 3" xfId="24343"/>
    <cellStyle name="Normal 73 2 2 2 2 3 4" xfId="34554"/>
    <cellStyle name="Normal 73 2 2 2 2 3 5" xfId="19330"/>
    <cellStyle name="Normal 73 2 2 2 2 4" xfId="5881"/>
    <cellStyle name="Normal 73 2 2 2 2 4 2" xfId="15933"/>
    <cellStyle name="Normal 73 2 2 2 2 4 2 2" xfId="46255"/>
    <cellStyle name="Normal 73 2 2 2 2 4 2 3" xfId="31031"/>
    <cellStyle name="Normal 73 2 2 2 2 4 3" xfId="10913"/>
    <cellStyle name="Normal 73 2 2 2 2 4 3 2" xfId="41238"/>
    <cellStyle name="Normal 73 2 2 2 2 4 3 3" xfId="26014"/>
    <cellStyle name="Normal 73 2 2 2 2 4 4" xfId="36225"/>
    <cellStyle name="Normal 73 2 2 2 2 4 5" xfId="21001"/>
    <cellStyle name="Normal 73 2 2 2 2 5" xfId="12591"/>
    <cellStyle name="Normal 73 2 2 2 2 5 2" xfId="42913"/>
    <cellStyle name="Normal 73 2 2 2 2 5 3" xfId="27689"/>
    <cellStyle name="Normal 73 2 2 2 2 6" xfId="7570"/>
    <cellStyle name="Normal 73 2 2 2 2 6 2" xfId="37896"/>
    <cellStyle name="Normal 73 2 2 2 2 6 3" xfId="22672"/>
    <cellStyle name="Normal 73 2 2 2 2 7" xfId="32884"/>
    <cellStyle name="Normal 73 2 2 2 2 8" xfId="17659"/>
    <cellStyle name="Normal 73 2 2 2 3" xfId="2917"/>
    <cellStyle name="Normal 73 2 2 2 3 2" xfId="4607"/>
    <cellStyle name="Normal 73 2 2 2 3 2 2" xfId="14680"/>
    <cellStyle name="Normal 73 2 2 2 3 2 2 2" xfId="45002"/>
    <cellStyle name="Normal 73 2 2 2 3 2 2 3" xfId="29778"/>
    <cellStyle name="Normal 73 2 2 2 3 2 3" xfId="9660"/>
    <cellStyle name="Normal 73 2 2 2 3 2 3 2" xfId="39985"/>
    <cellStyle name="Normal 73 2 2 2 3 2 3 3" xfId="24761"/>
    <cellStyle name="Normal 73 2 2 2 3 2 4" xfId="34972"/>
    <cellStyle name="Normal 73 2 2 2 3 2 5" xfId="19748"/>
    <cellStyle name="Normal 73 2 2 2 3 3" xfId="6299"/>
    <cellStyle name="Normal 73 2 2 2 3 3 2" xfId="16351"/>
    <cellStyle name="Normal 73 2 2 2 3 3 2 2" xfId="46673"/>
    <cellStyle name="Normal 73 2 2 2 3 3 2 3" xfId="31449"/>
    <cellStyle name="Normal 73 2 2 2 3 3 3" xfId="11331"/>
    <cellStyle name="Normal 73 2 2 2 3 3 3 2" xfId="41656"/>
    <cellStyle name="Normal 73 2 2 2 3 3 3 3" xfId="26432"/>
    <cellStyle name="Normal 73 2 2 2 3 3 4" xfId="36643"/>
    <cellStyle name="Normal 73 2 2 2 3 3 5" xfId="21419"/>
    <cellStyle name="Normal 73 2 2 2 3 4" xfId="13009"/>
    <cellStyle name="Normal 73 2 2 2 3 4 2" xfId="43331"/>
    <cellStyle name="Normal 73 2 2 2 3 4 3" xfId="28107"/>
    <cellStyle name="Normal 73 2 2 2 3 5" xfId="7988"/>
    <cellStyle name="Normal 73 2 2 2 3 5 2" xfId="38314"/>
    <cellStyle name="Normal 73 2 2 2 3 5 3" xfId="23090"/>
    <cellStyle name="Normal 73 2 2 2 3 6" xfId="33302"/>
    <cellStyle name="Normal 73 2 2 2 3 7" xfId="18077"/>
    <cellStyle name="Normal 73 2 2 2 4" xfId="3770"/>
    <cellStyle name="Normal 73 2 2 2 4 2" xfId="13844"/>
    <cellStyle name="Normal 73 2 2 2 4 2 2" xfId="44166"/>
    <cellStyle name="Normal 73 2 2 2 4 2 3" xfId="28942"/>
    <cellStyle name="Normal 73 2 2 2 4 3" xfId="8824"/>
    <cellStyle name="Normal 73 2 2 2 4 3 2" xfId="39149"/>
    <cellStyle name="Normal 73 2 2 2 4 3 3" xfId="23925"/>
    <cellStyle name="Normal 73 2 2 2 4 4" xfId="34136"/>
    <cellStyle name="Normal 73 2 2 2 4 5" xfId="18912"/>
    <cellStyle name="Normal 73 2 2 2 5" xfId="5463"/>
    <cellStyle name="Normal 73 2 2 2 5 2" xfId="15515"/>
    <cellStyle name="Normal 73 2 2 2 5 2 2" xfId="45837"/>
    <cellStyle name="Normal 73 2 2 2 5 2 3" xfId="30613"/>
    <cellStyle name="Normal 73 2 2 2 5 3" xfId="10495"/>
    <cellStyle name="Normal 73 2 2 2 5 3 2" xfId="40820"/>
    <cellStyle name="Normal 73 2 2 2 5 3 3" xfId="25596"/>
    <cellStyle name="Normal 73 2 2 2 5 4" xfId="35807"/>
    <cellStyle name="Normal 73 2 2 2 5 5" xfId="20583"/>
    <cellStyle name="Normal 73 2 2 2 6" xfId="12173"/>
    <cellStyle name="Normal 73 2 2 2 6 2" xfId="42495"/>
    <cellStyle name="Normal 73 2 2 2 6 3" xfId="27271"/>
    <cellStyle name="Normal 73 2 2 2 7" xfId="7152"/>
    <cellStyle name="Normal 73 2 2 2 7 2" xfId="37478"/>
    <cellStyle name="Normal 73 2 2 2 7 3" xfId="22254"/>
    <cellStyle name="Normal 73 2 2 2 8" xfId="32466"/>
    <cellStyle name="Normal 73 2 2 2 9" xfId="17241"/>
    <cellStyle name="Normal 73 2 2 3" xfId="2288"/>
    <cellStyle name="Normal 73 2 2 3 2" xfId="3127"/>
    <cellStyle name="Normal 73 2 2 3 2 2" xfId="4817"/>
    <cellStyle name="Normal 73 2 2 3 2 2 2" xfId="14890"/>
    <cellStyle name="Normal 73 2 2 3 2 2 2 2" xfId="45212"/>
    <cellStyle name="Normal 73 2 2 3 2 2 2 3" xfId="29988"/>
    <cellStyle name="Normal 73 2 2 3 2 2 3" xfId="9870"/>
    <cellStyle name="Normal 73 2 2 3 2 2 3 2" xfId="40195"/>
    <cellStyle name="Normal 73 2 2 3 2 2 3 3" xfId="24971"/>
    <cellStyle name="Normal 73 2 2 3 2 2 4" xfId="35182"/>
    <cellStyle name="Normal 73 2 2 3 2 2 5" xfId="19958"/>
    <cellStyle name="Normal 73 2 2 3 2 3" xfId="6509"/>
    <cellStyle name="Normal 73 2 2 3 2 3 2" xfId="16561"/>
    <cellStyle name="Normal 73 2 2 3 2 3 2 2" xfId="46883"/>
    <cellStyle name="Normal 73 2 2 3 2 3 2 3" xfId="31659"/>
    <cellStyle name="Normal 73 2 2 3 2 3 3" xfId="11541"/>
    <cellStyle name="Normal 73 2 2 3 2 3 3 2" xfId="41866"/>
    <cellStyle name="Normal 73 2 2 3 2 3 3 3" xfId="26642"/>
    <cellStyle name="Normal 73 2 2 3 2 3 4" xfId="36853"/>
    <cellStyle name="Normal 73 2 2 3 2 3 5" xfId="21629"/>
    <cellStyle name="Normal 73 2 2 3 2 4" xfId="13219"/>
    <cellStyle name="Normal 73 2 2 3 2 4 2" xfId="43541"/>
    <cellStyle name="Normal 73 2 2 3 2 4 3" xfId="28317"/>
    <cellStyle name="Normal 73 2 2 3 2 5" xfId="8198"/>
    <cellStyle name="Normal 73 2 2 3 2 5 2" xfId="38524"/>
    <cellStyle name="Normal 73 2 2 3 2 5 3" xfId="23300"/>
    <cellStyle name="Normal 73 2 2 3 2 6" xfId="33512"/>
    <cellStyle name="Normal 73 2 2 3 2 7" xfId="18287"/>
    <cellStyle name="Normal 73 2 2 3 3" xfId="3980"/>
    <cellStyle name="Normal 73 2 2 3 3 2" xfId="14054"/>
    <cellStyle name="Normal 73 2 2 3 3 2 2" xfId="44376"/>
    <cellStyle name="Normal 73 2 2 3 3 2 3" xfId="29152"/>
    <cellStyle name="Normal 73 2 2 3 3 3" xfId="9034"/>
    <cellStyle name="Normal 73 2 2 3 3 3 2" xfId="39359"/>
    <cellStyle name="Normal 73 2 2 3 3 3 3" xfId="24135"/>
    <cellStyle name="Normal 73 2 2 3 3 4" xfId="34346"/>
    <cellStyle name="Normal 73 2 2 3 3 5" xfId="19122"/>
    <cellStyle name="Normal 73 2 2 3 4" xfId="5673"/>
    <cellStyle name="Normal 73 2 2 3 4 2" xfId="15725"/>
    <cellStyle name="Normal 73 2 2 3 4 2 2" xfId="46047"/>
    <cellStyle name="Normal 73 2 2 3 4 2 3" xfId="30823"/>
    <cellStyle name="Normal 73 2 2 3 4 3" xfId="10705"/>
    <cellStyle name="Normal 73 2 2 3 4 3 2" xfId="41030"/>
    <cellStyle name="Normal 73 2 2 3 4 3 3" xfId="25806"/>
    <cellStyle name="Normal 73 2 2 3 4 4" xfId="36017"/>
    <cellStyle name="Normal 73 2 2 3 4 5" xfId="20793"/>
    <cellStyle name="Normal 73 2 2 3 5" xfId="12383"/>
    <cellStyle name="Normal 73 2 2 3 5 2" xfId="42705"/>
    <cellStyle name="Normal 73 2 2 3 5 3" xfId="27481"/>
    <cellStyle name="Normal 73 2 2 3 6" xfId="7362"/>
    <cellStyle name="Normal 73 2 2 3 6 2" xfId="37688"/>
    <cellStyle name="Normal 73 2 2 3 6 3" xfId="22464"/>
    <cellStyle name="Normal 73 2 2 3 7" xfId="32676"/>
    <cellStyle name="Normal 73 2 2 3 8" xfId="17451"/>
    <cellStyle name="Normal 73 2 2 4" xfId="2709"/>
    <cellStyle name="Normal 73 2 2 4 2" xfId="4399"/>
    <cellStyle name="Normal 73 2 2 4 2 2" xfId="14472"/>
    <cellStyle name="Normal 73 2 2 4 2 2 2" xfId="44794"/>
    <cellStyle name="Normal 73 2 2 4 2 2 3" xfId="29570"/>
    <cellStyle name="Normal 73 2 2 4 2 3" xfId="9452"/>
    <cellStyle name="Normal 73 2 2 4 2 3 2" xfId="39777"/>
    <cellStyle name="Normal 73 2 2 4 2 3 3" xfId="24553"/>
    <cellStyle name="Normal 73 2 2 4 2 4" xfId="34764"/>
    <cellStyle name="Normal 73 2 2 4 2 5" xfId="19540"/>
    <cellStyle name="Normal 73 2 2 4 3" xfId="6091"/>
    <cellStyle name="Normal 73 2 2 4 3 2" xfId="16143"/>
    <cellStyle name="Normal 73 2 2 4 3 2 2" xfId="46465"/>
    <cellStyle name="Normal 73 2 2 4 3 2 3" xfId="31241"/>
    <cellStyle name="Normal 73 2 2 4 3 3" xfId="11123"/>
    <cellStyle name="Normal 73 2 2 4 3 3 2" xfId="41448"/>
    <cellStyle name="Normal 73 2 2 4 3 3 3" xfId="26224"/>
    <cellStyle name="Normal 73 2 2 4 3 4" xfId="36435"/>
    <cellStyle name="Normal 73 2 2 4 3 5" xfId="21211"/>
    <cellStyle name="Normal 73 2 2 4 4" xfId="12801"/>
    <cellStyle name="Normal 73 2 2 4 4 2" xfId="43123"/>
    <cellStyle name="Normal 73 2 2 4 4 3" xfId="27899"/>
    <cellStyle name="Normal 73 2 2 4 5" xfId="7780"/>
    <cellStyle name="Normal 73 2 2 4 5 2" xfId="38106"/>
    <cellStyle name="Normal 73 2 2 4 5 3" xfId="22882"/>
    <cellStyle name="Normal 73 2 2 4 6" xfId="33094"/>
    <cellStyle name="Normal 73 2 2 4 7" xfId="17869"/>
    <cellStyle name="Normal 73 2 2 5" xfId="3562"/>
    <cellStyle name="Normal 73 2 2 5 2" xfId="13636"/>
    <cellStyle name="Normal 73 2 2 5 2 2" xfId="43958"/>
    <cellStyle name="Normal 73 2 2 5 2 3" xfId="28734"/>
    <cellStyle name="Normal 73 2 2 5 3" xfId="8616"/>
    <cellStyle name="Normal 73 2 2 5 3 2" xfId="38941"/>
    <cellStyle name="Normal 73 2 2 5 3 3" xfId="23717"/>
    <cellStyle name="Normal 73 2 2 5 4" xfId="33928"/>
    <cellStyle name="Normal 73 2 2 5 5" xfId="18704"/>
    <cellStyle name="Normal 73 2 2 6" xfId="5255"/>
    <cellStyle name="Normal 73 2 2 6 2" xfId="15307"/>
    <cellStyle name="Normal 73 2 2 6 2 2" xfId="45629"/>
    <cellStyle name="Normal 73 2 2 6 2 3" xfId="30405"/>
    <cellStyle name="Normal 73 2 2 6 3" xfId="10287"/>
    <cellStyle name="Normal 73 2 2 6 3 2" xfId="40612"/>
    <cellStyle name="Normal 73 2 2 6 3 3" xfId="25388"/>
    <cellStyle name="Normal 73 2 2 6 4" xfId="35599"/>
    <cellStyle name="Normal 73 2 2 6 5" xfId="20375"/>
    <cellStyle name="Normal 73 2 2 7" xfId="11965"/>
    <cellStyle name="Normal 73 2 2 7 2" xfId="42287"/>
    <cellStyle name="Normal 73 2 2 7 3" xfId="27063"/>
    <cellStyle name="Normal 73 2 2 8" xfId="6944"/>
    <cellStyle name="Normal 73 2 2 8 2" xfId="37270"/>
    <cellStyle name="Normal 73 2 2 8 3" xfId="22046"/>
    <cellStyle name="Normal 73 2 2 9" xfId="32258"/>
    <cellStyle name="Normal 73 2 3" xfId="1971"/>
    <cellStyle name="Normal 73 2 3 2" xfId="2392"/>
    <cellStyle name="Normal 73 2 3 2 2" xfId="3231"/>
    <cellStyle name="Normal 73 2 3 2 2 2" xfId="4921"/>
    <cellStyle name="Normal 73 2 3 2 2 2 2" xfId="14994"/>
    <cellStyle name="Normal 73 2 3 2 2 2 2 2" xfId="45316"/>
    <cellStyle name="Normal 73 2 3 2 2 2 2 3" xfId="30092"/>
    <cellStyle name="Normal 73 2 3 2 2 2 3" xfId="9974"/>
    <cellStyle name="Normal 73 2 3 2 2 2 3 2" xfId="40299"/>
    <cellStyle name="Normal 73 2 3 2 2 2 3 3" xfId="25075"/>
    <cellStyle name="Normal 73 2 3 2 2 2 4" xfId="35286"/>
    <cellStyle name="Normal 73 2 3 2 2 2 5" xfId="20062"/>
    <cellStyle name="Normal 73 2 3 2 2 3" xfId="6613"/>
    <cellStyle name="Normal 73 2 3 2 2 3 2" xfId="16665"/>
    <cellStyle name="Normal 73 2 3 2 2 3 2 2" xfId="46987"/>
    <cellStyle name="Normal 73 2 3 2 2 3 2 3" xfId="31763"/>
    <cellStyle name="Normal 73 2 3 2 2 3 3" xfId="11645"/>
    <cellStyle name="Normal 73 2 3 2 2 3 3 2" xfId="41970"/>
    <cellStyle name="Normal 73 2 3 2 2 3 3 3" xfId="26746"/>
    <cellStyle name="Normal 73 2 3 2 2 3 4" xfId="36957"/>
    <cellStyle name="Normal 73 2 3 2 2 3 5" xfId="21733"/>
    <cellStyle name="Normal 73 2 3 2 2 4" xfId="13323"/>
    <cellStyle name="Normal 73 2 3 2 2 4 2" xfId="43645"/>
    <cellStyle name="Normal 73 2 3 2 2 4 3" xfId="28421"/>
    <cellStyle name="Normal 73 2 3 2 2 5" xfId="8302"/>
    <cellStyle name="Normal 73 2 3 2 2 5 2" xfId="38628"/>
    <cellStyle name="Normal 73 2 3 2 2 5 3" xfId="23404"/>
    <cellStyle name="Normal 73 2 3 2 2 6" xfId="33616"/>
    <cellStyle name="Normal 73 2 3 2 2 7" xfId="18391"/>
    <cellStyle name="Normal 73 2 3 2 3" xfId="4084"/>
    <cellStyle name="Normal 73 2 3 2 3 2" xfId="14158"/>
    <cellStyle name="Normal 73 2 3 2 3 2 2" xfId="44480"/>
    <cellStyle name="Normal 73 2 3 2 3 2 3" xfId="29256"/>
    <cellStyle name="Normal 73 2 3 2 3 3" xfId="9138"/>
    <cellStyle name="Normal 73 2 3 2 3 3 2" xfId="39463"/>
    <cellStyle name="Normal 73 2 3 2 3 3 3" xfId="24239"/>
    <cellStyle name="Normal 73 2 3 2 3 4" xfId="34450"/>
    <cellStyle name="Normal 73 2 3 2 3 5" xfId="19226"/>
    <cellStyle name="Normal 73 2 3 2 4" xfId="5777"/>
    <cellStyle name="Normal 73 2 3 2 4 2" xfId="15829"/>
    <cellStyle name="Normal 73 2 3 2 4 2 2" xfId="46151"/>
    <cellStyle name="Normal 73 2 3 2 4 2 3" xfId="30927"/>
    <cellStyle name="Normal 73 2 3 2 4 3" xfId="10809"/>
    <cellStyle name="Normal 73 2 3 2 4 3 2" xfId="41134"/>
    <cellStyle name="Normal 73 2 3 2 4 3 3" xfId="25910"/>
    <cellStyle name="Normal 73 2 3 2 4 4" xfId="36121"/>
    <cellStyle name="Normal 73 2 3 2 4 5" xfId="20897"/>
    <cellStyle name="Normal 73 2 3 2 5" xfId="12487"/>
    <cellStyle name="Normal 73 2 3 2 5 2" xfId="42809"/>
    <cellStyle name="Normal 73 2 3 2 5 3" xfId="27585"/>
    <cellStyle name="Normal 73 2 3 2 6" xfId="7466"/>
    <cellStyle name="Normal 73 2 3 2 6 2" xfId="37792"/>
    <cellStyle name="Normal 73 2 3 2 6 3" xfId="22568"/>
    <cellStyle name="Normal 73 2 3 2 7" xfId="32780"/>
    <cellStyle name="Normal 73 2 3 2 8" xfId="17555"/>
    <cellStyle name="Normal 73 2 3 3" xfId="2813"/>
    <cellStyle name="Normal 73 2 3 3 2" xfId="4503"/>
    <cellStyle name="Normal 73 2 3 3 2 2" xfId="14576"/>
    <cellStyle name="Normal 73 2 3 3 2 2 2" xfId="44898"/>
    <cellStyle name="Normal 73 2 3 3 2 2 3" xfId="29674"/>
    <cellStyle name="Normal 73 2 3 3 2 3" xfId="9556"/>
    <cellStyle name="Normal 73 2 3 3 2 3 2" xfId="39881"/>
    <cellStyle name="Normal 73 2 3 3 2 3 3" xfId="24657"/>
    <cellStyle name="Normal 73 2 3 3 2 4" xfId="34868"/>
    <cellStyle name="Normal 73 2 3 3 2 5" xfId="19644"/>
    <cellStyle name="Normal 73 2 3 3 3" xfId="6195"/>
    <cellStyle name="Normal 73 2 3 3 3 2" xfId="16247"/>
    <cellStyle name="Normal 73 2 3 3 3 2 2" xfId="46569"/>
    <cellStyle name="Normal 73 2 3 3 3 2 3" xfId="31345"/>
    <cellStyle name="Normal 73 2 3 3 3 3" xfId="11227"/>
    <cellStyle name="Normal 73 2 3 3 3 3 2" xfId="41552"/>
    <cellStyle name="Normal 73 2 3 3 3 3 3" xfId="26328"/>
    <cellStyle name="Normal 73 2 3 3 3 4" xfId="36539"/>
    <cellStyle name="Normal 73 2 3 3 3 5" xfId="21315"/>
    <cellStyle name="Normal 73 2 3 3 4" xfId="12905"/>
    <cellStyle name="Normal 73 2 3 3 4 2" xfId="43227"/>
    <cellStyle name="Normal 73 2 3 3 4 3" xfId="28003"/>
    <cellStyle name="Normal 73 2 3 3 5" xfId="7884"/>
    <cellStyle name="Normal 73 2 3 3 5 2" xfId="38210"/>
    <cellStyle name="Normal 73 2 3 3 5 3" xfId="22986"/>
    <cellStyle name="Normal 73 2 3 3 6" xfId="33198"/>
    <cellStyle name="Normal 73 2 3 3 7" xfId="17973"/>
    <cellStyle name="Normal 73 2 3 4" xfId="3666"/>
    <cellStyle name="Normal 73 2 3 4 2" xfId="13740"/>
    <cellStyle name="Normal 73 2 3 4 2 2" xfId="44062"/>
    <cellStyle name="Normal 73 2 3 4 2 3" xfId="28838"/>
    <cellStyle name="Normal 73 2 3 4 3" xfId="8720"/>
    <cellStyle name="Normal 73 2 3 4 3 2" xfId="39045"/>
    <cellStyle name="Normal 73 2 3 4 3 3" xfId="23821"/>
    <cellStyle name="Normal 73 2 3 4 4" xfId="34032"/>
    <cellStyle name="Normal 73 2 3 4 5" xfId="18808"/>
    <cellStyle name="Normal 73 2 3 5" xfId="5359"/>
    <cellStyle name="Normal 73 2 3 5 2" xfId="15411"/>
    <cellStyle name="Normal 73 2 3 5 2 2" xfId="45733"/>
    <cellStyle name="Normal 73 2 3 5 2 3" xfId="30509"/>
    <cellStyle name="Normal 73 2 3 5 3" xfId="10391"/>
    <cellStyle name="Normal 73 2 3 5 3 2" xfId="40716"/>
    <cellStyle name="Normal 73 2 3 5 3 3" xfId="25492"/>
    <cellStyle name="Normal 73 2 3 5 4" xfId="35703"/>
    <cellStyle name="Normal 73 2 3 5 5" xfId="20479"/>
    <cellStyle name="Normal 73 2 3 6" xfId="12069"/>
    <cellStyle name="Normal 73 2 3 6 2" xfId="42391"/>
    <cellStyle name="Normal 73 2 3 6 3" xfId="27167"/>
    <cellStyle name="Normal 73 2 3 7" xfId="7048"/>
    <cellStyle name="Normal 73 2 3 7 2" xfId="37374"/>
    <cellStyle name="Normal 73 2 3 7 3" xfId="22150"/>
    <cellStyle name="Normal 73 2 3 8" xfId="32362"/>
    <cellStyle name="Normal 73 2 3 9" xfId="17137"/>
    <cellStyle name="Normal 73 2 4" xfId="2184"/>
    <cellStyle name="Normal 73 2 4 2" xfId="3023"/>
    <cellStyle name="Normal 73 2 4 2 2" xfId="4713"/>
    <cellStyle name="Normal 73 2 4 2 2 2" xfId="14786"/>
    <cellStyle name="Normal 73 2 4 2 2 2 2" xfId="45108"/>
    <cellStyle name="Normal 73 2 4 2 2 2 3" xfId="29884"/>
    <cellStyle name="Normal 73 2 4 2 2 3" xfId="9766"/>
    <cellStyle name="Normal 73 2 4 2 2 3 2" xfId="40091"/>
    <cellStyle name="Normal 73 2 4 2 2 3 3" xfId="24867"/>
    <cellStyle name="Normal 73 2 4 2 2 4" xfId="35078"/>
    <cellStyle name="Normal 73 2 4 2 2 5" xfId="19854"/>
    <cellStyle name="Normal 73 2 4 2 3" xfId="6405"/>
    <cellStyle name="Normal 73 2 4 2 3 2" xfId="16457"/>
    <cellStyle name="Normal 73 2 4 2 3 2 2" xfId="46779"/>
    <cellStyle name="Normal 73 2 4 2 3 2 3" xfId="31555"/>
    <cellStyle name="Normal 73 2 4 2 3 3" xfId="11437"/>
    <cellStyle name="Normal 73 2 4 2 3 3 2" xfId="41762"/>
    <cellStyle name="Normal 73 2 4 2 3 3 3" xfId="26538"/>
    <cellStyle name="Normal 73 2 4 2 3 4" xfId="36749"/>
    <cellStyle name="Normal 73 2 4 2 3 5" xfId="21525"/>
    <cellStyle name="Normal 73 2 4 2 4" xfId="13115"/>
    <cellStyle name="Normal 73 2 4 2 4 2" xfId="43437"/>
    <cellStyle name="Normal 73 2 4 2 4 3" xfId="28213"/>
    <cellStyle name="Normal 73 2 4 2 5" xfId="8094"/>
    <cellStyle name="Normal 73 2 4 2 5 2" xfId="38420"/>
    <cellStyle name="Normal 73 2 4 2 5 3" xfId="23196"/>
    <cellStyle name="Normal 73 2 4 2 6" xfId="33408"/>
    <cellStyle name="Normal 73 2 4 2 7" xfId="18183"/>
    <cellStyle name="Normal 73 2 4 3" xfId="3876"/>
    <cellStyle name="Normal 73 2 4 3 2" xfId="13950"/>
    <cellStyle name="Normal 73 2 4 3 2 2" xfId="44272"/>
    <cellStyle name="Normal 73 2 4 3 2 3" xfId="29048"/>
    <cellStyle name="Normal 73 2 4 3 3" xfId="8930"/>
    <cellStyle name="Normal 73 2 4 3 3 2" xfId="39255"/>
    <cellStyle name="Normal 73 2 4 3 3 3" xfId="24031"/>
    <cellStyle name="Normal 73 2 4 3 4" xfId="34242"/>
    <cellStyle name="Normal 73 2 4 3 5" xfId="19018"/>
    <cellStyle name="Normal 73 2 4 4" xfId="5569"/>
    <cellStyle name="Normal 73 2 4 4 2" xfId="15621"/>
    <cellStyle name="Normal 73 2 4 4 2 2" xfId="45943"/>
    <cellStyle name="Normal 73 2 4 4 2 3" xfId="30719"/>
    <cellStyle name="Normal 73 2 4 4 3" xfId="10601"/>
    <cellStyle name="Normal 73 2 4 4 3 2" xfId="40926"/>
    <cellStyle name="Normal 73 2 4 4 3 3" xfId="25702"/>
    <cellStyle name="Normal 73 2 4 4 4" xfId="35913"/>
    <cellStyle name="Normal 73 2 4 4 5" xfId="20689"/>
    <cellStyle name="Normal 73 2 4 5" xfId="12279"/>
    <cellStyle name="Normal 73 2 4 5 2" xfId="42601"/>
    <cellStyle name="Normal 73 2 4 5 3" xfId="27377"/>
    <cellStyle name="Normal 73 2 4 6" xfId="7258"/>
    <cellStyle name="Normal 73 2 4 6 2" xfId="37584"/>
    <cellStyle name="Normal 73 2 4 6 3" xfId="22360"/>
    <cellStyle name="Normal 73 2 4 7" xfId="32572"/>
    <cellStyle name="Normal 73 2 4 8" xfId="17347"/>
    <cellStyle name="Normal 73 2 5" xfId="2605"/>
    <cellStyle name="Normal 73 2 5 2" xfId="4295"/>
    <cellStyle name="Normal 73 2 5 2 2" xfId="14368"/>
    <cellStyle name="Normal 73 2 5 2 2 2" xfId="44690"/>
    <cellStyle name="Normal 73 2 5 2 2 3" xfId="29466"/>
    <cellStyle name="Normal 73 2 5 2 3" xfId="9348"/>
    <cellStyle name="Normal 73 2 5 2 3 2" xfId="39673"/>
    <cellStyle name="Normal 73 2 5 2 3 3" xfId="24449"/>
    <cellStyle name="Normal 73 2 5 2 4" xfId="34660"/>
    <cellStyle name="Normal 73 2 5 2 5" xfId="19436"/>
    <cellStyle name="Normal 73 2 5 3" xfId="5987"/>
    <cellStyle name="Normal 73 2 5 3 2" xfId="16039"/>
    <cellStyle name="Normal 73 2 5 3 2 2" xfId="46361"/>
    <cellStyle name="Normal 73 2 5 3 2 3" xfId="31137"/>
    <cellStyle name="Normal 73 2 5 3 3" xfId="11019"/>
    <cellStyle name="Normal 73 2 5 3 3 2" xfId="41344"/>
    <cellStyle name="Normal 73 2 5 3 3 3" xfId="26120"/>
    <cellStyle name="Normal 73 2 5 3 4" xfId="36331"/>
    <cellStyle name="Normal 73 2 5 3 5" xfId="21107"/>
    <cellStyle name="Normal 73 2 5 4" xfId="12697"/>
    <cellStyle name="Normal 73 2 5 4 2" xfId="43019"/>
    <cellStyle name="Normal 73 2 5 4 3" xfId="27795"/>
    <cellStyle name="Normal 73 2 5 5" xfId="7676"/>
    <cellStyle name="Normal 73 2 5 5 2" xfId="38002"/>
    <cellStyle name="Normal 73 2 5 5 3" xfId="22778"/>
    <cellStyle name="Normal 73 2 5 6" xfId="32990"/>
    <cellStyle name="Normal 73 2 5 7" xfId="17765"/>
    <cellStyle name="Normal 73 2 6" xfId="3458"/>
    <cellStyle name="Normal 73 2 6 2" xfId="13532"/>
    <cellStyle name="Normal 73 2 6 2 2" xfId="43854"/>
    <cellStyle name="Normal 73 2 6 2 3" xfId="28630"/>
    <cellStyle name="Normal 73 2 6 3" xfId="8512"/>
    <cellStyle name="Normal 73 2 6 3 2" xfId="38837"/>
    <cellStyle name="Normal 73 2 6 3 3" xfId="23613"/>
    <cellStyle name="Normal 73 2 6 4" xfId="33824"/>
    <cellStyle name="Normal 73 2 6 5" xfId="18600"/>
    <cellStyle name="Normal 73 2 7" xfId="5151"/>
    <cellStyle name="Normal 73 2 7 2" xfId="15203"/>
    <cellStyle name="Normal 73 2 7 2 2" xfId="45525"/>
    <cellStyle name="Normal 73 2 7 2 3" xfId="30301"/>
    <cellStyle name="Normal 73 2 7 3" xfId="10183"/>
    <cellStyle name="Normal 73 2 7 3 2" xfId="40508"/>
    <cellStyle name="Normal 73 2 7 3 3" xfId="25284"/>
    <cellStyle name="Normal 73 2 7 4" xfId="35495"/>
    <cellStyle name="Normal 73 2 7 5" xfId="20271"/>
    <cellStyle name="Normal 73 2 8" xfId="11861"/>
    <cellStyle name="Normal 73 2 8 2" xfId="42183"/>
    <cellStyle name="Normal 73 2 8 3" xfId="26959"/>
    <cellStyle name="Normal 73 2 9" xfId="6840"/>
    <cellStyle name="Normal 73 2 9 2" xfId="37166"/>
    <cellStyle name="Normal 73 2 9 3" xfId="21942"/>
    <cellStyle name="Normal 73 3" xfId="1804"/>
    <cellStyle name="Normal 73 3 10" xfId="16981"/>
    <cellStyle name="Normal 73 3 2" xfId="2023"/>
    <cellStyle name="Normal 73 3 2 2" xfId="2444"/>
    <cellStyle name="Normal 73 3 2 2 2" xfId="3283"/>
    <cellStyle name="Normal 73 3 2 2 2 2" xfId="4973"/>
    <cellStyle name="Normal 73 3 2 2 2 2 2" xfId="15046"/>
    <cellStyle name="Normal 73 3 2 2 2 2 2 2" xfId="45368"/>
    <cellStyle name="Normal 73 3 2 2 2 2 2 3" xfId="30144"/>
    <cellStyle name="Normal 73 3 2 2 2 2 3" xfId="10026"/>
    <cellStyle name="Normal 73 3 2 2 2 2 3 2" xfId="40351"/>
    <cellStyle name="Normal 73 3 2 2 2 2 3 3" xfId="25127"/>
    <cellStyle name="Normal 73 3 2 2 2 2 4" xfId="35338"/>
    <cellStyle name="Normal 73 3 2 2 2 2 5" xfId="20114"/>
    <cellStyle name="Normal 73 3 2 2 2 3" xfId="6665"/>
    <cellStyle name="Normal 73 3 2 2 2 3 2" xfId="16717"/>
    <cellStyle name="Normal 73 3 2 2 2 3 2 2" xfId="47039"/>
    <cellStyle name="Normal 73 3 2 2 2 3 2 3" xfId="31815"/>
    <cellStyle name="Normal 73 3 2 2 2 3 3" xfId="11697"/>
    <cellStyle name="Normal 73 3 2 2 2 3 3 2" xfId="42022"/>
    <cellStyle name="Normal 73 3 2 2 2 3 3 3" xfId="26798"/>
    <cellStyle name="Normal 73 3 2 2 2 3 4" xfId="37009"/>
    <cellStyle name="Normal 73 3 2 2 2 3 5" xfId="21785"/>
    <cellStyle name="Normal 73 3 2 2 2 4" xfId="13375"/>
    <cellStyle name="Normal 73 3 2 2 2 4 2" xfId="43697"/>
    <cellStyle name="Normal 73 3 2 2 2 4 3" xfId="28473"/>
    <cellStyle name="Normal 73 3 2 2 2 5" xfId="8354"/>
    <cellStyle name="Normal 73 3 2 2 2 5 2" xfId="38680"/>
    <cellStyle name="Normal 73 3 2 2 2 5 3" xfId="23456"/>
    <cellStyle name="Normal 73 3 2 2 2 6" xfId="33668"/>
    <cellStyle name="Normal 73 3 2 2 2 7" xfId="18443"/>
    <cellStyle name="Normal 73 3 2 2 3" xfId="4136"/>
    <cellStyle name="Normal 73 3 2 2 3 2" xfId="14210"/>
    <cellStyle name="Normal 73 3 2 2 3 2 2" xfId="44532"/>
    <cellStyle name="Normal 73 3 2 2 3 2 3" xfId="29308"/>
    <cellStyle name="Normal 73 3 2 2 3 3" xfId="9190"/>
    <cellStyle name="Normal 73 3 2 2 3 3 2" xfId="39515"/>
    <cellStyle name="Normal 73 3 2 2 3 3 3" xfId="24291"/>
    <cellStyle name="Normal 73 3 2 2 3 4" xfId="34502"/>
    <cellStyle name="Normal 73 3 2 2 3 5" xfId="19278"/>
    <cellStyle name="Normal 73 3 2 2 4" xfId="5829"/>
    <cellStyle name="Normal 73 3 2 2 4 2" xfId="15881"/>
    <cellStyle name="Normal 73 3 2 2 4 2 2" xfId="46203"/>
    <cellStyle name="Normal 73 3 2 2 4 2 3" xfId="30979"/>
    <cellStyle name="Normal 73 3 2 2 4 3" xfId="10861"/>
    <cellStyle name="Normal 73 3 2 2 4 3 2" xfId="41186"/>
    <cellStyle name="Normal 73 3 2 2 4 3 3" xfId="25962"/>
    <cellStyle name="Normal 73 3 2 2 4 4" xfId="36173"/>
    <cellStyle name="Normal 73 3 2 2 4 5" xfId="20949"/>
    <cellStyle name="Normal 73 3 2 2 5" xfId="12539"/>
    <cellStyle name="Normal 73 3 2 2 5 2" xfId="42861"/>
    <cellStyle name="Normal 73 3 2 2 5 3" xfId="27637"/>
    <cellStyle name="Normal 73 3 2 2 6" xfId="7518"/>
    <cellStyle name="Normal 73 3 2 2 6 2" xfId="37844"/>
    <cellStyle name="Normal 73 3 2 2 6 3" xfId="22620"/>
    <cellStyle name="Normal 73 3 2 2 7" xfId="32832"/>
    <cellStyle name="Normal 73 3 2 2 8" xfId="17607"/>
    <cellStyle name="Normal 73 3 2 3" xfId="2865"/>
    <cellStyle name="Normal 73 3 2 3 2" xfId="4555"/>
    <cellStyle name="Normal 73 3 2 3 2 2" xfId="14628"/>
    <cellStyle name="Normal 73 3 2 3 2 2 2" xfId="44950"/>
    <cellStyle name="Normal 73 3 2 3 2 2 3" xfId="29726"/>
    <cellStyle name="Normal 73 3 2 3 2 3" xfId="9608"/>
    <cellStyle name="Normal 73 3 2 3 2 3 2" xfId="39933"/>
    <cellStyle name="Normal 73 3 2 3 2 3 3" xfId="24709"/>
    <cellStyle name="Normal 73 3 2 3 2 4" xfId="34920"/>
    <cellStyle name="Normal 73 3 2 3 2 5" xfId="19696"/>
    <cellStyle name="Normal 73 3 2 3 3" xfId="6247"/>
    <cellStyle name="Normal 73 3 2 3 3 2" xfId="16299"/>
    <cellStyle name="Normal 73 3 2 3 3 2 2" xfId="46621"/>
    <cellStyle name="Normal 73 3 2 3 3 2 3" xfId="31397"/>
    <cellStyle name="Normal 73 3 2 3 3 3" xfId="11279"/>
    <cellStyle name="Normal 73 3 2 3 3 3 2" xfId="41604"/>
    <cellStyle name="Normal 73 3 2 3 3 3 3" xfId="26380"/>
    <cellStyle name="Normal 73 3 2 3 3 4" xfId="36591"/>
    <cellStyle name="Normal 73 3 2 3 3 5" xfId="21367"/>
    <cellStyle name="Normal 73 3 2 3 4" xfId="12957"/>
    <cellStyle name="Normal 73 3 2 3 4 2" xfId="43279"/>
    <cellStyle name="Normal 73 3 2 3 4 3" xfId="28055"/>
    <cellStyle name="Normal 73 3 2 3 5" xfId="7936"/>
    <cellStyle name="Normal 73 3 2 3 5 2" xfId="38262"/>
    <cellStyle name="Normal 73 3 2 3 5 3" xfId="23038"/>
    <cellStyle name="Normal 73 3 2 3 6" xfId="33250"/>
    <cellStyle name="Normal 73 3 2 3 7" xfId="18025"/>
    <cellStyle name="Normal 73 3 2 4" xfId="3718"/>
    <cellStyle name="Normal 73 3 2 4 2" xfId="13792"/>
    <cellStyle name="Normal 73 3 2 4 2 2" xfId="44114"/>
    <cellStyle name="Normal 73 3 2 4 2 3" xfId="28890"/>
    <cellStyle name="Normal 73 3 2 4 3" xfId="8772"/>
    <cellStyle name="Normal 73 3 2 4 3 2" xfId="39097"/>
    <cellStyle name="Normal 73 3 2 4 3 3" xfId="23873"/>
    <cellStyle name="Normal 73 3 2 4 4" xfId="34084"/>
    <cellStyle name="Normal 73 3 2 4 5" xfId="18860"/>
    <cellStyle name="Normal 73 3 2 5" xfId="5411"/>
    <cellStyle name="Normal 73 3 2 5 2" xfId="15463"/>
    <cellStyle name="Normal 73 3 2 5 2 2" xfId="45785"/>
    <cellStyle name="Normal 73 3 2 5 2 3" xfId="30561"/>
    <cellStyle name="Normal 73 3 2 5 3" xfId="10443"/>
    <cellStyle name="Normal 73 3 2 5 3 2" xfId="40768"/>
    <cellStyle name="Normal 73 3 2 5 3 3" xfId="25544"/>
    <cellStyle name="Normal 73 3 2 5 4" xfId="35755"/>
    <cellStyle name="Normal 73 3 2 5 5" xfId="20531"/>
    <cellStyle name="Normal 73 3 2 6" xfId="12121"/>
    <cellStyle name="Normal 73 3 2 6 2" xfId="42443"/>
    <cellStyle name="Normal 73 3 2 6 3" xfId="27219"/>
    <cellStyle name="Normal 73 3 2 7" xfId="7100"/>
    <cellStyle name="Normal 73 3 2 7 2" xfId="37426"/>
    <cellStyle name="Normal 73 3 2 7 3" xfId="22202"/>
    <cellStyle name="Normal 73 3 2 8" xfId="32414"/>
    <cellStyle name="Normal 73 3 2 9" xfId="17189"/>
    <cellStyle name="Normal 73 3 3" xfId="2236"/>
    <cellStyle name="Normal 73 3 3 2" xfId="3075"/>
    <cellStyle name="Normal 73 3 3 2 2" xfId="4765"/>
    <cellStyle name="Normal 73 3 3 2 2 2" xfId="14838"/>
    <cellStyle name="Normal 73 3 3 2 2 2 2" xfId="45160"/>
    <cellStyle name="Normal 73 3 3 2 2 2 3" xfId="29936"/>
    <cellStyle name="Normal 73 3 3 2 2 3" xfId="9818"/>
    <cellStyle name="Normal 73 3 3 2 2 3 2" xfId="40143"/>
    <cellStyle name="Normal 73 3 3 2 2 3 3" xfId="24919"/>
    <cellStyle name="Normal 73 3 3 2 2 4" xfId="35130"/>
    <cellStyle name="Normal 73 3 3 2 2 5" xfId="19906"/>
    <cellStyle name="Normal 73 3 3 2 3" xfId="6457"/>
    <cellStyle name="Normal 73 3 3 2 3 2" xfId="16509"/>
    <cellStyle name="Normal 73 3 3 2 3 2 2" xfId="46831"/>
    <cellStyle name="Normal 73 3 3 2 3 2 3" xfId="31607"/>
    <cellStyle name="Normal 73 3 3 2 3 3" xfId="11489"/>
    <cellStyle name="Normal 73 3 3 2 3 3 2" xfId="41814"/>
    <cellStyle name="Normal 73 3 3 2 3 3 3" xfId="26590"/>
    <cellStyle name="Normal 73 3 3 2 3 4" xfId="36801"/>
    <cellStyle name="Normal 73 3 3 2 3 5" xfId="21577"/>
    <cellStyle name="Normal 73 3 3 2 4" xfId="13167"/>
    <cellStyle name="Normal 73 3 3 2 4 2" xfId="43489"/>
    <cellStyle name="Normal 73 3 3 2 4 3" xfId="28265"/>
    <cellStyle name="Normal 73 3 3 2 5" xfId="8146"/>
    <cellStyle name="Normal 73 3 3 2 5 2" xfId="38472"/>
    <cellStyle name="Normal 73 3 3 2 5 3" xfId="23248"/>
    <cellStyle name="Normal 73 3 3 2 6" xfId="33460"/>
    <cellStyle name="Normal 73 3 3 2 7" xfId="18235"/>
    <cellStyle name="Normal 73 3 3 3" xfId="3928"/>
    <cellStyle name="Normal 73 3 3 3 2" xfId="14002"/>
    <cellStyle name="Normal 73 3 3 3 2 2" xfId="44324"/>
    <cellStyle name="Normal 73 3 3 3 2 3" xfId="29100"/>
    <cellStyle name="Normal 73 3 3 3 3" xfId="8982"/>
    <cellStyle name="Normal 73 3 3 3 3 2" xfId="39307"/>
    <cellStyle name="Normal 73 3 3 3 3 3" xfId="24083"/>
    <cellStyle name="Normal 73 3 3 3 4" xfId="34294"/>
    <cellStyle name="Normal 73 3 3 3 5" xfId="19070"/>
    <cellStyle name="Normal 73 3 3 4" xfId="5621"/>
    <cellStyle name="Normal 73 3 3 4 2" xfId="15673"/>
    <cellStyle name="Normal 73 3 3 4 2 2" xfId="45995"/>
    <cellStyle name="Normal 73 3 3 4 2 3" xfId="30771"/>
    <cellStyle name="Normal 73 3 3 4 3" xfId="10653"/>
    <cellStyle name="Normal 73 3 3 4 3 2" xfId="40978"/>
    <cellStyle name="Normal 73 3 3 4 3 3" xfId="25754"/>
    <cellStyle name="Normal 73 3 3 4 4" xfId="35965"/>
    <cellStyle name="Normal 73 3 3 4 5" xfId="20741"/>
    <cellStyle name="Normal 73 3 3 5" xfId="12331"/>
    <cellStyle name="Normal 73 3 3 5 2" xfId="42653"/>
    <cellStyle name="Normal 73 3 3 5 3" xfId="27429"/>
    <cellStyle name="Normal 73 3 3 6" xfId="7310"/>
    <cellStyle name="Normal 73 3 3 6 2" xfId="37636"/>
    <cellStyle name="Normal 73 3 3 6 3" xfId="22412"/>
    <cellStyle name="Normal 73 3 3 7" xfId="32624"/>
    <cellStyle name="Normal 73 3 3 8" xfId="17399"/>
    <cellStyle name="Normal 73 3 4" xfId="2657"/>
    <cellStyle name="Normal 73 3 4 2" xfId="4347"/>
    <cellStyle name="Normal 73 3 4 2 2" xfId="14420"/>
    <cellStyle name="Normal 73 3 4 2 2 2" xfId="44742"/>
    <cellStyle name="Normal 73 3 4 2 2 3" xfId="29518"/>
    <cellStyle name="Normal 73 3 4 2 3" xfId="9400"/>
    <cellStyle name="Normal 73 3 4 2 3 2" xfId="39725"/>
    <cellStyle name="Normal 73 3 4 2 3 3" xfId="24501"/>
    <cellStyle name="Normal 73 3 4 2 4" xfId="34712"/>
    <cellStyle name="Normal 73 3 4 2 5" xfId="19488"/>
    <cellStyle name="Normal 73 3 4 3" xfId="6039"/>
    <cellStyle name="Normal 73 3 4 3 2" xfId="16091"/>
    <cellStyle name="Normal 73 3 4 3 2 2" xfId="46413"/>
    <cellStyle name="Normal 73 3 4 3 2 3" xfId="31189"/>
    <cellStyle name="Normal 73 3 4 3 3" xfId="11071"/>
    <cellStyle name="Normal 73 3 4 3 3 2" xfId="41396"/>
    <cellStyle name="Normal 73 3 4 3 3 3" xfId="26172"/>
    <cellStyle name="Normal 73 3 4 3 4" xfId="36383"/>
    <cellStyle name="Normal 73 3 4 3 5" xfId="21159"/>
    <cellStyle name="Normal 73 3 4 4" xfId="12749"/>
    <cellStyle name="Normal 73 3 4 4 2" xfId="43071"/>
    <cellStyle name="Normal 73 3 4 4 3" xfId="27847"/>
    <cellStyle name="Normal 73 3 4 5" xfId="7728"/>
    <cellStyle name="Normal 73 3 4 5 2" xfId="38054"/>
    <cellStyle name="Normal 73 3 4 5 3" xfId="22830"/>
    <cellStyle name="Normal 73 3 4 6" xfId="33042"/>
    <cellStyle name="Normal 73 3 4 7" xfId="17817"/>
    <cellStyle name="Normal 73 3 5" xfId="3510"/>
    <cellStyle name="Normal 73 3 5 2" xfId="13584"/>
    <cellStyle name="Normal 73 3 5 2 2" xfId="43906"/>
    <cellStyle name="Normal 73 3 5 2 3" xfId="28682"/>
    <cellStyle name="Normal 73 3 5 3" xfId="8564"/>
    <cellStyle name="Normal 73 3 5 3 2" xfId="38889"/>
    <cellStyle name="Normal 73 3 5 3 3" xfId="23665"/>
    <cellStyle name="Normal 73 3 5 4" xfId="33876"/>
    <cellStyle name="Normal 73 3 5 5" xfId="18652"/>
    <cellStyle name="Normal 73 3 6" xfId="5203"/>
    <cellStyle name="Normal 73 3 6 2" xfId="15255"/>
    <cellStyle name="Normal 73 3 6 2 2" xfId="45577"/>
    <cellStyle name="Normal 73 3 6 2 3" xfId="30353"/>
    <cellStyle name="Normal 73 3 6 3" xfId="10235"/>
    <cellStyle name="Normal 73 3 6 3 2" xfId="40560"/>
    <cellStyle name="Normal 73 3 6 3 3" xfId="25336"/>
    <cellStyle name="Normal 73 3 6 4" xfId="35547"/>
    <cellStyle name="Normal 73 3 6 5" xfId="20323"/>
    <cellStyle name="Normal 73 3 7" xfId="11913"/>
    <cellStyle name="Normal 73 3 7 2" xfId="42235"/>
    <cellStyle name="Normal 73 3 7 3" xfId="27011"/>
    <cellStyle name="Normal 73 3 8" xfId="6892"/>
    <cellStyle name="Normal 73 3 8 2" xfId="37218"/>
    <cellStyle name="Normal 73 3 8 3" xfId="21994"/>
    <cellStyle name="Normal 73 3 9" xfId="32207"/>
    <cellStyle name="Normal 73 4" xfId="1917"/>
    <cellStyle name="Normal 73 4 2" xfId="2340"/>
    <cellStyle name="Normal 73 4 2 2" xfId="3179"/>
    <cellStyle name="Normal 73 4 2 2 2" xfId="4869"/>
    <cellStyle name="Normal 73 4 2 2 2 2" xfId="14942"/>
    <cellStyle name="Normal 73 4 2 2 2 2 2" xfId="45264"/>
    <cellStyle name="Normal 73 4 2 2 2 2 3" xfId="30040"/>
    <cellStyle name="Normal 73 4 2 2 2 3" xfId="9922"/>
    <cellStyle name="Normal 73 4 2 2 2 3 2" xfId="40247"/>
    <cellStyle name="Normal 73 4 2 2 2 3 3" xfId="25023"/>
    <cellStyle name="Normal 73 4 2 2 2 4" xfId="35234"/>
    <cellStyle name="Normal 73 4 2 2 2 5" xfId="20010"/>
    <cellStyle name="Normal 73 4 2 2 3" xfId="6561"/>
    <cellStyle name="Normal 73 4 2 2 3 2" xfId="16613"/>
    <cellStyle name="Normal 73 4 2 2 3 2 2" xfId="46935"/>
    <cellStyle name="Normal 73 4 2 2 3 2 3" xfId="31711"/>
    <cellStyle name="Normal 73 4 2 2 3 3" xfId="11593"/>
    <cellStyle name="Normal 73 4 2 2 3 3 2" xfId="41918"/>
    <cellStyle name="Normal 73 4 2 2 3 3 3" xfId="26694"/>
    <cellStyle name="Normal 73 4 2 2 3 4" xfId="36905"/>
    <cellStyle name="Normal 73 4 2 2 3 5" xfId="21681"/>
    <cellStyle name="Normal 73 4 2 2 4" xfId="13271"/>
    <cellStyle name="Normal 73 4 2 2 4 2" xfId="43593"/>
    <cellStyle name="Normal 73 4 2 2 4 3" xfId="28369"/>
    <cellStyle name="Normal 73 4 2 2 5" xfId="8250"/>
    <cellStyle name="Normal 73 4 2 2 5 2" xfId="38576"/>
    <cellStyle name="Normal 73 4 2 2 5 3" xfId="23352"/>
    <cellStyle name="Normal 73 4 2 2 6" xfId="33564"/>
    <cellStyle name="Normal 73 4 2 2 7" xfId="18339"/>
    <cellStyle name="Normal 73 4 2 3" xfId="4032"/>
    <cellStyle name="Normal 73 4 2 3 2" xfId="14106"/>
    <cellStyle name="Normal 73 4 2 3 2 2" xfId="44428"/>
    <cellStyle name="Normal 73 4 2 3 2 3" xfId="29204"/>
    <cellStyle name="Normal 73 4 2 3 3" xfId="9086"/>
    <cellStyle name="Normal 73 4 2 3 3 2" xfId="39411"/>
    <cellStyle name="Normal 73 4 2 3 3 3" xfId="24187"/>
    <cellStyle name="Normal 73 4 2 3 4" xfId="34398"/>
    <cellStyle name="Normal 73 4 2 3 5" xfId="19174"/>
    <cellStyle name="Normal 73 4 2 4" xfId="5725"/>
    <cellStyle name="Normal 73 4 2 4 2" xfId="15777"/>
    <cellStyle name="Normal 73 4 2 4 2 2" xfId="46099"/>
    <cellStyle name="Normal 73 4 2 4 2 3" xfId="30875"/>
    <cellStyle name="Normal 73 4 2 4 3" xfId="10757"/>
    <cellStyle name="Normal 73 4 2 4 3 2" xfId="41082"/>
    <cellStyle name="Normal 73 4 2 4 3 3" xfId="25858"/>
    <cellStyle name="Normal 73 4 2 4 4" xfId="36069"/>
    <cellStyle name="Normal 73 4 2 4 5" xfId="20845"/>
    <cellStyle name="Normal 73 4 2 5" xfId="12435"/>
    <cellStyle name="Normal 73 4 2 5 2" xfId="42757"/>
    <cellStyle name="Normal 73 4 2 5 3" xfId="27533"/>
    <cellStyle name="Normal 73 4 2 6" xfId="7414"/>
    <cellStyle name="Normal 73 4 2 6 2" xfId="37740"/>
    <cellStyle name="Normal 73 4 2 6 3" xfId="22516"/>
    <cellStyle name="Normal 73 4 2 7" xfId="32728"/>
    <cellStyle name="Normal 73 4 2 8" xfId="17503"/>
    <cellStyle name="Normal 73 4 3" xfId="2761"/>
    <cellStyle name="Normal 73 4 3 2" xfId="4451"/>
    <cellStyle name="Normal 73 4 3 2 2" xfId="14524"/>
    <cellStyle name="Normal 73 4 3 2 2 2" xfId="44846"/>
    <cellStyle name="Normal 73 4 3 2 2 3" xfId="29622"/>
    <cellStyle name="Normal 73 4 3 2 3" xfId="9504"/>
    <cellStyle name="Normal 73 4 3 2 3 2" xfId="39829"/>
    <cellStyle name="Normal 73 4 3 2 3 3" xfId="24605"/>
    <cellStyle name="Normal 73 4 3 2 4" xfId="34816"/>
    <cellStyle name="Normal 73 4 3 2 5" xfId="19592"/>
    <cellStyle name="Normal 73 4 3 3" xfId="6143"/>
    <cellStyle name="Normal 73 4 3 3 2" xfId="16195"/>
    <cellStyle name="Normal 73 4 3 3 2 2" xfId="46517"/>
    <cellStyle name="Normal 73 4 3 3 2 3" xfId="31293"/>
    <cellStyle name="Normal 73 4 3 3 3" xfId="11175"/>
    <cellStyle name="Normal 73 4 3 3 3 2" xfId="41500"/>
    <cellStyle name="Normal 73 4 3 3 3 3" xfId="26276"/>
    <cellStyle name="Normal 73 4 3 3 4" xfId="36487"/>
    <cellStyle name="Normal 73 4 3 3 5" xfId="21263"/>
    <cellStyle name="Normal 73 4 3 4" xfId="12853"/>
    <cellStyle name="Normal 73 4 3 4 2" xfId="43175"/>
    <cellStyle name="Normal 73 4 3 4 3" xfId="27951"/>
    <cellStyle name="Normal 73 4 3 5" xfId="7832"/>
    <cellStyle name="Normal 73 4 3 5 2" xfId="38158"/>
    <cellStyle name="Normal 73 4 3 5 3" xfId="22934"/>
    <cellStyle name="Normal 73 4 3 6" xfId="33146"/>
    <cellStyle name="Normal 73 4 3 7" xfId="17921"/>
    <cellStyle name="Normal 73 4 4" xfId="3614"/>
    <cellStyle name="Normal 73 4 4 2" xfId="13688"/>
    <cellStyle name="Normal 73 4 4 2 2" xfId="44010"/>
    <cellStyle name="Normal 73 4 4 2 3" xfId="28786"/>
    <cellStyle name="Normal 73 4 4 3" xfId="8668"/>
    <cellStyle name="Normal 73 4 4 3 2" xfId="38993"/>
    <cellStyle name="Normal 73 4 4 3 3" xfId="23769"/>
    <cellStyle name="Normal 73 4 4 4" xfId="33980"/>
    <cellStyle name="Normal 73 4 4 5" xfId="18756"/>
    <cellStyle name="Normal 73 4 5" xfId="5307"/>
    <cellStyle name="Normal 73 4 5 2" xfId="15359"/>
    <cellStyle name="Normal 73 4 5 2 2" xfId="45681"/>
    <cellStyle name="Normal 73 4 5 2 3" xfId="30457"/>
    <cellStyle name="Normal 73 4 5 3" xfId="10339"/>
    <cellStyle name="Normal 73 4 5 3 2" xfId="40664"/>
    <cellStyle name="Normal 73 4 5 3 3" xfId="25440"/>
    <cellStyle name="Normal 73 4 5 4" xfId="35651"/>
    <cellStyle name="Normal 73 4 5 5" xfId="20427"/>
    <cellStyle name="Normal 73 4 6" xfId="12017"/>
    <cellStyle name="Normal 73 4 6 2" xfId="42339"/>
    <cellStyle name="Normal 73 4 6 3" xfId="27115"/>
    <cellStyle name="Normal 73 4 7" xfId="6996"/>
    <cellStyle name="Normal 73 4 7 2" xfId="37322"/>
    <cellStyle name="Normal 73 4 7 3" xfId="22098"/>
    <cellStyle name="Normal 73 4 8" xfId="32310"/>
    <cellStyle name="Normal 73 4 9" xfId="17085"/>
    <cellStyle name="Normal 73 5" xfId="2130"/>
    <cellStyle name="Normal 73 5 2" xfId="2971"/>
    <cellStyle name="Normal 73 5 2 2" xfId="4661"/>
    <cellStyle name="Normal 73 5 2 2 2" xfId="14734"/>
    <cellStyle name="Normal 73 5 2 2 2 2" xfId="45056"/>
    <cellStyle name="Normal 73 5 2 2 2 3" xfId="29832"/>
    <cellStyle name="Normal 73 5 2 2 3" xfId="9714"/>
    <cellStyle name="Normal 73 5 2 2 3 2" xfId="40039"/>
    <cellStyle name="Normal 73 5 2 2 3 3" xfId="24815"/>
    <cellStyle name="Normal 73 5 2 2 4" xfId="35026"/>
    <cellStyle name="Normal 73 5 2 2 5" xfId="19802"/>
    <cellStyle name="Normal 73 5 2 3" xfId="6353"/>
    <cellStyle name="Normal 73 5 2 3 2" xfId="16405"/>
    <cellStyle name="Normal 73 5 2 3 2 2" xfId="46727"/>
    <cellStyle name="Normal 73 5 2 3 2 3" xfId="31503"/>
    <cellStyle name="Normal 73 5 2 3 3" xfId="11385"/>
    <cellStyle name="Normal 73 5 2 3 3 2" xfId="41710"/>
    <cellStyle name="Normal 73 5 2 3 3 3" xfId="26486"/>
    <cellStyle name="Normal 73 5 2 3 4" xfId="36697"/>
    <cellStyle name="Normal 73 5 2 3 5" xfId="21473"/>
    <cellStyle name="Normal 73 5 2 4" xfId="13063"/>
    <cellStyle name="Normal 73 5 2 4 2" xfId="43385"/>
    <cellStyle name="Normal 73 5 2 4 3" xfId="28161"/>
    <cellStyle name="Normal 73 5 2 5" xfId="8042"/>
    <cellStyle name="Normal 73 5 2 5 2" xfId="38368"/>
    <cellStyle name="Normal 73 5 2 5 3" xfId="23144"/>
    <cellStyle name="Normal 73 5 2 6" xfId="33356"/>
    <cellStyle name="Normal 73 5 2 7" xfId="18131"/>
    <cellStyle name="Normal 73 5 3" xfId="3824"/>
    <cellStyle name="Normal 73 5 3 2" xfId="13898"/>
    <cellStyle name="Normal 73 5 3 2 2" xfId="44220"/>
    <cellStyle name="Normal 73 5 3 2 3" xfId="28996"/>
    <cellStyle name="Normal 73 5 3 3" xfId="8878"/>
    <cellStyle name="Normal 73 5 3 3 2" xfId="39203"/>
    <cellStyle name="Normal 73 5 3 3 3" xfId="23979"/>
    <cellStyle name="Normal 73 5 3 4" xfId="34190"/>
    <cellStyle name="Normal 73 5 3 5" xfId="18966"/>
    <cellStyle name="Normal 73 5 4" xfId="5517"/>
    <cellStyle name="Normal 73 5 4 2" xfId="15569"/>
    <cellStyle name="Normal 73 5 4 2 2" xfId="45891"/>
    <cellStyle name="Normal 73 5 4 2 3" xfId="30667"/>
    <cellStyle name="Normal 73 5 4 3" xfId="10549"/>
    <cellStyle name="Normal 73 5 4 3 2" xfId="40874"/>
    <cellStyle name="Normal 73 5 4 3 3" xfId="25650"/>
    <cellStyle name="Normal 73 5 4 4" xfId="35861"/>
    <cellStyle name="Normal 73 5 4 5" xfId="20637"/>
    <cellStyle name="Normal 73 5 5" xfId="12227"/>
    <cellStyle name="Normal 73 5 5 2" xfId="42549"/>
    <cellStyle name="Normal 73 5 5 3" xfId="27325"/>
    <cellStyle name="Normal 73 5 6" xfId="7206"/>
    <cellStyle name="Normal 73 5 6 2" xfId="37532"/>
    <cellStyle name="Normal 73 5 6 3" xfId="22308"/>
    <cellStyle name="Normal 73 5 7" xfId="32520"/>
    <cellStyle name="Normal 73 5 8" xfId="17295"/>
    <cellStyle name="Normal 73 6" xfId="2551"/>
    <cellStyle name="Normal 73 6 2" xfId="4243"/>
    <cellStyle name="Normal 73 6 2 2" xfId="14316"/>
    <cellStyle name="Normal 73 6 2 2 2" xfId="44638"/>
    <cellStyle name="Normal 73 6 2 2 3" xfId="29414"/>
    <cellStyle name="Normal 73 6 2 3" xfId="9296"/>
    <cellStyle name="Normal 73 6 2 3 2" xfId="39621"/>
    <cellStyle name="Normal 73 6 2 3 3" xfId="24397"/>
    <cellStyle name="Normal 73 6 2 4" xfId="34608"/>
    <cellStyle name="Normal 73 6 2 5" xfId="19384"/>
    <cellStyle name="Normal 73 6 3" xfId="5935"/>
    <cellStyle name="Normal 73 6 3 2" xfId="15987"/>
    <cellStyle name="Normal 73 6 3 2 2" xfId="46309"/>
    <cellStyle name="Normal 73 6 3 2 3" xfId="31085"/>
    <cellStyle name="Normal 73 6 3 3" xfId="10967"/>
    <cellStyle name="Normal 73 6 3 3 2" xfId="41292"/>
    <cellStyle name="Normal 73 6 3 3 3" xfId="26068"/>
    <cellStyle name="Normal 73 6 3 4" xfId="36279"/>
    <cellStyle name="Normal 73 6 3 5" xfId="21055"/>
    <cellStyle name="Normal 73 6 4" xfId="12645"/>
    <cellStyle name="Normal 73 6 4 2" xfId="42967"/>
    <cellStyle name="Normal 73 6 4 3" xfId="27743"/>
    <cellStyle name="Normal 73 6 5" xfId="7624"/>
    <cellStyle name="Normal 73 6 5 2" xfId="37950"/>
    <cellStyle name="Normal 73 6 5 3" xfId="22726"/>
    <cellStyle name="Normal 73 6 6" xfId="32938"/>
    <cellStyle name="Normal 73 6 7" xfId="17713"/>
    <cellStyle name="Normal 73 7" xfId="3403"/>
    <cellStyle name="Normal 73 7 2" xfId="13480"/>
    <cellStyle name="Normal 73 7 2 2" xfId="43802"/>
    <cellStyle name="Normal 73 7 2 3" xfId="28578"/>
    <cellStyle name="Normal 73 7 3" xfId="8460"/>
    <cellStyle name="Normal 73 7 3 2" xfId="38785"/>
    <cellStyle name="Normal 73 7 3 3" xfId="23561"/>
    <cellStyle name="Normal 73 7 4" xfId="33772"/>
    <cellStyle name="Normal 73 7 5" xfId="18548"/>
    <cellStyle name="Normal 73 8" xfId="5097"/>
    <cellStyle name="Normal 73 8 2" xfId="15151"/>
    <cellStyle name="Normal 73 8 2 2" xfId="45473"/>
    <cellStyle name="Normal 73 8 2 3" xfId="30249"/>
    <cellStyle name="Normal 73 8 3" xfId="10131"/>
    <cellStyle name="Normal 73 8 3 2" xfId="40456"/>
    <cellStyle name="Normal 73 8 3 3" xfId="25232"/>
    <cellStyle name="Normal 73 8 4" xfId="35443"/>
    <cellStyle name="Normal 73 8 5" xfId="20219"/>
    <cellStyle name="Normal 73 9" xfId="11807"/>
    <cellStyle name="Normal 73 9 2" xfId="42131"/>
    <cellStyle name="Normal 73 9 3" xfId="26907"/>
    <cellStyle name="Normal 74" xfId="1490"/>
    <cellStyle name="Normal 74 10" xfId="6787"/>
    <cellStyle name="Normal 74 10 2" xfId="37115"/>
    <cellStyle name="Normal 74 10 3" xfId="21891"/>
    <cellStyle name="Normal 74 11" xfId="32106"/>
    <cellStyle name="Normal 74 12" xfId="16876"/>
    <cellStyle name="Normal 74 13" xfId="47317"/>
    <cellStyle name="Normal 74 2" xfId="1751"/>
    <cellStyle name="Normal 74 2 10" xfId="32157"/>
    <cellStyle name="Normal 74 2 11" xfId="16930"/>
    <cellStyle name="Normal 74 2 2" xfId="1859"/>
    <cellStyle name="Normal 74 2 2 10" xfId="17034"/>
    <cellStyle name="Normal 74 2 2 2" xfId="2076"/>
    <cellStyle name="Normal 74 2 2 2 2" xfId="2497"/>
    <cellStyle name="Normal 74 2 2 2 2 2" xfId="3336"/>
    <cellStyle name="Normal 74 2 2 2 2 2 2" xfId="5026"/>
    <cellStyle name="Normal 74 2 2 2 2 2 2 2" xfId="15099"/>
    <cellStyle name="Normal 74 2 2 2 2 2 2 2 2" xfId="45421"/>
    <cellStyle name="Normal 74 2 2 2 2 2 2 2 3" xfId="30197"/>
    <cellStyle name="Normal 74 2 2 2 2 2 2 3" xfId="10079"/>
    <cellStyle name="Normal 74 2 2 2 2 2 2 3 2" xfId="40404"/>
    <cellStyle name="Normal 74 2 2 2 2 2 2 3 3" xfId="25180"/>
    <cellStyle name="Normal 74 2 2 2 2 2 2 4" xfId="35391"/>
    <cellStyle name="Normal 74 2 2 2 2 2 2 5" xfId="20167"/>
    <cellStyle name="Normal 74 2 2 2 2 2 3" xfId="6718"/>
    <cellStyle name="Normal 74 2 2 2 2 2 3 2" xfId="16770"/>
    <cellStyle name="Normal 74 2 2 2 2 2 3 2 2" xfId="47092"/>
    <cellStyle name="Normal 74 2 2 2 2 2 3 2 3" xfId="31868"/>
    <cellStyle name="Normal 74 2 2 2 2 2 3 3" xfId="11750"/>
    <cellStyle name="Normal 74 2 2 2 2 2 3 3 2" xfId="42075"/>
    <cellStyle name="Normal 74 2 2 2 2 2 3 3 3" xfId="26851"/>
    <cellStyle name="Normal 74 2 2 2 2 2 3 4" xfId="37062"/>
    <cellStyle name="Normal 74 2 2 2 2 2 3 5" xfId="21838"/>
    <cellStyle name="Normal 74 2 2 2 2 2 4" xfId="13428"/>
    <cellStyle name="Normal 74 2 2 2 2 2 4 2" xfId="43750"/>
    <cellStyle name="Normal 74 2 2 2 2 2 4 3" xfId="28526"/>
    <cellStyle name="Normal 74 2 2 2 2 2 5" xfId="8407"/>
    <cellStyle name="Normal 74 2 2 2 2 2 5 2" xfId="38733"/>
    <cellStyle name="Normal 74 2 2 2 2 2 5 3" xfId="23509"/>
    <cellStyle name="Normal 74 2 2 2 2 2 6" xfId="33721"/>
    <cellStyle name="Normal 74 2 2 2 2 2 7" xfId="18496"/>
    <cellStyle name="Normal 74 2 2 2 2 3" xfId="4189"/>
    <cellStyle name="Normal 74 2 2 2 2 3 2" xfId="14263"/>
    <cellStyle name="Normal 74 2 2 2 2 3 2 2" xfId="44585"/>
    <cellStyle name="Normal 74 2 2 2 2 3 2 3" xfId="29361"/>
    <cellStyle name="Normal 74 2 2 2 2 3 3" xfId="9243"/>
    <cellStyle name="Normal 74 2 2 2 2 3 3 2" xfId="39568"/>
    <cellStyle name="Normal 74 2 2 2 2 3 3 3" xfId="24344"/>
    <cellStyle name="Normal 74 2 2 2 2 3 4" xfId="34555"/>
    <cellStyle name="Normal 74 2 2 2 2 3 5" xfId="19331"/>
    <cellStyle name="Normal 74 2 2 2 2 4" xfId="5882"/>
    <cellStyle name="Normal 74 2 2 2 2 4 2" xfId="15934"/>
    <cellStyle name="Normal 74 2 2 2 2 4 2 2" xfId="46256"/>
    <cellStyle name="Normal 74 2 2 2 2 4 2 3" xfId="31032"/>
    <cellStyle name="Normal 74 2 2 2 2 4 3" xfId="10914"/>
    <cellStyle name="Normal 74 2 2 2 2 4 3 2" xfId="41239"/>
    <cellStyle name="Normal 74 2 2 2 2 4 3 3" xfId="26015"/>
    <cellStyle name="Normal 74 2 2 2 2 4 4" xfId="36226"/>
    <cellStyle name="Normal 74 2 2 2 2 4 5" xfId="21002"/>
    <cellStyle name="Normal 74 2 2 2 2 5" xfId="12592"/>
    <cellStyle name="Normal 74 2 2 2 2 5 2" xfId="42914"/>
    <cellStyle name="Normal 74 2 2 2 2 5 3" xfId="27690"/>
    <cellStyle name="Normal 74 2 2 2 2 6" xfId="7571"/>
    <cellStyle name="Normal 74 2 2 2 2 6 2" xfId="37897"/>
    <cellStyle name="Normal 74 2 2 2 2 6 3" xfId="22673"/>
    <cellStyle name="Normal 74 2 2 2 2 7" xfId="32885"/>
    <cellStyle name="Normal 74 2 2 2 2 8" xfId="17660"/>
    <cellStyle name="Normal 74 2 2 2 3" xfId="2918"/>
    <cellStyle name="Normal 74 2 2 2 3 2" xfId="4608"/>
    <cellStyle name="Normal 74 2 2 2 3 2 2" xfId="14681"/>
    <cellStyle name="Normal 74 2 2 2 3 2 2 2" xfId="45003"/>
    <cellStyle name="Normal 74 2 2 2 3 2 2 3" xfId="29779"/>
    <cellStyle name="Normal 74 2 2 2 3 2 3" xfId="9661"/>
    <cellStyle name="Normal 74 2 2 2 3 2 3 2" xfId="39986"/>
    <cellStyle name="Normal 74 2 2 2 3 2 3 3" xfId="24762"/>
    <cellStyle name="Normal 74 2 2 2 3 2 4" xfId="34973"/>
    <cellStyle name="Normal 74 2 2 2 3 2 5" xfId="19749"/>
    <cellStyle name="Normal 74 2 2 2 3 3" xfId="6300"/>
    <cellStyle name="Normal 74 2 2 2 3 3 2" xfId="16352"/>
    <cellStyle name="Normal 74 2 2 2 3 3 2 2" xfId="46674"/>
    <cellStyle name="Normal 74 2 2 2 3 3 2 3" xfId="31450"/>
    <cellStyle name="Normal 74 2 2 2 3 3 3" xfId="11332"/>
    <cellStyle name="Normal 74 2 2 2 3 3 3 2" xfId="41657"/>
    <cellStyle name="Normal 74 2 2 2 3 3 3 3" xfId="26433"/>
    <cellStyle name="Normal 74 2 2 2 3 3 4" xfId="36644"/>
    <cellStyle name="Normal 74 2 2 2 3 3 5" xfId="21420"/>
    <cellStyle name="Normal 74 2 2 2 3 4" xfId="13010"/>
    <cellStyle name="Normal 74 2 2 2 3 4 2" xfId="43332"/>
    <cellStyle name="Normal 74 2 2 2 3 4 3" xfId="28108"/>
    <cellStyle name="Normal 74 2 2 2 3 5" xfId="7989"/>
    <cellStyle name="Normal 74 2 2 2 3 5 2" xfId="38315"/>
    <cellStyle name="Normal 74 2 2 2 3 5 3" xfId="23091"/>
    <cellStyle name="Normal 74 2 2 2 3 6" xfId="33303"/>
    <cellStyle name="Normal 74 2 2 2 3 7" xfId="18078"/>
    <cellStyle name="Normal 74 2 2 2 4" xfId="3771"/>
    <cellStyle name="Normal 74 2 2 2 4 2" xfId="13845"/>
    <cellStyle name="Normal 74 2 2 2 4 2 2" xfId="44167"/>
    <cellStyle name="Normal 74 2 2 2 4 2 3" xfId="28943"/>
    <cellStyle name="Normal 74 2 2 2 4 3" xfId="8825"/>
    <cellStyle name="Normal 74 2 2 2 4 3 2" xfId="39150"/>
    <cellStyle name="Normal 74 2 2 2 4 3 3" xfId="23926"/>
    <cellStyle name="Normal 74 2 2 2 4 4" xfId="34137"/>
    <cellStyle name="Normal 74 2 2 2 4 5" xfId="18913"/>
    <cellStyle name="Normal 74 2 2 2 5" xfId="5464"/>
    <cellStyle name="Normal 74 2 2 2 5 2" xfId="15516"/>
    <cellStyle name="Normal 74 2 2 2 5 2 2" xfId="45838"/>
    <cellStyle name="Normal 74 2 2 2 5 2 3" xfId="30614"/>
    <cellStyle name="Normal 74 2 2 2 5 3" xfId="10496"/>
    <cellStyle name="Normal 74 2 2 2 5 3 2" xfId="40821"/>
    <cellStyle name="Normal 74 2 2 2 5 3 3" xfId="25597"/>
    <cellStyle name="Normal 74 2 2 2 5 4" xfId="35808"/>
    <cellStyle name="Normal 74 2 2 2 5 5" xfId="20584"/>
    <cellStyle name="Normal 74 2 2 2 6" xfId="12174"/>
    <cellStyle name="Normal 74 2 2 2 6 2" xfId="42496"/>
    <cellStyle name="Normal 74 2 2 2 6 3" xfId="27272"/>
    <cellStyle name="Normal 74 2 2 2 7" xfId="7153"/>
    <cellStyle name="Normal 74 2 2 2 7 2" xfId="37479"/>
    <cellStyle name="Normal 74 2 2 2 7 3" xfId="22255"/>
    <cellStyle name="Normal 74 2 2 2 8" xfId="32467"/>
    <cellStyle name="Normal 74 2 2 2 9" xfId="17242"/>
    <cellStyle name="Normal 74 2 2 3" xfId="2289"/>
    <cellStyle name="Normal 74 2 2 3 2" xfId="3128"/>
    <cellStyle name="Normal 74 2 2 3 2 2" xfId="4818"/>
    <cellStyle name="Normal 74 2 2 3 2 2 2" xfId="14891"/>
    <cellStyle name="Normal 74 2 2 3 2 2 2 2" xfId="45213"/>
    <cellStyle name="Normal 74 2 2 3 2 2 2 3" xfId="29989"/>
    <cellStyle name="Normal 74 2 2 3 2 2 3" xfId="9871"/>
    <cellStyle name="Normal 74 2 2 3 2 2 3 2" xfId="40196"/>
    <cellStyle name="Normal 74 2 2 3 2 2 3 3" xfId="24972"/>
    <cellStyle name="Normal 74 2 2 3 2 2 4" xfId="35183"/>
    <cellStyle name="Normal 74 2 2 3 2 2 5" xfId="19959"/>
    <cellStyle name="Normal 74 2 2 3 2 3" xfId="6510"/>
    <cellStyle name="Normal 74 2 2 3 2 3 2" xfId="16562"/>
    <cellStyle name="Normal 74 2 2 3 2 3 2 2" xfId="46884"/>
    <cellStyle name="Normal 74 2 2 3 2 3 2 3" xfId="31660"/>
    <cellStyle name="Normal 74 2 2 3 2 3 3" xfId="11542"/>
    <cellStyle name="Normal 74 2 2 3 2 3 3 2" xfId="41867"/>
    <cellStyle name="Normal 74 2 2 3 2 3 3 3" xfId="26643"/>
    <cellStyle name="Normal 74 2 2 3 2 3 4" xfId="36854"/>
    <cellStyle name="Normal 74 2 2 3 2 3 5" xfId="21630"/>
    <cellStyle name="Normal 74 2 2 3 2 4" xfId="13220"/>
    <cellStyle name="Normal 74 2 2 3 2 4 2" xfId="43542"/>
    <cellStyle name="Normal 74 2 2 3 2 4 3" xfId="28318"/>
    <cellStyle name="Normal 74 2 2 3 2 5" xfId="8199"/>
    <cellStyle name="Normal 74 2 2 3 2 5 2" xfId="38525"/>
    <cellStyle name="Normal 74 2 2 3 2 5 3" xfId="23301"/>
    <cellStyle name="Normal 74 2 2 3 2 6" xfId="33513"/>
    <cellStyle name="Normal 74 2 2 3 2 7" xfId="18288"/>
    <cellStyle name="Normal 74 2 2 3 3" xfId="3981"/>
    <cellStyle name="Normal 74 2 2 3 3 2" xfId="14055"/>
    <cellStyle name="Normal 74 2 2 3 3 2 2" xfId="44377"/>
    <cellStyle name="Normal 74 2 2 3 3 2 3" xfId="29153"/>
    <cellStyle name="Normal 74 2 2 3 3 3" xfId="9035"/>
    <cellStyle name="Normal 74 2 2 3 3 3 2" xfId="39360"/>
    <cellStyle name="Normal 74 2 2 3 3 3 3" xfId="24136"/>
    <cellStyle name="Normal 74 2 2 3 3 4" xfId="34347"/>
    <cellStyle name="Normal 74 2 2 3 3 5" xfId="19123"/>
    <cellStyle name="Normal 74 2 2 3 4" xfId="5674"/>
    <cellStyle name="Normal 74 2 2 3 4 2" xfId="15726"/>
    <cellStyle name="Normal 74 2 2 3 4 2 2" xfId="46048"/>
    <cellStyle name="Normal 74 2 2 3 4 2 3" xfId="30824"/>
    <cellStyle name="Normal 74 2 2 3 4 3" xfId="10706"/>
    <cellStyle name="Normal 74 2 2 3 4 3 2" xfId="41031"/>
    <cellStyle name="Normal 74 2 2 3 4 3 3" xfId="25807"/>
    <cellStyle name="Normal 74 2 2 3 4 4" xfId="36018"/>
    <cellStyle name="Normal 74 2 2 3 4 5" xfId="20794"/>
    <cellStyle name="Normal 74 2 2 3 5" xfId="12384"/>
    <cellStyle name="Normal 74 2 2 3 5 2" xfId="42706"/>
    <cellStyle name="Normal 74 2 2 3 5 3" xfId="27482"/>
    <cellStyle name="Normal 74 2 2 3 6" xfId="7363"/>
    <cellStyle name="Normal 74 2 2 3 6 2" xfId="37689"/>
    <cellStyle name="Normal 74 2 2 3 6 3" xfId="22465"/>
    <cellStyle name="Normal 74 2 2 3 7" xfId="32677"/>
    <cellStyle name="Normal 74 2 2 3 8" xfId="17452"/>
    <cellStyle name="Normal 74 2 2 4" xfId="2710"/>
    <cellStyle name="Normal 74 2 2 4 2" xfId="4400"/>
    <cellStyle name="Normal 74 2 2 4 2 2" xfId="14473"/>
    <cellStyle name="Normal 74 2 2 4 2 2 2" xfId="44795"/>
    <cellStyle name="Normal 74 2 2 4 2 2 3" xfId="29571"/>
    <cellStyle name="Normal 74 2 2 4 2 3" xfId="9453"/>
    <cellStyle name="Normal 74 2 2 4 2 3 2" xfId="39778"/>
    <cellStyle name="Normal 74 2 2 4 2 3 3" xfId="24554"/>
    <cellStyle name="Normal 74 2 2 4 2 4" xfId="34765"/>
    <cellStyle name="Normal 74 2 2 4 2 5" xfId="19541"/>
    <cellStyle name="Normal 74 2 2 4 3" xfId="6092"/>
    <cellStyle name="Normal 74 2 2 4 3 2" xfId="16144"/>
    <cellStyle name="Normal 74 2 2 4 3 2 2" xfId="46466"/>
    <cellStyle name="Normal 74 2 2 4 3 2 3" xfId="31242"/>
    <cellStyle name="Normal 74 2 2 4 3 3" xfId="11124"/>
    <cellStyle name="Normal 74 2 2 4 3 3 2" xfId="41449"/>
    <cellStyle name="Normal 74 2 2 4 3 3 3" xfId="26225"/>
    <cellStyle name="Normal 74 2 2 4 3 4" xfId="36436"/>
    <cellStyle name="Normal 74 2 2 4 3 5" xfId="21212"/>
    <cellStyle name="Normal 74 2 2 4 4" xfId="12802"/>
    <cellStyle name="Normal 74 2 2 4 4 2" xfId="43124"/>
    <cellStyle name="Normal 74 2 2 4 4 3" xfId="27900"/>
    <cellStyle name="Normal 74 2 2 4 5" xfId="7781"/>
    <cellStyle name="Normal 74 2 2 4 5 2" xfId="38107"/>
    <cellStyle name="Normal 74 2 2 4 5 3" xfId="22883"/>
    <cellStyle name="Normal 74 2 2 4 6" xfId="33095"/>
    <cellStyle name="Normal 74 2 2 4 7" xfId="17870"/>
    <cellStyle name="Normal 74 2 2 5" xfId="3563"/>
    <cellStyle name="Normal 74 2 2 5 2" xfId="13637"/>
    <cellStyle name="Normal 74 2 2 5 2 2" xfId="43959"/>
    <cellStyle name="Normal 74 2 2 5 2 3" xfId="28735"/>
    <cellStyle name="Normal 74 2 2 5 3" xfId="8617"/>
    <cellStyle name="Normal 74 2 2 5 3 2" xfId="38942"/>
    <cellStyle name="Normal 74 2 2 5 3 3" xfId="23718"/>
    <cellStyle name="Normal 74 2 2 5 4" xfId="33929"/>
    <cellStyle name="Normal 74 2 2 5 5" xfId="18705"/>
    <cellStyle name="Normal 74 2 2 6" xfId="5256"/>
    <cellStyle name="Normal 74 2 2 6 2" xfId="15308"/>
    <cellStyle name="Normal 74 2 2 6 2 2" xfId="45630"/>
    <cellStyle name="Normal 74 2 2 6 2 3" xfId="30406"/>
    <cellStyle name="Normal 74 2 2 6 3" xfId="10288"/>
    <cellStyle name="Normal 74 2 2 6 3 2" xfId="40613"/>
    <cellStyle name="Normal 74 2 2 6 3 3" xfId="25389"/>
    <cellStyle name="Normal 74 2 2 6 4" xfId="35600"/>
    <cellStyle name="Normal 74 2 2 6 5" xfId="20376"/>
    <cellStyle name="Normal 74 2 2 7" xfId="11966"/>
    <cellStyle name="Normal 74 2 2 7 2" xfId="42288"/>
    <cellStyle name="Normal 74 2 2 7 3" xfId="27064"/>
    <cellStyle name="Normal 74 2 2 8" xfId="6945"/>
    <cellStyle name="Normal 74 2 2 8 2" xfId="37271"/>
    <cellStyle name="Normal 74 2 2 8 3" xfId="22047"/>
    <cellStyle name="Normal 74 2 2 9" xfId="32259"/>
    <cellStyle name="Normal 74 2 3" xfId="1972"/>
    <cellStyle name="Normal 74 2 3 2" xfId="2393"/>
    <cellStyle name="Normal 74 2 3 2 2" xfId="3232"/>
    <cellStyle name="Normal 74 2 3 2 2 2" xfId="4922"/>
    <cellStyle name="Normal 74 2 3 2 2 2 2" xfId="14995"/>
    <cellStyle name="Normal 74 2 3 2 2 2 2 2" xfId="45317"/>
    <cellStyle name="Normal 74 2 3 2 2 2 2 3" xfId="30093"/>
    <cellStyle name="Normal 74 2 3 2 2 2 3" xfId="9975"/>
    <cellStyle name="Normal 74 2 3 2 2 2 3 2" xfId="40300"/>
    <cellStyle name="Normal 74 2 3 2 2 2 3 3" xfId="25076"/>
    <cellStyle name="Normal 74 2 3 2 2 2 4" xfId="35287"/>
    <cellStyle name="Normal 74 2 3 2 2 2 5" xfId="20063"/>
    <cellStyle name="Normal 74 2 3 2 2 3" xfId="6614"/>
    <cellStyle name="Normal 74 2 3 2 2 3 2" xfId="16666"/>
    <cellStyle name="Normal 74 2 3 2 2 3 2 2" xfId="46988"/>
    <cellStyle name="Normal 74 2 3 2 2 3 2 3" xfId="31764"/>
    <cellStyle name="Normal 74 2 3 2 2 3 3" xfId="11646"/>
    <cellStyle name="Normal 74 2 3 2 2 3 3 2" xfId="41971"/>
    <cellStyle name="Normal 74 2 3 2 2 3 3 3" xfId="26747"/>
    <cellStyle name="Normal 74 2 3 2 2 3 4" xfId="36958"/>
    <cellStyle name="Normal 74 2 3 2 2 3 5" xfId="21734"/>
    <cellStyle name="Normal 74 2 3 2 2 4" xfId="13324"/>
    <cellStyle name="Normal 74 2 3 2 2 4 2" xfId="43646"/>
    <cellStyle name="Normal 74 2 3 2 2 4 3" xfId="28422"/>
    <cellStyle name="Normal 74 2 3 2 2 5" xfId="8303"/>
    <cellStyle name="Normal 74 2 3 2 2 5 2" xfId="38629"/>
    <cellStyle name="Normal 74 2 3 2 2 5 3" xfId="23405"/>
    <cellStyle name="Normal 74 2 3 2 2 6" xfId="33617"/>
    <cellStyle name="Normal 74 2 3 2 2 7" xfId="18392"/>
    <cellStyle name="Normal 74 2 3 2 3" xfId="4085"/>
    <cellStyle name="Normal 74 2 3 2 3 2" xfId="14159"/>
    <cellStyle name="Normal 74 2 3 2 3 2 2" xfId="44481"/>
    <cellStyle name="Normal 74 2 3 2 3 2 3" xfId="29257"/>
    <cellStyle name="Normal 74 2 3 2 3 3" xfId="9139"/>
    <cellStyle name="Normal 74 2 3 2 3 3 2" xfId="39464"/>
    <cellStyle name="Normal 74 2 3 2 3 3 3" xfId="24240"/>
    <cellStyle name="Normal 74 2 3 2 3 4" xfId="34451"/>
    <cellStyle name="Normal 74 2 3 2 3 5" xfId="19227"/>
    <cellStyle name="Normal 74 2 3 2 4" xfId="5778"/>
    <cellStyle name="Normal 74 2 3 2 4 2" xfId="15830"/>
    <cellStyle name="Normal 74 2 3 2 4 2 2" xfId="46152"/>
    <cellStyle name="Normal 74 2 3 2 4 2 3" xfId="30928"/>
    <cellStyle name="Normal 74 2 3 2 4 3" xfId="10810"/>
    <cellStyle name="Normal 74 2 3 2 4 3 2" xfId="41135"/>
    <cellStyle name="Normal 74 2 3 2 4 3 3" xfId="25911"/>
    <cellStyle name="Normal 74 2 3 2 4 4" xfId="36122"/>
    <cellStyle name="Normal 74 2 3 2 4 5" xfId="20898"/>
    <cellStyle name="Normal 74 2 3 2 5" xfId="12488"/>
    <cellStyle name="Normal 74 2 3 2 5 2" xfId="42810"/>
    <cellStyle name="Normal 74 2 3 2 5 3" xfId="27586"/>
    <cellStyle name="Normal 74 2 3 2 6" xfId="7467"/>
    <cellStyle name="Normal 74 2 3 2 6 2" xfId="37793"/>
    <cellStyle name="Normal 74 2 3 2 6 3" xfId="22569"/>
    <cellStyle name="Normal 74 2 3 2 7" xfId="32781"/>
    <cellStyle name="Normal 74 2 3 2 8" xfId="17556"/>
    <cellStyle name="Normal 74 2 3 3" xfId="2814"/>
    <cellStyle name="Normal 74 2 3 3 2" xfId="4504"/>
    <cellStyle name="Normal 74 2 3 3 2 2" xfId="14577"/>
    <cellStyle name="Normal 74 2 3 3 2 2 2" xfId="44899"/>
    <cellStyle name="Normal 74 2 3 3 2 2 3" xfId="29675"/>
    <cellStyle name="Normal 74 2 3 3 2 3" xfId="9557"/>
    <cellStyle name="Normal 74 2 3 3 2 3 2" xfId="39882"/>
    <cellStyle name="Normal 74 2 3 3 2 3 3" xfId="24658"/>
    <cellStyle name="Normal 74 2 3 3 2 4" xfId="34869"/>
    <cellStyle name="Normal 74 2 3 3 2 5" xfId="19645"/>
    <cellStyle name="Normal 74 2 3 3 3" xfId="6196"/>
    <cellStyle name="Normal 74 2 3 3 3 2" xfId="16248"/>
    <cellStyle name="Normal 74 2 3 3 3 2 2" xfId="46570"/>
    <cellStyle name="Normal 74 2 3 3 3 2 3" xfId="31346"/>
    <cellStyle name="Normal 74 2 3 3 3 3" xfId="11228"/>
    <cellStyle name="Normal 74 2 3 3 3 3 2" xfId="41553"/>
    <cellStyle name="Normal 74 2 3 3 3 3 3" xfId="26329"/>
    <cellStyle name="Normal 74 2 3 3 3 4" xfId="36540"/>
    <cellStyle name="Normal 74 2 3 3 3 5" xfId="21316"/>
    <cellStyle name="Normal 74 2 3 3 4" xfId="12906"/>
    <cellStyle name="Normal 74 2 3 3 4 2" xfId="43228"/>
    <cellStyle name="Normal 74 2 3 3 4 3" xfId="28004"/>
    <cellStyle name="Normal 74 2 3 3 5" xfId="7885"/>
    <cellStyle name="Normal 74 2 3 3 5 2" xfId="38211"/>
    <cellStyle name="Normal 74 2 3 3 5 3" xfId="22987"/>
    <cellStyle name="Normal 74 2 3 3 6" xfId="33199"/>
    <cellStyle name="Normal 74 2 3 3 7" xfId="17974"/>
    <cellStyle name="Normal 74 2 3 4" xfId="3667"/>
    <cellStyle name="Normal 74 2 3 4 2" xfId="13741"/>
    <cellStyle name="Normal 74 2 3 4 2 2" xfId="44063"/>
    <cellStyle name="Normal 74 2 3 4 2 3" xfId="28839"/>
    <cellStyle name="Normal 74 2 3 4 3" xfId="8721"/>
    <cellStyle name="Normal 74 2 3 4 3 2" xfId="39046"/>
    <cellStyle name="Normal 74 2 3 4 3 3" xfId="23822"/>
    <cellStyle name="Normal 74 2 3 4 4" xfId="34033"/>
    <cellStyle name="Normal 74 2 3 4 5" xfId="18809"/>
    <cellStyle name="Normal 74 2 3 5" xfId="5360"/>
    <cellStyle name="Normal 74 2 3 5 2" xfId="15412"/>
    <cellStyle name="Normal 74 2 3 5 2 2" xfId="45734"/>
    <cellStyle name="Normal 74 2 3 5 2 3" xfId="30510"/>
    <cellStyle name="Normal 74 2 3 5 3" xfId="10392"/>
    <cellStyle name="Normal 74 2 3 5 3 2" xfId="40717"/>
    <cellStyle name="Normal 74 2 3 5 3 3" xfId="25493"/>
    <cellStyle name="Normal 74 2 3 5 4" xfId="35704"/>
    <cellStyle name="Normal 74 2 3 5 5" xfId="20480"/>
    <cellStyle name="Normal 74 2 3 6" xfId="12070"/>
    <cellStyle name="Normal 74 2 3 6 2" xfId="42392"/>
    <cellStyle name="Normal 74 2 3 6 3" xfId="27168"/>
    <cellStyle name="Normal 74 2 3 7" xfId="7049"/>
    <cellStyle name="Normal 74 2 3 7 2" xfId="37375"/>
    <cellStyle name="Normal 74 2 3 7 3" xfId="22151"/>
    <cellStyle name="Normal 74 2 3 8" xfId="32363"/>
    <cellStyle name="Normal 74 2 3 9" xfId="17138"/>
    <cellStyle name="Normal 74 2 4" xfId="2185"/>
    <cellStyle name="Normal 74 2 4 2" xfId="3024"/>
    <cellStyle name="Normal 74 2 4 2 2" xfId="4714"/>
    <cellStyle name="Normal 74 2 4 2 2 2" xfId="14787"/>
    <cellStyle name="Normal 74 2 4 2 2 2 2" xfId="45109"/>
    <cellStyle name="Normal 74 2 4 2 2 2 3" xfId="29885"/>
    <cellStyle name="Normal 74 2 4 2 2 3" xfId="9767"/>
    <cellStyle name="Normal 74 2 4 2 2 3 2" xfId="40092"/>
    <cellStyle name="Normal 74 2 4 2 2 3 3" xfId="24868"/>
    <cellStyle name="Normal 74 2 4 2 2 4" xfId="35079"/>
    <cellStyle name="Normal 74 2 4 2 2 5" xfId="19855"/>
    <cellStyle name="Normal 74 2 4 2 3" xfId="6406"/>
    <cellStyle name="Normal 74 2 4 2 3 2" xfId="16458"/>
    <cellStyle name="Normal 74 2 4 2 3 2 2" xfId="46780"/>
    <cellStyle name="Normal 74 2 4 2 3 2 3" xfId="31556"/>
    <cellStyle name="Normal 74 2 4 2 3 3" xfId="11438"/>
    <cellStyle name="Normal 74 2 4 2 3 3 2" xfId="41763"/>
    <cellStyle name="Normal 74 2 4 2 3 3 3" xfId="26539"/>
    <cellStyle name="Normal 74 2 4 2 3 4" xfId="36750"/>
    <cellStyle name="Normal 74 2 4 2 3 5" xfId="21526"/>
    <cellStyle name="Normal 74 2 4 2 4" xfId="13116"/>
    <cellStyle name="Normal 74 2 4 2 4 2" xfId="43438"/>
    <cellStyle name="Normal 74 2 4 2 4 3" xfId="28214"/>
    <cellStyle name="Normal 74 2 4 2 5" xfId="8095"/>
    <cellStyle name="Normal 74 2 4 2 5 2" xfId="38421"/>
    <cellStyle name="Normal 74 2 4 2 5 3" xfId="23197"/>
    <cellStyle name="Normal 74 2 4 2 6" xfId="33409"/>
    <cellStyle name="Normal 74 2 4 2 7" xfId="18184"/>
    <cellStyle name="Normal 74 2 4 3" xfId="3877"/>
    <cellStyle name="Normal 74 2 4 3 2" xfId="13951"/>
    <cellStyle name="Normal 74 2 4 3 2 2" xfId="44273"/>
    <cellStyle name="Normal 74 2 4 3 2 3" xfId="29049"/>
    <cellStyle name="Normal 74 2 4 3 3" xfId="8931"/>
    <cellStyle name="Normal 74 2 4 3 3 2" xfId="39256"/>
    <cellStyle name="Normal 74 2 4 3 3 3" xfId="24032"/>
    <cellStyle name="Normal 74 2 4 3 4" xfId="34243"/>
    <cellStyle name="Normal 74 2 4 3 5" xfId="19019"/>
    <cellStyle name="Normal 74 2 4 4" xfId="5570"/>
    <cellStyle name="Normal 74 2 4 4 2" xfId="15622"/>
    <cellStyle name="Normal 74 2 4 4 2 2" xfId="45944"/>
    <cellStyle name="Normal 74 2 4 4 2 3" xfId="30720"/>
    <cellStyle name="Normal 74 2 4 4 3" xfId="10602"/>
    <cellStyle name="Normal 74 2 4 4 3 2" xfId="40927"/>
    <cellStyle name="Normal 74 2 4 4 3 3" xfId="25703"/>
    <cellStyle name="Normal 74 2 4 4 4" xfId="35914"/>
    <cellStyle name="Normal 74 2 4 4 5" xfId="20690"/>
    <cellStyle name="Normal 74 2 4 5" xfId="12280"/>
    <cellStyle name="Normal 74 2 4 5 2" xfId="42602"/>
    <cellStyle name="Normal 74 2 4 5 3" xfId="27378"/>
    <cellStyle name="Normal 74 2 4 6" xfId="7259"/>
    <cellStyle name="Normal 74 2 4 6 2" xfId="37585"/>
    <cellStyle name="Normal 74 2 4 6 3" xfId="22361"/>
    <cellStyle name="Normal 74 2 4 7" xfId="32573"/>
    <cellStyle name="Normal 74 2 4 8" xfId="17348"/>
    <cellStyle name="Normal 74 2 5" xfId="2606"/>
    <cellStyle name="Normal 74 2 5 2" xfId="4296"/>
    <cellStyle name="Normal 74 2 5 2 2" xfId="14369"/>
    <cellStyle name="Normal 74 2 5 2 2 2" xfId="44691"/>
    <cellStyle name="Normal 74 2 5 2 2 3" xfId="29467"/>
    <cellStyle name="Normal 74 2 5 2 3" xfId="9349"/>
    <cellStyle name="Normal 74 2 5 2 3 2" xfId="39674"/>
    <cellStyle name="Normal 74 2 5 2 3 3" xfId="24450"/>
    <cellStyle name="Normal 74 2 5 2 4" xfId="34661"/>
    <cellStyle name="Normal 74 2 5 2 5" xfId="19437"/>
    <cellStyle name="Normal 74 2 5 3" xfId="5988"/>
    <cellStyle name="Normal 74 2 5 3 2" xfId="16040"/>
    <cellStyle name="Normal 74 2 5 3 2 2" xfId="46362"/>
    <cellStyle name="Normal 74 2 5 3 2 3" xfId="31138"/>
    <cellStyle name="Normal 74 2 5 3 3" xfId="11020"/>
    <cellStyle name="Normal 74 2 5 3 3 2" xfId="41345"/>
    <cellStyle name="Normal 74 2 5 3 3 3" xfId="26121"/>
    <cellStyle name="Normal 74 2 5 3 4" xfId="36332"/>
    <cellStyle name="Normal 74 2 5 3 5" xfId="21108"/>
    <cellStyle name="Normal 74 2 5 4" xfId="12698"/>
    <cellStyle name="Normal 74 2 5 4 2" xfId="43020"/>
    <cellStyle name="Normal 74 2 5 4 3" xfId="27796"/>
    <cellStyle name="Normal 74 2 5 5" xfId="7677"/>
    <cellStyle name="Normal 74 2 5 5 2" xfId="38003"/>
    <cellStyle name="Normal 74 2 5 5 3" xfId="22779"/>
    <cellStyle name="Normal 74 2 5 6" xfId="32991"/>
    <cellStyle name="Normal 74 2 5 7" xfId="17766"/>
    <cellStyle name="Normal 74 2 6" xfId="3459"/>
    <cellStyle name="Normal 74 2 6 2" xfId="13533"/>
    <cellStyle name="Normal 74 2 6 2 2" xfId="43855"/>
    <cellStyle name="Normal 74 2 6 2 3" xfId="28631"/>
    <cellStyle name="Normal 74 2 6 3" xfId="8513"/>
    <cellStyle name="Normal 74 2 6 3 2" xfId="38838"/>
    <cellStyle name="Normal 74 2 6 3 3" xfId="23614"/>
    <cellStyle name="Normal 74 2 6 4" xfId="33825"/>
    <cellStyle name="Normal 74 2 6 5" xfId="18601"/>
    <cellStyle name="Normal 74 2 7" xfId="5152"/>
    <cellStyle name="Normal 74 2 7 2" xfId="15204"/>
    <cellStyle name="Normal 74 2 7 2 2" xfId="45526"/>
    <cellStyle name="Normal 74 2 7 2 3" xfId="30302"/>
    <cellStyle name="Normal 74 2 7 3" xfId="10184"/>
    <cellStyle name="Normal 74 2 7 3 2" xfId="40509"/>
    <cellStyle name="Normal 74 2 7 3 3" xfId="25285"/>
    <cellStyle name="Normal 74 2 7 4" xfId="35496"/>
    <cellStyle name="Normal 74 2 7 5" xfId="20272"/>
    <cellStyle name="Normal 74 2 8" xfId="11862"/>
    <cellStyle name="Normal 74 2 8 2" xfId="42184"/>
    <cellStyle name="Normal 74 2 8 3" xfId="26960"/>
    <cellStyle name="Normal 74 2 9" xfId="6841"/>
    <cellStyle name="Normal 74 2 9 2" xfId="37167"/>
    <cellStyle name="Normal 74 2 9 3" xfId="21943"/>
    <cellStyle name="Normal 74 3" xfId="1805"/>
    <cellStyle name="Normal 74 3 10" xfId="16982"/>
    <cellStyle name="Normal 74 3 2" xfId="2024"/>
    <cellStyle name="Normal 74 3 2 2" xfId="2445"/>
    <cellStyle name="Normal 74 3 2 2 2" xfId="3284"/>
    <cellStyle name="Normal 74 3 2 2 2 2" xfId="4974"/>
    <cellStyle name="Normal 74 3 2 2 2 2 2" xfId="15047"/>
    <cellStyle name="Normal 74 3 2 2 2 2 2 2" xfId="45369"/>
    <cellStyle name="Normal 74 3 2 2 2 2 2 3" xfId="30145"/>
    <cellStyle name="Normal 74 3 2 2 2 2 3" xfId="10027"/>
    <cellStyle name="Normal 74 3 2 2 2 2 3 2" xfId="40352"/>
    <cellStyle name="Normal 74 3 2 2 2 2 3 3" xfId="25128"/>
    <cellStyle name="Normal 74 3 2 2 2 2 4" xfId="35339"/>
    <cellStyle name="Normal 74 3 2 2 2 2 5" xfId="20115"/>
    <cellStyle name="Normal 74 3 2 2 2 3" xfId="6666"/>
    <cellStyle name="Normal 74 3 2 2 2 3 2" xfId="16718"/>
    <cellStyle name="Normal 74 3 2 2 2 3 2 2" xfId="47040"/>
    <cellStyle name="Normal 74 3 2 2 2 3 2 3" xfId="31816"/>
    <cellStyle name="Normal 74 3 2 2 2 3 3" xfId="11698"/>
    <cellStyle name="Normal 74 3 2 2 2 3 3 2" xfId="42023"/>
    <cellStyle name="Normal 74 3 2 2 2 3 3 3" xfId="26799"/>
    <cellStyle name="Normal 74 3 2 2 2 3 4" xfId="37010"/>
    <cellStyle name="Normal 74 3 2 2 2 3 5" xfId="21786"/>
    <cellStyle name="Normal 74 3 2 2 2 4" xfId="13376"/>
    <cellStyle name="Normal 74 3 2 2 2 4 2" xfId="43698"/>
    <cellStyle name="Normal 74 3 2 2 2 4 3" xfId="28474"/>
    <cellStyle name="Normal 74 3 2 2 2 5" xfId="8355"/>
    <cellStyle name="Normal 74 3 2 2 2 5 2" xfId="38681"/>
    <cellStyle name="Normal 74 3 2 2 2 5 3" xfId="23457"/>
    <cellStyle name="Normal 74 3 2 2 2 6" xfId="33669"/>
    <cellStyle name="Normal 74 3 2 2 2 7" xfId="18444"/>
    <cellStyle name="Normal 74 3 2 2 3" xfId="4137"/>
    <cellStyle name="Normal 74 3 2 2 3 2" xfId="14211"/>
    <cellStyle name="Normal 74 3 2 2 3 2 2" xfId="44533"/>
    <cellStyle name="Normal 74 3 2 2 3 2 3" xfId="29309"/>
    <cellStyle name="Normal 74 3 2 2 3 3" xfId="9191"/>
    <cellStyle name="Normal 74 3 2 2 3 3 2" xfId="39516"/>
    <cellStyle name="Normal 74 3 2 2 3 3 3" xfId="24292"/>
    <cellStyle name="Normal 74 3 2 2 3 4" xfId="34503"/>
    <cellStyle name="Normal 74 3 2 2 3 5" xfId="19279"/>
    <cellStyle name="Normal 74 3 2 2 4" xfId="5830"/>
    <cellStyle name="Normal 74 3 2 2 4 2" xfId="15882"/>
    <cellStyle name="Normal 74 3 2 2 4 2 2" xfId="46204"/>
    <cellStyle name="Normal 74 3 2 2 4 2 3" xfId="30980"/>
    <cellStyle name="Normal 74 3 2 2 4 3" xfId="10862"/>
    <cellStyle name="Normal 74 3 2 2 4 3 2" xfId="41187"/>
    <cellStyle name="Normal 74 3 2 2 4 3 3" xfId="25963"/>
    <cellStyle name="Normal 74 3 2 2 4 4" xfId="36174"/>
    <cellStyle name="Normal 74 3 2 2 4 5" xfId="20950"/>
    <cellStyle name="Normal 74 3 2 2 5" xfId="12540"/>
    <cellStyle name="Normal 74 3 2 2 5 2" xfId="42862"/>
    <cellStyle name="Normal 74 3 2 2 5 3" xfId="27638"/>
    <cellStyle name="Normal 74 3 2 2 6" xfId="7519"/>
    <cellStyle name="Normal 74 3 2 2 6 2" xfId="37845"/>
    <cellStyle name="Normal 74 3 2 2 6 3" xfId="22621"/>
    <cellStyle name="Normal 74 3 2 2 7" xfId="32833"/>
    <cellStyle name="Normal 74 3 2 2 8" xfId="17608"/>
    <cellStyle name="Normal 74 3 2 3" xfId="2866"/>
    <cellStyle name="Normal 74 3 2 3 2" xfId="4556"/>
    <cellStyle name="Normal 74 3 2 3 2 2" xfId="14629"/>
    <cellStyle name="Normal 74 3 2 3 2 2 2" xfId="44951"/>
    <cellStyle name="Normal 74 3 2 3 2 2 3" xfId="29727"/>
    <cellStyle name="Normal 74 3 2 3 2 3" xfId="9609"/>
    <cellStyle name="Normal 74 3 2 3 2 3 2" xfId="39934"/>
    <cellStyle name="Normal 74 3 2 3 2 3 3" xfId="24710"/>
    <cellStyle name="Normal 74 3 2 3 2 4" xfId="34921"/>
    <cellStyle name="Normal 74 3 2 3 2 5" xfId="19697"/>
    <cellStyle name="Normal 74 3 2 3 3" xfId="6248"/>
    <cellStyle name="Normal 74 3 2 3 3 2" xfId="16300"/>
    <cellStyle name="Normal 74 3 2 3 3 2 2" xfId="46622"/>
    <cellStyle name="Normal 74 3 2 3 3 2 3" xfId="31398"/>
    <cellStyle name="Normal 74 3 2 3 3 3" xfId="11280"/>
    <cellStyle name="Normal 74 3 2 3 3 3 2" xfId="41605"/>
    <cellStyle name="Normal 74 3 2 3 3 3 3" xfId="26381"/>
    <cellStyle name="Normal 74 3 2 3 3 4" xfId="36592"/>
    <cellStyle name="Normal 74 3 2 3 3 5" xfId="21368"/>
    <cellStyle name="Normal 74 3 2 3 4" xfId="12958"/>
    <cellStyle name="Normal 74 3 2 3 4 2" xfId="43280"/>
    <cellStyle name="Normal 74 3 2 3 4 3" xfId="28056"/>
    <cellStyle name="Normal 74 3 2 3 5" xfId="7937"/>
    <cellStyle name="Normal 74 3 2 3 5 2" xfId="38263"/>
    <cellStyle name="Normal 74 3 2 3 5 3" xfId="23039"/>
    <cellStyle name="Normal 74 3 2 3 6" xfId="33251"/>
    <cellStyle name="Normal 74 3 2 3 7" xfId="18026"/>
    <cellStyle name="Normal 74 3 2 4" xfId="3719"/>
    <cellStyle name="Normal 74 3 2 4 2" xfId="13793"/>
    <cellStyle name="Normal 74 3 2 4 2 2" xfId="44115"/>
    <cellStyle name="Normal 74 3 2 4 2 3" xfId="28891"/>
    <cellStyle name="Normal 74 3 2 4 3" xfId="8773"/>
    <cellStyle name="Normal 74 3 2 4 3 2" xfId="39098"/>
    <cellStyle name="Normal 74 3 2 4 3 3" xfId="23874"/>
    <cellStyle name="Normal 74 3 2 4 4" xfId="34085"/>
    <cellStyle name="Normal 74 3 2 4 5" xfId="18861"/>
    <cellStyle name="Normal 74 3 2 5" xfId="5412"/>
    <cellStyle name="Normal 74 3 2 5 2" xfId="15464"/>
    <cellStyle name="Normal 74 3 2 5 2 2" xfId="45786"/>
    <cellStyle name="Normal 74 3 2 5 2 3" xfId="30562"/>
    <cellStyle name="Normal 74 3 2 5 3" xfId="10444"/>
    <cellStyle name="Normal 74 3 2 5 3 2" xfId="40769"/>
    <cellStyle name="Normal 74 3 2 5 3 3" xfId="25545"/>
    <cellStyle name="Normal 74 3 2 5 4" xfId="35756"/>
    <cellStyle name="Normal 74 3 2 5 5" xfId="20532"/>
    <cellStyle name="Normal 74 3 2 6" xfId="12122"/>
    <cellStyle name="Normal 74 3 2 6 2" xfId="42444"/>
    <cellStyle name="Normal 74 3 2 6 3" xfId="27220"/>
    <cellStyle name="Normal 74 3 2 7" xfId="7101"/>
    <cellStyle name="Normal 74 3 2 7 2" xfId="37427"/>
    <cellStyle name="Normal 74 3 2 7 3" xfId="22203"/>
    <cellStyle name="Normal 74 3 2 8" xfId="32415"/>
    <cellStyle name="Normal 74 3 2 9" xfId="17190"/>
    <cellStyle name="Normal 74 3 3" xfId="2237"/>
    <cellStyle name="Normal 74 3 3 2" xfId="3076"/>
    <cellStyle name="Normal 74 3 3 2 2" xfId="4766"/>
    <cellStyle name="Normal 74 3 3 2 2 2" xfId="14839"/>
    <cellStyle name="Normal 74 3 3 2 2 2 2" xfId="45161"/>
    <cellStyle name="Normal 74 3 3 2 2 2 3" xfId="29937"/>
    <cellStyle name="Normal 74 3 3 2 2 3" xfId="9819"/>
    <cellStyle name="Normal 74 3 3 2 2 3 2" xfId="40144"/>
    <cellStyle name="Normal 74 3 3 2 2 3 3" xfId="24920"/>
    <cellStyle name="Normal 74 3 3 2 2 4" xfId="35131"/>
    <cellStyle name="Normal 74 3 3 2 2 5" xfId="19907"/>
    <cellStyle name="Normal 74 3 3 2 3" xfId="6458"/>
    <cellStyle name="Normal 74 3 3 2 3 2" xfId="16510"/>
    <cellStyle name="Normal 74 3 3 2 3 2 2" xfId="46832"/>
    <cellStyle name="Normal 74 3 3 2 3 2 3" xfId="31608"/>
    <cellStyle name="Normal 74 3 3 2 3 3" xfId="11490"/>
    <cellStyle name="Normal 74 3 3 2 3 3 2" xfId="41815"/>
    <cellStyle name="Normal 74 3 3 2 3 3 3" xfId="26591"/>
    <cellStyle name="Normal 74 3 3 2 3 4" xfId="36802"/>
    <cellStyle name="Normal 74 3 3 2 3 5" xfId="21578"/>
    <cellStyle name="Normal 74 3 3 2 4" xfId="13168"/>
    <cellStyle name="Normal 74 3 3 2 4 2" xfId="43490"/>
    <cellStyle name="Normal 74 3 3 2 4 3" xfId="28266"/>
    <cellStyle name="Normal 74 3 3 2 5" xfId="8147"/>
    <cellStyle name="Normal 74 3 3 2 5 2" xfId="38473"/>
    <cellStyle name="Normal 74 3 3 2 5 3" xfId="23249"/>
    <cellStyle name="Normal 74 3 3 2 6" xfId="33461"/>
    <cellStyle name="Normal 74 3 3 2 7" xfId="18236"/>
    <cellStyle name="Normal 74 3 3 3" xfId="3929"/>
    <cellStyle name="Normal 74 3 3 3 2" xfId="14003"/>
    <cellStyle name="Normal 74 3 3 3 2 2" xfId="44325"/>
    <cellStyle name="Normal 74 3 3 3 2 3" xfId="29101"/>
    <cellStyle name="Normal 74 3 3 3 3" xfId="8983"/>
    <cellStyle name="Normal 74 3 3 3 3 2" xfId="39308"/>
    <cellStyle name="Normal 74 3 3 3 3 3" xfId="24084"/>
    <cellStyle name="Normal 74 3 3 3 4" xfId="34295"/>
    <cellStyle name="Normal 74 3 3 3 5" xfId="19071"/>
    <cellStyle name="Normal 74 3 3 4" xfId="5622"/>
    <cellStyle name="Normal 74 3 3 4 2" xfId="15674"/>
    <cellStyle name="Normal 74 3 3 4 2 2" xfId="45996"/>
    <cellStyle name="Normal 74 3 3 4 2 3" xfId="30772"/>
    <cellStyle name="Normal 74 3 3 4 3" xfId="10654"/>
    <cellStyle name="Normal 74 3 3 4 3 2" xfId="40979"/>
    <cellStyle name="Normal 74 3 3 4 3 3" xfId="25755"/>
    <cellStyle name="Normal 74 3 3 4 4" xfId="35966"/>
    <cellStyle name="Normal 74 3 3 4 5" xfId="20742"/>
    <cellStyle name="Normal 74 3 3 5" xfId="12332"/>
    <cellStyle name="Normal 74 3 3 5 2" xfId="42654"/>
    <cellStyle name="Normal 74 3 3 5 3" xfId="27430"/>
    <cellStyle name="Normal 74 3 3 6" xfId="7311"/>
    <cellStyle name="Normal 74 3 3 6 2" xfId="37637"/>
    <cellStyle name="Normal 74 3 3 6 3" xfId="22413"/>
    <cellStyle name="Normal 74 3 3 7" xfId="32625"/>
    <cellStyle name="Normal 74 3 3 8" xfId="17400"/>
    <cellStyle name="Normal 74 3 4" xfId="2658"/>
    <cellStyle name="Normal 74 3 4 2" xfId="4348"/>
    <cellStyle name="Normal 74 3 4 2 2" xfId="14421"/>
    <cellStyle name="Normal 74 3 4 2 2 2" xfId="44743"/>
    <cellStyle name="Normal 74 3 4 2 2 3" xfId="29519"/>
    <cellStyle name="Normal 74 3 4 2 3" xfId="9401"/>
    <cellStyle name="Normal 74 3 4 2 3 2" xfId="39726"/>
    <cellStyle name="Normal 74 3 4 2 3 3" xfId="24502"/>
    <cellStyle name="Normal 74 3 4 2 4" xfId="34713"/>
    <cellStyle name="Normal 74 3 4 2 5" xfId="19489"/>
    <cellStyle name="Normal 74 3 4 3" xfId="6040"/>
    <cellStyle name="Normal 74 3 4 3 2" xfId="16092"/>
    <cellStyle name="Normal 74 3 4 3 2 2" xfId="46414"/>
    <cellStyle name="Normal 74 3 4 3 2 3" xfId="31190"/>
    <cellStyle name="Normal 74 3 4 3 3" xfId="11072"/>
    <cellStyle name="Normal 74 3 4 3 3 2" xfId="41397"/>
    <cellStyle name="Normal 74 3 4 3 3 3" xfId="26173"/>
    <cellStyle name="Normal 74 3 4 3 4" xfId="36384"/>
    <cellStyle name="Normal 74 3 4 3 5" xfId="21160"/>
    <cellStyle name="Normal 74 3 4 4" xfId="12750"/>
    <cellStyle name="Normal 74 3 4 4 2" xfId="43072"/>
    <cellStyle name="Normal 74 3 4 4 3" xfId="27848"/>
    <cellStyle name="Normal 74 3 4 5" xfId="7729"/>
    <cellStyle name="Normal 74 3 4 5 2" xfId="38055"/>
    <cellStyle name="Normal 74 3 4 5 3" xfId="22831"/>
    <cellStyle name="Normal 74 3 4 6" xfId="33043"/>
    <cellStyle name="Normal 74 3 4 7" xfId="17818"/>
    <cellStyle name="Normal 74 3 5" xfId="3511"/>
    <cellStyle name="Normal 74 3 5 2" xfId="13585"/>
    <cellStyle name="Normal 74 3 5 2 2" xfId="43907"/>
    <cellStyle name="Normal 74 3 5 2 3" xfId="28683"/>
    <cellStyle name="Normal 74 3 5 3" xfId="8565"/>
    <cellStyle name="Normal 74 3 5 3 2" xfId="38890"/>
    <cellStyle name="Normal 74 3 5 3 3" xfId="23666"/>
    <cellStyle name="Normal 74 3 5 4" xfId="33877"/>
    <cellStyle name="Normal 74 3 5 5" xfId="18653"/>
    <cellStyle name="Normal 74 3 6" xfId="5204"/>
    <cellStyle name="Normal 74 3 6 2" xfId="15256"/>
    <cellStyle name="Normal 74 3 6 2 2" xfId="45578"/>
    <cellStyle name="Normal 74 3 6 2 3" xfId="30354"/>
    <cellStyle name="Normal 74 3 6 3" xfId="10236"/>
    <cellStyle name="Normal 74 3 6 3 2" xfId="40561"/>
    <cellStyle name="Normal 74 3 6 3 3" xfId="25337"/>
    <cellStyle name="Normal 74 3 6 4" xfId="35548"/>
    <cellStyle name="Normal 74 3 6 5" xfId="20324"/>
    <cellStyle name="Normal 74 3 7" xfId="11914"/>
    <cellStyle name="Normal 74 3 7 2" xfId="42236"/>
    <cellStyle name="Normal 74 3 7 3" xfId="27012"/>
    <cellStyle name="Normal 74 3 8" xfId="6893"/>
    <cellStyle name="Normal 74 3 8 2" xfId="37219"/>
    <cellStyle name="Normal 74 3 8 3" xfId="21995"/>
    <cellStyle name="Normal 74 3 9" xfId="32208"/>
    <cellStyle name="Normal 74 4" xfId="1918"/>
    <cellStyle name="Normal 74 4 2" xfId="2341"/>
    <cellStyle name="Normal 74 4 2 2" xfId="3180"/>
    <cellStyle name="Normal 74 4 2 2 2" xfId="4870"/>
    <cellStyle name="Normal 74 4 2 2 2 2" xfId="14943"/>
    <cellStyle name="Normal 74 4 2 2 2 2 2" xfId="45265"/>
    <cellStyle name="Normal 74 4 2 2 2 2 3" xfId="30041"/>
    <cellStyle name="Normal 74 4 2 2 2 3" xfId="9923"/>
    <cellStyle name="Normal 74 4 2 2 2 3 2" xfId="40248"/>
    <cellStyle name="Normal 74 4 2 2 2 3 3" xfId="25024"/>
    <cellStyle name="Normal 74 4 2 2 2 4" xfId="35235"/>
    <cellStyle name="Normal 74 4 2 2 2 5" xfId="20011"/>
    <cellStyle name="Normal 74 4 2 2 3" xfId="6562"/>
    <cellStyle name="Normal 74 4 2 2 3 2" xfId="16614"/>
    <cellStyle name="Normal 74 4 2 2 3 2 2" xfId="46936"/>
    <cellStyle name="Normal 74 4 2 2 3 2 3" xfId="31712"/>
    <cellStyle name="Normal 74 4 2 2 3 3" xfId="11594"/>
    <cellStyle name="Normal 74 4 2 2 3 3 2" xfId="41919"/>
    <cellStyle name="Normal 74 4 2 2 3 3 3" xfId="26695"/>
    <cellStyle name="Normal 74 4 2 2 3 4" xfId="36906"/>
    <cellStyle name="Normal 74 4 2 2 3 5" xfId="21682"/>
    <cellStyle name="Normal 74 4 2 2 4" xfId="13272"/>
    <cellStyle name="Normal 74 4 2 2 4 2" xfId="43594"/>
    <cellStyle name="Normal 74 4 2 2 4 3" xfId="28370"/>
    <cellStyle name="Normal 74 4 2 2 5" xfId="8251"/>
    <cellStyle name="Normal 74 4 2 2 5 2" xfId="38577"/>
    <cellStyle name="Normal 74 4 2 2 5 3" xfId="23353"/>
    <cellStyle name="Normal 74 4 2 2 6" xfId="33565"/>
    <cellStyle name="Normal 74 4 2 2 7" xfId="18340"/>
    <cellStyle name="Normal 74 4 2 3" xfId="4033"/>
    <cellStyle name="Normal 74 4 2 3 2" xfId="14107"/>
    <cellStyle name="Normal 74 4 2 3 2 2" xfId="44429"/>
    <cellStyle name="Normal 74 4 2 3 2 3" xfId="29205"/>
    <cellStyle name="Normal 74 4 2 3 3" xfId="9087"/>
    <cellStyle name="Normal 74 4 2 3 3 2" xfId="39412"/>
    <cellStyle name="Normal 74 4 2 3 3 3" xfId="24188"/>
    <cellStyle name="Normal 74 4 2 3 4" xfId="34399"/>
    <cellStyle name="Normal 74 4 2 3 5" xfId="19175"/>
    <cellStyle name="Normal 74 4 2 4" xfId="5726"/>
    <cellStyle name="Normal 74 4 2 4 2" xfId="15778"/>
    <cellStyle name="Normal 74 4 2 4 2 2" xfId="46100"/>
    <cellStyle name="Normal 74 4 2 4 2 3" xfId="30876"/>
    <cellStyle name="Normal 74 4 2 4 3" xfId="10758"/>
    <cellStyle name="Normal 74 4 2 4 3 2" xfId="41083"/>
    <cellStyle name="Normal 74 4 2 4 3 3" xfId="25859"/>
    <cellStyle name="Normal 74 4 2 4 4" xfId="36070"/>
    <cellStyle name="Normal 74 4 2 4 5" xfId="20846"/>
    <cellStyle name="Normal 74 4 2 5" xfId="12436"/>
    <cellStyle name="Normal 74 4 2 5 2" xfId="42758"/>
    <cellStyle name="Normal 74 4 2 5 3" xfId="27534"/>
    <cellStyle name="Normal 74 4 2 6" xfId="7415"/>
    <cellStyle name="Normal 74 4 2 6 2" xfId="37741"/>
    <cellStyle name="Normal 74 4 2 6 3" xfId="22517"/>
    <cellStyle name="Normal 74 4 2 7" xfId="32729"/>
    <cellStyle name="Normal 74 4 2 8" xfId="17504"/>
    <cellStyle name="Normal 74 4 3" xfId="2762"/>
    <cellStyle name="Normal 74 4 3 2" xfId="4452"/>
    <cellStyle name="Normal 74 4 3 2 2" xfId="14525"/>
    <cellStyle name="Normal 74 4 3 2 2 2" xfId="44847"/>
    <cellStyle name="Normal 74 4 3 2 2 3" xfId="29623"/>
    <cellStyle name="Normal 74 4 3 2 3" xfId="9505"/>
    <cellStyle name="Normal 74 4 3 2 3 2" xfId="39830"/>
    <cellStyle name="Normal 74 4 3 2 3 3" xfId="24606"/>
    <cellStyle name="Normal 74 4 3 2 4" xfId="34817"/>
    <cellStyle name="Normal 74 4 3 2 5" xfId="19593"/>
    <cellStyle name="Normal 74 4 3 3" xfId="6144"/>
    <cellStyle name="Normal 74 4 3 3 2" xfId="16196"/>
    <cellStyle name="Normal 74 4 3 3 2 2" xfId="46518"/>
    <cellStyle name="Normal 74 4 3 3 2 3" xfId="31294"/>
    <cellStyle name="Normal 74 4 3 3 3" xfId="11176"/>
    <cellStyle name="Normal 74 4 3 3 3 2" xfId="41501"/>
    <cellStyle name="Normal 74 4 3 3 3 3" xfId="26277"/>
    <cellStyle name="Normal 74 4 3 3 4" xfId="36488"/>
    <cellStyle name="Normal 74 4 3 3 5" xfId="21264"/>
    <cellStyle name="Normal 74 4 3 4" xfId="12854"/>
    <cellStyle name="Normal 74 4 3 4 2" xfId="43176"/>
    <cellStyle name="Normal 74 4 3 4 3" xfId="27952"/>
    <cellStyle name="Normal 74 4 3 5" xfId="7833"/>
    <cellStyle name="Normal 74 4 3 5 2" xfId="38159"/>
    <cellStyle name="Normal 74 4 3 5 3" xfId="22935"/>
    <cellStyle name="Normal 74 4 3 6" xfId="33147"/>
    <cellStyle name="Normal 74 4 3 7" xfId="17922"/>
    <cellStyle name="Normal 74 4 4" xfId="3615"/>
    <cellStyle name="Normal 74 4 4 2" xfId="13689"/>
    <cellStyle name="Normal 74 4 4 2 2" xfId="44011"/>
    <cellStyle name="Normal 74 4 4 2 3" xfId="28787"/>
    <cellStyle name="Normal 74 4 4 3" xfId="8669"/>
    <cellStyle name="Normal 74 4 4 3 2" xfId="38994"/>
    <cellStyle name="Normal 74 4 4 3 3" xfId="23770"/>
    <cellStyle name="Normal 74 4 4 4" xfId="33981"/>
    <cellStyle name="Normal 74 4 4 5" xfId="18757"/>
    <cellStyle name="Normal 74 4 5" xfId="5308"/>
    <cellStyle name="Normal 74 4 5 2" xfId="15360"/>
    <cellStyle name="Normal 74 4 5 2 2" xfId="45682"/>
    <cellStyle name="Normal 74 4 5 2 3" xfId="30458"/>
    <cellStyle name="Normal 74 4 5 3" xfId="10340"/>
    <cellStyle name="Normal 74 4 5 3 2" xfId="40665"/>
    <cellStyle name="Normal 74 4 5 3 3" xfId="25441"/>
    <cellStyle name="Normal 74 4 5 4" xfId="35652"/>
    <cellStyle name="Normal 74 4 5 5" xfId="20428"/>
    <cellStyle name="Normal 74 4 6" xfId="12018"/>
    <cellStyle name="Normal 74 4 6 2" xfId="42340"/>
    <cellStyle name="Normal 74 4 6 3" xfId="27116"/>
    <cellStyle name="Normal 74 4 7" xfId="6997"/>
    <cellStyle name="Normal 74 4 7 2" xfId="37323"/>
    <cellStyle name="Normal 74 4 7 3" xfId="22099"/>
    <cellStyle name="Normal 74 4 8" xfId="32311"/>
    <cellStyle name="Normal 74 4 9" xfId="17086"/>
    <cellStyle name="Normal 74 5" xfId="2131"/>
    <cellStyle name="Normal 74 5 2" xfId="2972"/>
    <cellStyle name="Normal 74 5 2 2" xfId="4662"/>
    <cellStyle name="Normal 74 5 2 2 2" xfId="14735"/>
    <cellStyle name="Normal 74 5 2 2 2 2" xfId="45057"/>
    <cellStyle name="Normal 74 5 2 2 2 3" xfId="29833"/>
    <cellStyle name="Normal 74 5 2 2 3" xfId="9715"/>
    <cellStyle name="Normal 74 5 2 2 3 2" xfId="40040"/>
    <cellStyle name="Normal 74 5 2 2 3 3" xfId="24816"/>
    <cellStyle name="Normal 74 5 2 2 4" xfId="35027"/>
    <cellStyle name="Normal 74 5 2 2 5" xfId="19803"/>
    <cellStyle name="Normal 74 5 2 3" xfId="6354"/>
    <cellStyle name="Normal 74 5 2 3 2" xfId="16406"/>
    <cellStyle name="Normal 74 5 2 3 2 2" xfId="46728"/>
    <cellStyle name="Normal 74 5 2 3 2 3" xfId="31504"/>
    <cellStyle name="Normal 74 5 2 3 3" xfId="11386"/>
    <cellStyle name="Normal 74 5 2 3 3 2" xfId="41711"/>
    <cellStyle name="Normal 74 5 2 3 3 3" xfId="26487"/>
    <cellStyle name="Normal 74 5 2 3 4" xfId="36698"/>
    <cellStyle name="Normal 74 5 2 3 5" xfId="21474"/>
    <cellStyle name="Normal 74 5 2 4" xfId="13064"/>
    <cellStyle name="Normal 74 5 2 4 2" xfId="43386"/>
    <cellStyle name="Normal 74 5 2 4 3" xfId="28162"/>
    <cellStyle name="Normal 74 5 2 5" xfId="8043"/>
    <cellStyle name="Normal 74 5 2 5 2" xfId="38369"/>
    <cellStyle name="Normal 74 5 2 5 3" xfId="23145"/>
    <cellStyle name="Normal 74 5 2 6" xfId="33357"/>
    <cellStyle name="Normal 74 5 2 7" xfId="18132"/>
    <cellStyle name="Normal 74 5 3" xfId="3825"/>
    <cellStyle name="Normal 74 5 3 2" xfId="13899"/>
    <cellStyle name="Normal 74 5 3 2 2" xfId="44221"/>
    <cellStyle name="Normal 74 5 3 2 3" xfId="28997"/>
    <cellStyle name="Normal 74 5 3 3" xfId="8879"/>
    <cellStyle name="Normal 74 5 3 3 2" xfId="39204"/>
    <cellStyle name="Normal 74 5 3 3 3" xfId="23980"/>
    <cellStyle name="Normal 74 5 3 4" xfId="34191"/>
    <cellStyle name="Normal 74 5 3 5" xfId="18967"/>
    <cellStyle name="Normal 74 5 4" xfId="5518"/>
    <cellStyle name="Normal 74 5 4 2" xfId="15570"/>
    <cellStyle name="Normal 74 5 4 2 2" xfId="45892"/>
    <cellStyle name="Normal 74 5 4 2 3" xfId="30668"/>
    <cellStyle name="Normal 74 5 4 3" xfId="10550"/>
    <cellStyle name="Normal 74 5 4 3 2" xfId="40875"/>
    <cellStyle name="Normal 74 5 4 3 3" xfId="25651"/>
    <cellStyle name="Normal 74 5 4 4" xfId="35862"/>
    <cellStyle name="Normal 74 5 4 5" xfId="20638"/>
    <cellStyle name="Normal 74 5 5" xfId="12228"/>
    <cellStyle name="Normal 74 5 5 2" xfId="42550"/>
    <cellStyle name="Normal 74 5 5 3" xfId="27326"/>
    <cellStyle name="Normal 74 5 6" xfId="7207"/>
    <cellStyle name="Normal 74 5 6 2" xfId="37533"/>
    <cellStyle name="Normal 74 5 6 3" xfId="22309"/>
    <cellStyle name="Normal 74 5 7" xfId="32521"/>
    <cellStyle name="Normal 74 5 8" xfId="17296"/>
    <cellStyle name="Normal 74 6" xfId="2552"/>
    <cellStyle name="Normal 74 6 2" xfId="4244"/>
    <cellStyle name="Normal 74 6 2 2" xfId="14317"/>
    <cellStyle name="Normal 74 6 2 2 2" xfId="44639"/>
    <cellStyle name="Normal 74 6 2 2 3" xfId="29415"/>
    <cellStyle name="Normal 74 6 2 3" xfId="9297"/>
    <cellStyle name="Normal 74 6 2 3 2" xfId="39622"/>
    <cellStyle name="Normal 74 6 2 3 3" xfId="24398"/>
    <cellStyle name="Normal 74 6 2 4" xfId="34609"/>
    <cellStyle name="Normal 74 6 2 5" xfId="19385"/>
    <cellStyle name="Normal 74 6 3" xfId="5936"/>
    <cellStyle name="Normal 74 6 3 2" xfId="15988"/>
    <cellStyle name="Normal 74 6 3 2 2" xfId="46310"/>
    <cellStyle name="Normal 74 6 3 2 3" xfId="31086"/>
    <cellStyle name="Normal 74 6 3 3" xfId="10968"/>
    <cellStyle name="Normal 74 6 3 3 2" xfId="41293"/>
    <cellStyle name="Normal 74 6 3 3 3" xfId="26069"/>
    <cellStyle name="Normal 74 6 3 4" xfId="36280"/>
    <cellStyle name="Normal 74 6 3 5" xfId="21056"/>
    <cellStyle name="Normal 74 6 4" xfId="12646"/>
    <cellStyle name="Normal 74 6 4 2" xfId="42968"/>
    <cellStyle name="Normal 74 6 4 3" xfId="27744"/>
    <cellStyle name="Normal 74 6 5" xfId="7625"/>
    <cellStyle name="Normal 74 6 5 2" xfId="37951"/>
    <cellStyle name="Normal 74 6 5 3" xfId="22727"/>
    <cellStyle name="Normal 74 6 6" xfId="32939"/>
    <cellStyle name="Normal 74 6 7" xfId="17714"/>
    <cellStyle name="Normal 74 7" xfId="3404"/>
    <cellStyle name="Normal 74 7 2" xfId="13481"/>
    <cellStyle name="Normal 74 7 2 2" xfId="43803"/>
    <cellStyle name="Normal 74 7 2 3" xfId="28579"/>
    <cellStyle name="Normal 74 7 3" xfId="8461"/>
    <cellStyle name="Normal 74 7 3 2" xfId="38786"/>
    <cellStyle name="Normal 74 7 3 3" xfId="23562"/>
    <cellStyle name="Normal 74 7 4" xfId="33773"/>
    <cellStyle name="Normal 74 7 5" xfId="18549"/>
    <cellStyle name="Normal 74 8" xfId="5098"/>
    <cellStyle name="Normal 74 8 2" xfId="15152"/>
    <cellStyle name="Normal 74 8 2 2" xfId="45474"/>
    <cellStyle name="Normal 74 8 2 3" xfId="30250"/>
    <cellStyle name="Normal 74 8 3" xfId="10132"/>
    <cellStyle name="Normal 74 8 3 2" xfId="40457"/>
    <cellStyle name="Normal 74 8 3 3" xfId="25233"/>
    <cellStyle name="Normal 74 8 4" xfId="35444"/>
    <cellStyle name="Normal 74 8 5" xfId="20220"/>
    <cellStyle name="Normal 74 9" xfId="11808"/>
    <cellStyle name="Normal 74 9 2" xfId="42132"/>
    <cellStyle name="Normal 74 9 3" xfId="26908"/>
    <cellStyle name="Normal 75" xfId="1491"/>
    <cellStyle name="Normal 76" xfId="1492"/>
    <cellStyle name="Normal 76 10" xfId="6788"/>
    <cellStyle name="Normal 76 10 2" xfId="37116"/>
    <cellStyle name="Normal 76 10 3" xfId="21892"/>
    <cellStyle name="Normal 76 11" xfId="32107"/>
    <cellStyle name="Normal 76 12" xfId="16877"/>
    <cellStyle name="Normal 76 13" xfId="47318"/>
    <cellStyle name="Normal 76 2" xfId="1752"/>
    <cellStyle name="Normal 76 2 10" xfId="32158"/>
    <cellStyle name="Normal 76 2 11" xfId="16931"/>
    <cellStyle name="Normal 76 2 2" xfId="1860"/>
    <cellStyle name="Normal 76 2 2 10" xfId="17035"/>
    <cellStyle name="Normal 76 2 2 2" xfId="2077"/>
    <cellStyle name="Normal 76 2 2 2 2" xfId="2498"/>
    <cellStyle name="Normal 76 2 2 2 2 2" xfId="3337"/>
    <cellStyle name="Normal 76 2 2 2 2 2 2" xfId="5027"/>
    <cellStyle name="Normal 76 2 2 2 2 2 2 2" xfId="15100"/>
    <cellStyle name="Normal 76 2 2 2 2 2 2 2 2" xfId="45422"/>
    <cellStyle name="Normal 76 2 2 2 2 2 2 2 3" xfId="30198"/>
    <cellStyle name="Normal 76 2 2 2 2 2 2 3" xfId="10080"/>
    <cellStyle name="Normal 76 2 2 2 2 2 2 3 2" xfId="40405"/>
    <cellStyle name="Normal 76 2 2 2 2 2 2 3 3" xfId="25181"/>
    <cellStyle name="Normal 76 2 2 2 2 2 2 4" xfId="35392"/>
    <cellStyle name="Normal 76 2 2 2 2 2 2 5" xfId="20168"/>
    <cellStyle name="Normal 76 2 2 2 2 2 3" xfId="6719"/>
    <cellStyle name="Normal 76 2 2 2 2 2 3 2" xfId="16771"/>
    <cellStyle name="Normal 76 2 2 2 2 2 3 2 2" xfId="47093"/>
    <cellStyle name="Normal 76 2 2 2 2 2 3 2 3" xfId="31869"/>
    <cellStyle name="Normal 76 2 2 2 2 2 3 3" xfId="11751"/>
    <cellStyle name="Normal 76 2 2 2 2 2 3 3 2" xfId="42076"/>
    <cellStyle name="Normal 76 2 2 2 2 2 3 3 3" xfId="26852"/>
    <cellStyle name="Normal 76 2 2 2 2 2 3 4" xfId="37063"/>
    <cellStyle name="Normal 76 2 2 2 2 2 3 5" xfId="21839"/>
    <cellStyle name="Normal 76 2 2 2 2 2 4" xfId="13429"/>
    <cellStyle name="Normal 76 2 2 2 2 2 4 2" xfId="43751"/>
    <cellStyle name="Normal 76 2 2 2 2 2 4 3" xfId="28527"/>
    <cellStyle name="Normal 76 2 2 2 2 2 5" xfId="8408"/>
    <cellStyle name="Normal 76 2 2 2 2 2 5 2" xfId="38734"/>
    <cellStyle name="Normal 76 2 2 2 2 2 5 3" xfId="23510"/>
    <cellStyle name="Normal 76 2 2 2 2 2 6" xfId="33722"/>
    <cellStyle name="Normal 76 2 2 2 2 2 7" xfId="18497"/>
    <cellStyle name="Normal 76 2 2 2 2 3" xfId="4190"/>
    <cellStyle name="Normal 76 2 2 2 2 3 2" xfId="14264"/>
    <cellStyle name="Normal 76 2 2 2 2 3 2 2" xfId="44586"/>
    <cellStyle name="Normal 76 2 2 2 2 3 2 3" xfId="29362"/>
    <cellStyle name="Normal 76 2 2 2 2 3 3" xfId="9244"/>
    <cellStyle name="Normal 76 2 2 2 2 3 3 2" xfId="39569"/>
    <cellStyle name="Normal 76 2 2 2 2 3 3 3" xfId="24345"/>
    <cellStyle name="Normal 76 2 2 2 2 3 4" xfId="34556"/>
    <cellStyle name="Normal 76 2 2 2 2 3 5" xfId="19332"/>
    <cellStyle name="Normal 76 2 2 2 2 4" xfId="5883"/>
    <cellStyle name="Normal 76 2 2 2 2 4 2" xfId="15935"/>
    <cellStyle name="Normal 76 2 2 2 2 4 2 2" xfId="46257"/>
    <cellStyle name="Normal 76 2 2 2 2 4 2 3" xfId="31033"/>
    <cellStyle name="Normal 76 2 2 2 2 4 3" xfId="10915"/>
    <cellStyle name="Normal 76 2 2 2 2 4 3 2" xfId="41240"/>
    <cellStyle name="Normal 76 2 2 2 2 4 3 3" xfId="26016"/>
    <cellStyle name="Normal 76 2 2 2 2 4 4" xfId="36227"/>
    <cellStyle name="Normal 76 2 2 2 2 4 5" xfId="21003"/>
    <cellStyle name="Normal 76 2 2 2 2 5" xfId="12593"/>
    <cellStyle name="Normal 76 2 2 2 2 5 2" xfId="42915"/>
    <cellStyle name="Normal 76 2 2 2 2 5 3" xfId="27691"/>
    <cellStyle name="Normal 76 2 2 2 2 6" xfId="7572"/>
    <cellStyle name="Normal 76 2 2 2 2 6 2" xfId="37898"/>
    <cellStyle name="Normal 76 2 2 2 2 6 3" xfId="22674"/>
    <cellStyle name="Normal 76 2 2 2 2 7" xfId="32886"/>
    <cellStyle name="Normal 76 2 2 2 2 8" xfId="17661"/>
    <cellStyle name="Normal 76 2 2 2 3" xfId="2919"/>
    <cellStyle name="Normal 76 2 2 2 3 2" xfId="4609"/>
    <cellStyle name="Normal 76 2 2 2 3 2 2" xfId="14682"/>
    <cellStyle name="Normal 76 2 2 2 3 2 2 2" xfId="45004"/>
    <cellStyle name="Normal 76 2 2 2 3 2 2 3" xfId="29780"/>
    <cellStyle name="Normal 76 2 2 2 3 2 3" xfId="9662"/>
    <cellStyle name="Normal 76 2 2 2 3 2 3 2" xfId="39987"/>
    <cellStyle name="Normal 76 2 2 2 3 2 3 3" xfId="24763"/>
    <cellStyle name="Normal 76 2 2 2 3 2 4" xfId="34974"/>
    <cellStyle name="Normal 76 2 2 2 3 2 5" xfId="19750"/>
    <cellStyle name="Normal 76 2 2 2 3 3" xfId="6301"/>
    <cellStyle name="Normal 76 2 2 2 3 3 2" xfId="16353"/>
    <cellStyle name="Normal 76 2 2 2 3 3 2 2" xfId="46675"/>
    <cellStyle name="Normal 76 2 2 2 3 3 2 3" xfId="31451"/>
    <cellStyle name="Normal 76 2 2 2 3 3 3" xfId="11333"/>
    <cellStyle name="Normal 76 2 2 2 3 3 3 2" xfId="41658"/>
    <cellStyle name="Normal 76 2 2 2 3 3 3 3" xfId="26434"/>
    <cellStyle name="Normal 76 2 2 2 3 3 4" xfId="36645"/>
    <cellStyle name="Normal 76 2 2 2 3 3 5" xfId="21421"/>
    <cellStyle name="Normal 76 2 2 2 3 4" xfId="13011"/>
    <cellStyle name="Normal 76 2 2 2 3 4 2" xfId="43333"/>
    <cellStyle name="Normal 76 2 2 2 3 4 3" xfId="28109"/>
    <cellStyle name="Normal 76 2 2 2 3 5" xfId="7990"/>
    <cellStyle name="Normal 76 2 2 2 3 5 2" xfId="38316"/>
    <cellStyle name="Normal 76 2 2 2 3 5 3" xfId="23092"/>
    <cellStyle name="Normal 76 2 2 2 3 6" xfId="33304"/>
    <cellStyle name="Normal 76 2 2 2 3 7" xfId="18079"/>
    <cellStyle name="Normal 76 2 2 2 4" xfId="3772"/>
    <cellStyle name="Normal 76 2 2 2 4 2" xfId="13846"/>
    <cellStyle name="Normal 76 2 2 2 4 2 2" xfId="44168"/>
    <cellStyle name="Normal 76 2 2 2 4 2 3" xfId="28944"/>
    <cellStyle name="Normal 76 2 2 2 4 3" xfId="8826"/>
    <cellStyle name="Normal 76 2 2 2 4 3 2" xfId="39151"/>
    <cellStyle name="Normal 76 2 2 2 4 3 3" xfId="23927"/>
    <cellStyle name="Normal 76 2 2 2 4 4" xfId="34138"/>
    <cellStyle name="Normal 76 2 2 2 4 5" xfId="18914"/>
    <cellStyle name="Normal 76 2 2 2 5" xfId="5465"/>
    <cellStyle name="Normal 76 2 2 2 5 2" xfId="15517"/>
    <cellStyle name="Normal 76 2 2 2 5 2 2" xfId="45839"/>
    <cellStyle name="Normal 76 2 2 2 5 2 3" xfId="30615"/>
    <cellStyle name="Normal 76 2 2 2 5 3" xfId="10497"/>
    <cellStyle name="Normal 76 2 2 2 5 3 2" xfId="40822"/>
    <cellStyle name="Normal 76 2 2 2 5 3 3" xfId="25598"/>
    <cellStyle name="Normal 76 2 2 2 5 4" xfId="35809"/>
    <cellStyle name="Normal 76 2 2 2 5 5" xfId="20585"/>
    <cellStyle name="Normal 76 2 2 2 6" xfId="12175"/>
    <cellStyle name="Normal 76 2 2 2 6 2" xfId="42497"/>
    <cellStyle name="Normal 76 2 2 2 6 3" xfId="27273"/>
    <cellStyle name="Normal 76 2 2 2 7" xfId="7154"/>
    <cellStyle name="Normal 76 2 2 2 7 2" xfId="37480"/>
    <cellStyle name="Normal 76 2 2 2 7 3" xfId="22256"/>
    <cellStyle name="Normal 76 2 2 2 8" xfId="32468"/>
    <cellStyle name="Normal 76 2 2 2 9" xfId="17243"/>
    <cellStyle name="Normal 76 2 2 3" xfId="2290"/>
    <cellStyle name="Normal 76 2 2 3 2" xfId="3129"/>
    <cellStyle name="Normal 76 2 2 3 2 2" xfId="4819"/>
    <cellStyle name="Normal 76 2 2 3 2 2 2" xfId="14892"/>
    <cellStyle name="Normal 76 2 2 3 2 2 2 2" xfId="45214"/>
    <cellStyle name="Normal 76 2 2 3 2 2 2 3" xfId="29990"/>
    <cellStyle name="Normal 76 2 2 3 2 2 3" xfId="9872"/>
    <cellStyle name="Normal 76 2 2 3 2 2 3 2" xfId="40197"/>
    <cellStyle name="Normal 76 2 2 3 2 2 3 3" xfId="24973"/>
    <cellStyle name="Normal 76 2 2 3 2 2 4" xfId="35184"/>
    <cellStyle name="Normal 76 2 2 3 2 2 5" xfId="19960"/>
    <cellStyle name="Normal 76 2 2 3 2 3" xfId="6511"/>
    <cellStyle name="Normal 76 2 2 3 2 3 2" xfId="16563"/>
    <cellStyle name="Normal 76 2 2 3 2 3 2 2" xfId="46885"/>
    <cellStyle name="Normal 76 2 2 3 2 3 2 3" xfId="31661"/>
    <cellStyle name="Normal 76 2 2 3 2 3 3" xfId="11543"/>
    <cellStyle name="Normal 76 2 2 3 2 3 3 2" xfId="41868"/>
    <cellStyle name="Normal 76 2 2 3 2 3 3 3" xfId="26644"/>
    <cellStyle name="Normal 76 2 2 3 2 3 4" xfId="36855"/>
    <cellStyle name="Normal 76 2 2 3 2 3 5" xfId="21631"/>
    <cellStyle name="Normal 76 2 2 3 2 4" xfId="13221"/>
    <cellStyle name="Normal 76 2 2 3 2 4 2" xfId="43543"/>
    <cellStyle name="Normal 76 2 2 3 2 4 3" xfId="28319"/>
    <cellStyle name="Normal 76 2 2 3 2 5" xfId="8200"/>
    <cellStyle name="Normal 76 2 2 3 2 5 2" xfId="38526"/>
    <cellStyle name="Normal 76 2 2 3 2 5 3" xfId="23302"/>
    <cellStyle name="Normal 76 2 2 3 2 6" xfId="33514"/>
    <cellStyle name="Normal 76 2 2 3 2 7" xfId="18289"/>
    <cellStyle name="Normal 76 2 2 3 3" xfId="3982"/>
    <cellStyle name="Normal 76 2 2 3 3 2" xfId="14056"/>
    <cellStyle name="Normal 76 2 2 3 3 2 2" xfId="44378"/>
    <cellStyle name="Normal 76 2 2 3 3 2 3" xfId="29154"/>
    <cellStyle name="Normal 76 2 2 3 3 3" xfId="9036"/>
    <cellStyle name="Normal 76 2 2 3 3 3 2" xfId="39361"/>
    <cellStyle name="Normal 76 2 2 3 3 3 3" xfId="24137"/>
    <cellStyle name="Normal 76 2 2 3 3 4" xfId="34348"/>
    <cellStyle name="Normal 76 2 2 3 3 5" xfId="19124"/>
    <cellStyle name="Normal 76 2 2 3 4" xfId="5675"/>
    <cellStyle name="Normal 76 2 2 3 4 2" xfId="15727"/>
    <cellStyle name="Normal 76 2 2 3 4 2 2" xfId="46049"/>
    <cellStyle name="Normal 76 2 2 3 4 2 3" xfId="30825"/>
    <cellStyle name="Normal 76 2 2 3 4 3" xfId="10707"/>
    <cellStyle name="Normal 76 2 2 3 4 3 2" xfId="41032"/>
    <cellStyle name="Normal 76 2 2 3 4 3 3" xfId="25808"/>
    <cellStyle name="Normal 76 2 2 3 4 4" xfId="36019"/>
    <cellStyle name="Normal 76 2 2 3 4 5" xfId="20795"/>
    <cellStyle name="Normal 76 2 2 3 5" xfId="12385"/>
    <cellStyle name="Normal 76 2 2 3 5 2" xfId="42707"/>
    <cellStyle name="Normal 76 2 2 3 5 3" xfId="27483"/>
    <cellStyle name="Normal 76 2 2 3 6" xfId="7364"/>
    <cellStyle name="Normal 76 2 2 3 6 2" xfId="37690"/>
    <cellStyle name="Normal 76 2 2 3 6 3" xfId="22466"/>
    <cellStyle name="Normal 76 2 2 3 7" xfId="32678"/>
    <cellStyle name="Normal 76 2 2 3 8" xfId="17453"/>
    <cellStyle name="Normal 76 2 2 4" xfId="2711"/>
    <cellStyle name="Normal 76 2 2 4 2" xfId="4401"/>
    <cellStyle name="Normal 76 2 2 4 2 2" xfId="14474"/>
    <cellStyle name="Normal 76 2 2 4 2 2 2" xfId="44796"/>
    <cellStyle name="Normal 76 2 2 4 2 2 3" xfId="29572"/>
    <cellStyle name="Normal 76 2 2 4 2 3" xfId="9454"/>
    <cellStyle name="Normal 76 2 2 4 2 3 2" xfId="39779"/>
    <cellStyle name="Normal 76 2 2 4 2 3 3" xfId="24555"/>
    <cellStyle name="Normal 76 2 2 4 2 4" xfId="34766"/>
    <cellStyle name="Normal 76 2 2 4 2 5" xfId="19542"/>
    <cellStyle name="Normal 76 2 2 4 3" xfId="6093"/>
    <cellStyle name="Normal 76 2 2 4 3 2" xfId="16145"/>
    <cellStyle name="Normal 76 2 2 4 3 2 2" xfId="46467"/>
    <cellStyle name="Normal 76 2 2 4 3 2 3" xfId="31243"/>
    <cellStyle name="Normal 76 2 2 4 3 3" xfId="11125"/>
    <cellStyle name="Normal 76 2 2 4 3 3 2" xfId="41450"/>
    <cellStyle name="Normal 76 2 2 4 3 3 3" xfId="26226"/>
    <cellStyle name="Normal 76 2 2 4 3 4" xfId="36437"/>
    <cellStyle name="Normal 76 2 2 4 3 5" xfId="21213"/>
    <cellStyle name="Normal 76 2 2 4 4" xfId="12803"/>
    <cellStyle name="Normal 76 2 2 4 4 2" xfId="43125"/>
    <cellStyle name="Normal 76 2 2 4 4 3" xfId="27901"/>
    <cellStyle name="Normal 76 2 2 4 5" xfId="7782"/>
    <cellStyle name="Normal 76 2 2 4 5 2" xfId="38108"/>
    <cellStyle name="Normal 76 2 2 4 5 3" xfId="22884"/>
    <cellStyle name="Normal 76 2 2 4 6" xfId="33096"/>
    <cellStyle name="Normal 76 2 2 4 7" xfId="17871"/>
    <cellStyle name="Normal 76 2 2 5" xfId="3564"/>
    <cellStyle name="Normal 76 2 2 5 2" xfId="13638"/>
    <cellStyle name="Normal 76 2 2 5 2 2" xfId="43960"/>
    <cellStyle name="Normal 76 2 2 5 2 3" xfId="28736"/>
    <cellStyle name="Normal 76 2 2 5 3" xfId="8618"/>
    <cellStyle name="Normal 76 2 2 5 3 2" xfId="38943"/>
    <cellStyle name="Normal 76 2 2 5 3 3" xfId="23719"/>
    <cellStyle name="Normal 76 2 2 5 4" xfId="33930"/>
    <cellStyle name="Normal 76 2 2 5 5" xfId="18706"/>
    <cellStyle name="Normal 76 2 2 6" xfId="5257"/>
    <cellStyle name="Normal 76 2 2 6 2" xfId="15309"/>
    <cellStyle name="Normal 76 2 2 6 2 2" xfId="45631"/>
    <cellStyle name="Normal 76 2 2 6 2 3" xfId="30407"/>
    <cellStyle name="Normal 76 2 2 6 3" xfId="10289"/>
    <cellStyle name="Normal 76 2 2 6 3 2" xfId="40614"/>
    <cellStyle name="Normal 76 2 2 6 3 3" xfId="25390"/>
    <cellStyle name="Normal 76 2 2 6 4" xfId="35601"/>
    <cellStyle name="Normal 76 2 2 6 5" xfId="20377"/>
    <cellStyle name="Normal 76 2 2 7" xfId="11967"/>
    <cellStyle name="Normal 76 2 2 7 2" xfId="42289"/>
    <cellStyle name="Normal 76 2 2 7 3" xfId="27065"/>
    <cellStyle name="Normal 76 2 2 8" xfId="6946"/>
    <cellStyle name="Normal 76 2 2 8 2" xfId="37272"/>
    <cellStyle name="Normal 76 2 2 8 3" xfId="22048"/>
    <cellStyle name="Normal 76 2 2 9" xfId="32260"/>
    <cellStyle name="Normal 76 2 3" xfId="1973"/>
    <cellStyle name="Normal 76 2 3 2" xfId="2394"/>
    <cellStyle name="Normal 76 2 3 2 2" xfId="3233"/>
    <cellStyle name="Normal 76 2 3 2 2 2" xfId="4923"/>
    <cellStyle name="Normal 76 2 3 2 2 2 2" xfId="14996"/>
    <cellStyle name="Normal 76 2 3 2 2 2 2 2" xfId="45318"/>
    <cellStyle name="Normal 76 2 3 2 2 2 2 3" xfId="30094"/>
    <cellStyle name="Normal 76 2 3 2 2 2 3" xfId="9976"/>
    <cellStyle name="Normal 76 2 3 2 2 2 3 2" xfId="40301"/>
    <cellStyle name="Normal 76 2 3 2 2 2 3 3" xfId="25077"/>
    <cellStyle name="Normal 76 2 3 2 2 2 4" xfId="35288"/>
    <cellStyle name="Normal 76 2 3 2 2 2 5" xfId="20064"/>
    <cellStyle name="Normal 76 2 3 2 2 3" xfId="6615"/>
    <cellStyle name="Normal 76 2 3 2 2 3 2" xfId="16667"/>
    <cellStyle name="Normal 76 2 3 2 2 3 2 2" xfId="46989"/>
    <cellStyle name="Normal 76 2 3 2 2 3 2 3" xfId="31765"/>
    <cellStyle name="Normal 76 2 3 2 2 3 3" xfId="11647"/>
    <cellStyle name="Normal 76 2 3 2 2 3 3 2" xfId="41972"/>
    <cellStyle name="Normal 76 2 3 2 2 3 3 3" xfId="26748"/>
    <cellStyle name="Normal 76 2 3 2 2 3 4" xfId="36959"/>
    <cellStyle name="Normal 76 2 3 2 2 3 5" xfId="21735"/>
    <cellStyle name="Normal 76 2 3 2 2 4" xfId="13325"/>
    <cellStyle name="Normal 76 2 3 2 2 4 2" xfId="43647"/>
    <cellStyle name="Normal 76 2 3 2 2 4 3" xfId="28423"/>
    <cellStyle name="Normal 76 2 3 2 2 5" xfId="8304"/>
    <cellStyle name="Normal 76 2 3 2 2 5 2" xfId="38630"/>
    <cellStyle name="Normal 76 2 3 2 2 5 3" xfId="23406"/>
    <cellStyle name="Normal 76 2 3 2 2 6" xfId="33618"/>
    <cellStyle name="Normal 76 2 3 2 2 7" xfId="18393"/>
    <cellStyle name="Normal 76 2 3 2 3" xfId="4086"/>
    <cellStyle name="Normal 76 2 3 2 3 2" xfId="14160"/>
    <cellStyle name="Normal 76 2 3 2 3 2 2" xfId="44482"/>
    <cellStyle name="Normal 76 2 3 2 3 2 3" xfId="29258"/>
    <cellStyle name="Normal 76 2 3 2 3 3" xfId="9140"/>
    <cellStyle name="Normal 76 2 3 2 3 3 2" xfId="39465"/>
    <cellStyle name="Normal 76 2 3 2 3 3 3" xfId="24241"/>
    <cellStyle name="Normal 76 2 3 2 3 4" xfId="34452"/>
    <cellStyle name="Normal 76 2 3 2 3 5" xfId="19228"/>
    <cellStyle name="Normal 76 2 3 2 4" xfId="5779"/>
    <cellStyle name="Normal 76 2 3 2 4 2" xfId="15831"/>
    <cellStyle name="Normal 76 2 3 2 4 2 2" xfId="46153"/>
    <cellStyle name="Normal 76 2 3 2 4 2 3" xfId="30929"/>
    <cellStyle name="Normal 76 2 3 2 4 3" xfId="10811"/>
    <cellStyle name="Normal 76 2 3 2 4 3 2" xfId="41136"/>
    <cellStyle name="Normal 76 2 3 2 4 3 3" xfId="25912"/>
    <cellStyle name="Normal 76 2 3 2 4 4" xfId="36123"/>
    <cellStyle name="Normal 76 2 3 2 4 5" xfId="20899"/>
    <cellStyle name="Normal 76 2 3 2 5" xfId="12489"/>
    <cellStyle name="Normal 76 2 3 2 5 2" xfId="42811"/>
    <cellStyle name="Normal 76 2 3 2 5 3" xfId="27587"/>
    <cellStyle name="Normal 76 2 3 2 6" xfId="7468"/>
    <cellStyle name="Normal 76 2 3 2 6 2" xfId="37794"/>
    <cellStyle name="Normal 76 2 3 2 6 3" xfId="22570"/>
    <cellStyle name="Normal 76 2 3 2 7" xfId="32782"/>
    <cellStyle name="Normal 76 2 3 2 8" xfId="17557"/>
    <cellStyle name="Normal 76 2 3 3" xfId="2815"/>
    <cellStyle name="Normal 76 2 3 3 2" xfId="4505"/>
    <cellStyle name="Normal 76 2 3 3 2 2" xfId="14578"/>
    <cellStyle name="Normal 76 2 3 3 2 2 2" xfId="44900"/>
    <cellStyle name="Normal 76 2 3 3 2 2 3" xfId="29676"/>
    <cellStyle name="Normal 76 2 3 3 2 3" xfId="9558"/>
    <cellStyle name="Normal 76 2 3 3 2 3 2" xfId="39883"/>
    <cellStyle name="Normal 76 2 3 3 2 3 3" xfId="24659"/>
    <cellStyle name="Normal 76 2 3 3 2 4" xfId="34870"/>
    <cellStyle name="Normal 76 2 3 3 2 5" xfId="19646"/>
    <cellStyle name="Normal 76 2 3 3 3" xfId="6197"/>
    <cellStyle name="Normal 76 2 3 3 3 2" xfId="16249"/>
    <cellStyle name="Normal 76 2 3 3 3 2 2" xfId="46571"/>
    <cellStyle name="Normal 76 2 3 3 3 2 3" xfId="31347"/>
    <cellStyle name="Normal 76 2 3 3 3 3" xfId="11229"/>
    <cellStyle name="Normal 76 2 3 3 3 3 2" xfId="41554"/>
    <cellStyle name="Normal 76 2 3 3 3 3 3" xfId="26330"/>
    <cellStyle name="Normal 76 2 3 3 3 4" xfId="36541"/>
    <cellStyle name="Normal 76 2 3 3 3 5" xfId="21317"/>
    <cellStyle name="Normal 76 2 3 3 4" xfId="12907"/>
    <cellStyle name="Normal 76 2 3 3 4 2" xfId="43229"/>
    <cellStyle name="Normal 76 2 3 3 4 3" xfId="28005"/>
    <cellStyle name="Normal 76 2 3 3 5" xfId="7886"/>
    <cellStyle name="Normal 76 2 3 3 5 2" xfId="38212"/>
    <cellStyle name="Normal 76 2 3 3 5 3" xfId="22988"/>
    <cellStyle name="Normal 76 2 3 3 6" xfId="33200"/>
    <cellStyle name="Normal 76 2 3 3 7" xfId="17975"/>
    <cellStyle name="Normal 76 2 3 4" xfId="3668"/>
    <cellStyle name="Normal 76 2 3 4 2" xfId="13742"/>
    <cellStyle name="Normal 76 2 3 4 2 2" xfId="44064"/>
    <cellStyle name="Normal 76 2 3 4 2 3" xfId="28840"/>
    <cellStyle name="Normal 76 2 3 4 3" xfId="8722"/>
    <cellStyle name="Normal 76 2 3 4 3 2" xfId="39047"/>
    <cellStyle name="Normal 76 2 3 4 3 3" xfId="23823"/>
    <cellStyle name="Normal 76 2 3 4 4" xfId="34034"/>
    <cellStyle name="Normal 76 2 3 4 5" xfId="18810"/>
    <cellStyle name="Normal 76 2 3 5" xfId="5361"/>
    <cellStyle name="Normal 76 2 3 5 2" xfId="15413"/>
    <cellStyle name="Normal 76 2 3 5 2 2" xfId="45735"/>
    <cellStyle name="Normal 76 2 3 5 2 3" xfId="30511"/>
    <cellStyle name="Normal 76 2 3 5 3" xfId="10393"/>
    <cellStyle name="Normal 76 2 3 5 3 2" xfId="40718"/>
    <cellStyle name="Normal 76 2 3 5 3 3" xfId="25494"/>
    <cellStyle name="Normal 76 2 3 5 4" xfId="35705"/>
    <cellStyle name="Normal 76 2 3 5 5" xfId="20481"/>
    <cellStyle name="Normal 76 2 3 6" xfId="12071"/>
    <cellStyle name="Normal 76 2 3 6 2" xfId="42393"/>
    <cellStyle name="Normal 76 2 3 6 3" xfId="27169"/>
    <cellStyle name="Normal 76 2 3 7" xfId="7050"/>
    <cellStyle name="Normal 76 2 3 7 2" xfId="37376"/>
    <cellStyle name="Normal 76 2 3 7 3" xfId="22152"/>
    <cellStyle name="Normal 76 2 3 8" xfId="32364"/>
    <cellStyle name="Normal 76 2 3 9" xfId="17139"/>
    <cellStyle name="Normal 76 2 4" xfId="2186"/>
    <cellStyle name="Normal 76 2 4 2" xfId="3025"/>
    <cellStyle name="Normal 76 2 4 2 2" xfId="4715"/>
    <cellStyle name="Normal 76 2 4 2 2 2" xfId="14788"/>
    <cellStyle name="Normal 76 2 4 2 2 2 2" xfId="45110"/>
    <cellStyle name="Normal 76 2 4 2 2 2 3" xfId="29886"/>
    <cellStyle name="Normal 76 2 4 2 2 3" xfId="9768"/>
    <cellStyle name="Normal 76 2 4 2 2 3 2" xfId="40093"/>
    <cellStyle name="Normal 76 2 4 2 2 3 3" xfId="24869"/>
    <cellStyle name="Normal 76 2 4 2 2 4" xfId="35080"/>
    <cellStyle name="Normal 76 2 4 2 2 5" xfId="19856"/>
    <cellStyle name="Normal 76 2 4 2 3" xfId="6407"/>
    <cellStyle name="Normal 76 2 4 2 3 2" xfId="16459"/>
    <cellStyle name="Normal 76 2 4 2 3 2 2" xfId="46781"/>
    <cellStyle name="Normal 76 2 4 2 3 2 3" xfId="31557"/>
    <cellStyle name="Normal 76 2 4 2 3 3" xfId="11439"/>
    <cellStyle name="Normal 76 2 4 2 3 3 2" xfId="41764"/>
    <cellStyle name="Normal 76 2 4 2 3 3 3" xfId="26540"/>
    <cellStyle name="Normal 76 2 4 2 3 4" xfId="36751"/>
    <cellStyle name="Normal 76 2 4 2 3 5" xfId="21527"/>
    <cellStyle name="Normal 76 2 4 2 4" xfId="13117"/>
    <cellStyle name="Normal 76 2 4 2 4 2" xfId="43439"/>
    <cellStyle name="Normal 76 2 4 2 4 3" xfId="28215"/>
    <cellStyle name="Normal 76 2 4 2 5" xfId="8096"/>
    <cellStyle name="Normal 76 2 4 2 5 2" xfId="38422"/>
    <cellStyle name="Normal 76 2 4 2 5 3" xfId="23198"/>
    <cellStyle name="Normal 76 2 4 2 6" xfId="33410"/>
    <cellStyle name="Normal 76 2 4 2 7" xfId="18185"/>
    <cellStyle name="Normal 76 2 4 3" xfId="3878"/>
    <cellStyle name="Normal 76 2 4 3 2" xfId="13952"/>
    <cellStyle name="Normal 76 2 4 3 2 2" xfId="44274"/>
    <cellStyle name="Normal 76 2 4 3 2 3" xfId="29050"/>
    <cellStyle name="Normal 76 2 4 3 3" xfId="8932"/>
    <cellStyle name="Normal 76 2 4 3 3 2" xfId="39257"/>
    <cellStyle name="Normal 76 2 4 3 3 3" xfId="24033"/>
    <cellStyle name="Normal 76 2 4 3 4" xfId="34244"/>
    <cellStyle name="Normal 76 2 4 3 5" xfId="19020"/>
    <cellStyle name="Normal 76 2 4 4" xfId="5571"/>
    <cellStyle name="Normal 76 2 4 4 2" xfId="15623"/>
    <cellStyle name="Normal 76 2 4 4 2 2" xfId="45945"/>
    <cellStyle name="Normal 76 2 4 4 2 3" xfId="30721"/>
    <cellStyle name="Normal 76 2 4 4 3" xfId="10603"/>
    <cellStyle name="Normal 76 2 4 4 3 2" xfId="40928"/>
    <cellStyle name="Normal 76 2 4 4 3 3" xfId="25704"/>
    <cellStyle name="Normal 76 2 4 4 4" xfId="35915"/>
    <cellStyle name="Normal 76 2 4 4 5" xfId="20691"/>
    <cellStyle name="Normal 76 2 4 5" xfId="12281"/>
    <cellStyle name="Normal 76 2 4 5 2" xfId="42603"/>
    <cellStyle name="Normal 76 2 4 5 3" xfId="27379"/>
    <cellStyle name="Normal 76 2 4 6" xfId="7260"/>
    <cellStyle name="Normal 76 2 4 6 2" xfId="37586"/>
    <cellStyle name="Normal 76 2 4 6 3" xfId="22362"/>
    <cellStyle name="Normal 76 2 4 7" xfId="32574"/>
    <cellStyle name="Normal 76 2 4 8" xfId="17349"/>
    <cellStyle name="Normal 76 2 5" xfId="2607"/>
    <cellStyle name="Normal 76 2 5 2" xfId="4297"/>
    <cellStyle name="Normal 76 2 5 2 2" xfId="14370"/>
    <cellStyle name="Normal 76 2 5 2 2 2" xfId="44692"/>
    <cellStyle name="Normal 76 2 5 2 2 3" xfId="29468"/>
    <cellStyle name="Normal 76 2 5 2 3" xfId="9350"/>
    <cellStyle name="Normal 76 2 5 2 3 2" xfId="39675"/>
    <cellStyle name="Normal 76 2 5 2 3 3" xfId="24451"/>
    <cellStyle name="Normal 76 2 5 2 4" xfId="34662"/>
    <cellStyle name="Normal 76 2 5 2 5" xfId="19438"/>
    <cellStyle name="Normal 76 2 5 3" xfId="5989"/>
    <cellStyle name="Normal 76 2 5 3 2" xfId="16041"/>
    <cellStyle name="Normal 76 2 5 3 2 2" xfId="46363"/>
    <cellStyle name="Normal 76 2 5 3 2 3" xfId="31139"/>
    <cellStyle name="Normal 76 2 5 3 3" xfId="11021"/>
    <cellStyle name="Normal 76 2 5 3 3 2" xfId="41346"/>
    <cellStyle name="Normal 76 2 5 3 3 3" xfId="26122"/>
    <cellStyle name="Normal 76 2 5 3 4" xfId="36333"/>
    <cellStyle name="Normal 76 2 5 3 5" xfId="21109"/>
    <cellStyle name="Normal 76 2 5 4" xfId="12699"/>
    <cellStyle name="Normal 76 2 5 4 2" xfId="43021"/>
    <cellStyle name="Normal 76 2 5 4 3" xfId="27797"/>
    <cellStyle name="Normal 76 2 5 5" xfId="7678"/>
    <cellStyle name="Normal 76 2 5 5 2" xfId="38004"/>
    <cellStyle name="Normal 76 2 5 5 3" xfId="22780"/>
    <cellStyle name="Normal 76 2 5 6" xfId="32992"/>
    <cellStyle name="Normal 76 2 5 7" xfId="17767"/>
    <cellStyle name="Normal 76 2 6" xfId="3460"/>
    <cellStyle name="Normal 76 2 6 2" xfId="13534"/>
    <cellStyle name="Normal 76 2 6 2 2" xfId="43856"/>
    <cellStyle name="Normal 76 2 6 2 3" xfId="28632"/>
    <cellStyle name="Normal 76 2 6 3" xfId="8514"/>
    <cellStyle name="Normal 76 2 6 3 2" xfId="38839"/>
    <cellStyle name="Normal 76 2 6 3 3" xfId="23615"/>
    <cellStyle name="Normal 76 2 6 4" xfId="33826"/>
    <cellStyle name="Normal 76 2 6 5" xfId="18602"/>
    <cellStyle name="Normal 76 2 7" xfId="5153"/>
    <cellStyle name="Normal 76 2 7 2" xfId="15205"/>
    <cellStyle name="Normal 76 2 7 2 2" xfId="45527"/>
    <cellStyle name="Normal 76 2 7 2 3" xfId="30303"/>
    <cellStyle name="Normal 76 2 7 3" xfId="10185"/>
    <cellStyle name="Normal 76 2 7 3 2" xfId="40510"/>
    <cellStyle name="Normal 76 2 7 3 3" xfId="25286"/>
    <cellStyle name="Normal 76 2 7 4" xfId="35497"/>
    <cellStyle name="Normal 76 2 7 5" xfId="20273"/>
    <cellStyle name="Normal 76 2 8" xfId="11863"/>
    <cellStyle name="Normal 76 2 8 2" xfId="42185"/>
    <cellStyle name="Normal 76 2 8 3" xfId="26961"/>
    <cellStyle name="Normal 76 2 9" xfId="6842"/>
    <cellStyle name="Normal 76 2 9 2" xfId="37168"/>
    <cellStyle name="Normal 76 2 9 3" xfId="21944"/>
    <cellStyle name="Normal 76 3" xfId="1806"/>
    <cellStyle name="Normal 76 3 10" xfId="16983"/>
    <cellStyle name="Normal 76 3 2" xfId="2025"/>
    <cellStyle name="Normal 76 3 2 2" xfId="2446"/>
    <cellStyle name="Normal 76 3 2 2 2" xfId="3285"/>
    <cellStyle name="Normal 76 3 2 2 2 2" xfId="4975"/>
    <cellStyle name="Normal 76 3 2 2 2 2 2" xfId="15048"/>
    <cellStyle name="Normal 76 3 2 2 2 2 2 2" xfId="45370"/>
    <cellStyle name="Normal 76 3 2 2 2 2 2 3" xfId="30146"/>
    <cellStyle name="Normal 76 3 2 2 2 2 3" xfId="10028"/>
    <cellStyle name="Normal 76 3 2 2 2 2 3 2" xfId="40353"/>
    <cellStyle name="Normal 76 3 2 2 2 2 3 3" xfId="25129"/>
    <cellStyle name="Normal 76 3 2 2 2 2 4" xfId="35340"/>
    <cellStyle name="Normal 76 3 2 2 2 2 5" xfId="20116"/>
    <cellStyle name="Normal 76 3 2 2 2 3" xfId="6667"/>
    <cellStyle name="Normal 76 3 2 2 2 3 2" xfId="16719"/>
    <cellStyle name="Normal 76 3 2 2 2 3 2 2" xfId="47041"/>
    <cellStyle name="Normal 76 3 2 2 2 3 2 3" xfId="31817"/>
    <cellStyle name="Normal 76 3 2 2 2 3 3" xfId="11699"/>
    <cellStyle name="Normal 76 3 2 2 2 3 3 2" xfId="42024"/>
    <cellStyle name="Normal 76 3 2 2 2 3 3 3" xfId="26800"/>
    <cellStyle name="Normal 76 3 2 2 2 3 4" xfId="37011"/>
    <cellStyle name="Normal 76 3 2 2 2 3 5" xfId="21787"/>
    <cellStyle name="Normal 76 3 2 2 2 4" xfId="13377"/>
    <cellStyle name="Normal 76 3 2 2 2 4 2" xfId="43699"/>
    <cellStyle name="Normal 76 3 2 2 2 4 3" xfId="28475"/>
    <cellStyle name="Normal 76 3 2 2 2 5" xfId="8356"/>
    <cellStyle name="Normal 76 3 2 2 2 5 2" xfId="38682"/>
    <cellStyle name="Normal 76 3 2 2 2 5 3" xfId="23458"/>
    <cellStyle name="Normal 76 3 2 2 2 6" xfId="33670"/>
    <cellStyle name="Normal 76 3 2 2 2 7" xfId="18445"/>
    <cellStyle name="Normal 76 3 2 2 3" xfId="4138"/>
    <cellStyle name="Normal 76 3 2 2 3 2" xfId="14212"/>
    <cellStyle name="Normal 76 3 2 2 3 2 2" xfId="44534"/>
    <cellStyle name="Normal 76 3 2 2 3 2 3" xfId="29310"/>
    <cellStyle name="Normal 76 3 2 2 3 3" xfId="9192"/>
    <cellStyle name="Normal 76 3 2 2 3 3 2" xfId="39517"/>
    <cellStyle name="Normal 76 3 2 2 3 3 3" xfId="24293"/>
    <cellStyle name="Normal 76 3 2 2 3 4" xfId="34504"/>
    <cellStyle name="Normal 76 3 2 2 3 5" xfId="19280"/>
    <cellStyle name="Normal 76 3 2 2 4" xfId="5831"/>
    <cellStyle name="Normal 76 3 2 2 4 2" xfId="15883"/>
    <cellStyle name="Normal 76 3 2 2 4 2 2" xfId="46205"/>
    <cellStyle name="Normal 76 3 2 2 4 2 3" xfId="30981"/>
    <cellStyle name="Normal 76 3 2 2 4 3" xfId="10863"/>
    <cellStyle name="Normal 76 3 2 2 4 3 2" xfId="41188"/>
    <cellStyle name="Normal 76 3 2 2 4 3 3" xfId="25964"/>
    <cellStyle name="Normal 76 3 2 2 4 4" xfId="36175"/>
    <cellStyle name="Normal 76 3 2 2 4 5" xfId="20951"/>
    <cellStyle name="Normal 76 3 2 2 5" xfId="12541"/>
    <cellStyle name="Normal 76 3 2 2 5 2" xfId="42863"/>
    <cellStyle name="Normal 76 3 2 2 5 3" xfId="27639"/>
    <cellStyle name="Normal 76 3 2 2 6" xfId="7520"/>
    <cellStyle name="Normal 76 3 2 2 6 2" xfId="37846"/>
    <cellStyle name="Normal 76 3 2 2 6 3" xfId="22622"/>
    <cellStyle name="Normal 76 3 2 2 7" xfId="32834"/>
    <cellStyle name="Normal 76 3 2 2 8" xfId="17609"/>
    <cellStyle name="Normal 76 3 2 3" xfId="2867"/>
    <cellStyle name="Normal 76 3 2 3 2" xfId="4557"/>
    <cellStyle name="Normal 76 3 2 3 2 2" xfId="14630"/>
    <cellStyle name="Normal 76 3 2 3 2 2 2" xfId="44952"/>
    <cellStyle name="Normal 76 3 2 3 2 2 3" xfId="29728"/>
    <cellStyle name="Normal 76 3 2 3 2 3" xfId="9610"/>
    <cellStyle name="Normal 76 3 2 3 2 3 2" xfId="39935"/>
    <cellStyle name="Normal 76 3 2 3 2 3 3" xfId="24711"/>
    <cellStyle name="Normal 76 3 2 3 2 4" xfId="34922"/>
    <cellStyle name="Normal 76 3 2 3 2 5" xfId="19698"/>
    <cellStyle name="Normal 76 3 2 3 3" xfId="6249"/>
    <cellStyle name="Normal 76 3 2 3 3 2" xfId="16301"/>
    <cellStyle name="Normal 76 3 2 3 3 2 2" xfId="46623"/>
    <cellStyle name="Normal 76 3 2 3 3 2 3" xfId="31399"/>
    <cellStyle name="Normal 76 3 2 3 3 3" xfId="11281"/>
    <cellStyle name="Normal 76 3 2 3 3 3 2" xfId="41606"/>
    <cellStyle name="Normal 76 3 2 3 3 3 3" xfId="26382"/>
    <cellStyle name="Normal 76 3 2 3 3 4" xfId="36593"/>
    <cellStyle name="Normal 76 3 2 3 3 5" xfId="21369"/>
    <cellStyle name="Normal 76 3 2 3 4" xfId="12959"/>
    <cellStyle name="Normal 76 3 2 3 4 2" xfId="43281"/>
    <cellStyle name="Normal 76 3 2 3 4 3" xfId="28057"/>
    <cellStyle name="Normal 76 3 2 3 5" xfId="7938"/>
    <cellStyle name="Normal 76 3 2 3 5 2" xfId="38264"/>
    <cellStyle name="Normal 76 3 2 3 5 3" xfId="23040"/>
    <cellStyle name="Normal 76 3 2 3 6" xfId="33252"/>
    <cellStyle name="Normal 76 3 2 3 7" xfId="18027"/>
    <cellStyle name="Normal 76 3 2 4" xfId="3720"/>
    <cellStyle name="Normal 76 3 2 4 2" xfId="13794"/>
    <cellStyle name="Normal 76 3 2 4 2 2" xfId="44116"/>
    <cellStyle name="Normal 76 3 2 4 2 3" xfId="28892"/>
    <cellStyle name="Normal 76 3 2 4 3" xfId="8774"/>
    <cellStyle name="Normal 76 3 2 4 3 2" xfId="39099"/>
    <cellStyle name="Normal 76 3 2 4 3 3" xfId="23875"/>
    <cellStyle name="Normal 76 3 2 4 4" xfId="34086"/>
    <cellStyle name="Normal 76 3 2 4 5" xfId="18862"/>
    <cellStyle name="Normal 76 3 2 5" xfId="5413"/>
    <cellStyle name="Normal 76 3 2 5 2" xfId="15465"/>
    <cellStyle name="Normal 76 3 2 5 2 2" xfId="45787"/>
    <cellStyle name="Normal 76 3 2 5 2 3" xfId="30563"/>
    <cellStyle name="Normal 76 3 2 5 3" xfId="10445"/>
    <cellStyle name="Normal 76 3 2 5 3 2" xfId="40770"/>
    <cellStyle name="Normal 76 3 2 5 3 3" xfId="25546"/>
    <cellStyle name="Normal 76 3 2 5 4" xfId="35757"/>
    <cellStyle name="Normal 76 3 2 5 5" xfId="20533"/>
    <cellStyle name="Normal 76 3 2 6" xfId="12123"/>
    <cellStyle name="Normal 76 3 2 6 2" xfId="42445"/>
    <cellStyle name="Normal 76 3 2 6 3" xfId="27221"/>
    <cellStyle name="Normal 76 3 2 7" xfId="7102"/>
    <cellStyle name="Normal 76 3 2 7 2" xfId="37428"/>
    <cellStyle name="Normal 76 3 2 7 3" xfId="22204"/>
    <cellStyle name="Normal 76 3 2 8" xfId="32416"/>
    <cellStyle name="Normal 76 3 2 9" xfId="17191"/>
    <cellStyle name="Normal 76 3 3" xfId="2238"/>
    <cellStyle name="Normal 76 3 3 2" xfId="3077"/>
    <cellStyle name="Normal 76 3 3 2 2" xfId="4767"/>
    <cellStyle name="Normal 76 3 3 2 2 2" xfId="14840"/>
    <cellStyle name="Normal 76 3 3 2 2 2 2" xfId="45162"/>
    <cellStyle name="Normal 76 3 3 2 2 2 3" xfId="29938"/>
    <cellStyle name="Normal 76 3 3 2 2 3" xfId="9820"/>
    <cellStyle name="Normal 76 3 3 2 2 3 2" xfId="40145"/>
    <cellStyle name="Normal 76 3 3 2 2 3 3" xfId="24921"/>
    <cellStyle name="Normal 76 3 3 2 2 4" xfId="35132"/>
    <cellStyle name="Normal 76 3 3 2 2 5" xfId="19908"/>
    <cellStyle name="Normal 76 3 3 2 3" xfId="6459"/>
    <cellStyle name="Normal 76 3 3 2 3 2" xfId="16511"/>
    <cellStyle name="Normal 76 3 3 2 3 2 2" xfId="46833"/>
    <cellStyle name="Normal 76 3 3 2 3 2 3" xfId="31609"/>
    <cellStyle name="Normal 76 3 3 2 3 3" xfId="11491"/>
    <cellStyle name="Normal 76 3 3 2 3 3 2" xfId="41816"/>
    <cellStyle name="Normal 76 3 3 2 3 3 3" xfId="26592"/>
    <cellStyle name="Normal 76 3 3 2 3 4" xfId="36803"/>
    <cellStyle name="Normal 76 3 3 2 3 5" xfId="21579"/>
    <cellStyle name="Normal 76 3 3 2 4" xfId="13169"/>
    <cellStyle name="Normal 76 3 3 2 4 2" xfId="43491"/>
    <cellStyle name="Normal 76 3 3 2 4 3" xfId="28267"/>
    <cellStyle name="Normal 76 3 3 2 5" xfId="8148"/>
    <cellStyle name="Normal 76 3 3 2 5 2" xfId="38474"/>
    <cellStyle name="Normal 76 3 3 2 5 3" xfId="23250"/>
    <cellStyle name="Normal 76 3 3 2 6" xfId="33462"/>
    <cellStyle name="Normal 76 3 3 2 7" xfId="18237"/>
    <cellStyle name="Normal 76 3 3 3" xfId="3930"/>
    <cellStyle name="Normal 76 3 3 3 2" xfId="14004"/>
    <cellStyle name="Normal 76 3 3 3 2 2" xfId="44326"/>
    <cellStyle name="Normal 76 3 3 3 2 3" xfId="29102"/>
    <cellStyle name="Normal 76 3 3 3 3" xfId="8984"/>
    <cellStyle name="Normal 76 3 3 3 3 2" xfId="39309"/>
    <cellStyle name="Normal 76 3 3 3 3 3" xfId="24085"/>
    <cellStyle name="Normal 76 3 3 3 4" xfId="34296"/>
    <cellStyle name="Normal 76 3 3 3 5" xfId="19072"/>
    <cellStyle name="Normal 76 3 3 4" xfId="5623"/>
    <cellStyle name="Normal 76 3 3 4 2" xfId="15675"/>
    <cellStyle name="Normal 76 3 3 4 2 2" xfId="45997"/>
    <cellStyle name="Normal 76 3 3 4 2 3" xfId="30773"/>
    <cellStyle name="Normal 76 3 3 4 3" xfId="10655"/>
    <cellStyle name="Normal 76 3 3 4 3 2" xfId="40980"/>
    <cellStyle name="Normal 76 3 3 4 3 3" xfId="25756"/>
    <cellStyle name="Normal 76 3 3 4 4" xfId="35967"/>
    <cellStyle name="Normal 76 3 3 4 5" xfId="20743"/>
    <cellStyle name="Normal 76 3 3 5" xfId="12333"/>
    <cellStyle name="Normal 76 3 3 5 2" xfId="42655"/>
    <cellStyle name="Normal 76 3 3 5 3" xfId="27431"/>
    <cellStyle name="Normal 76 3 3 6" xfId="7312"/>
    <cellStyle name="Normal 76 3 3 6 2" xfId="37638"/>
    <cellStyle name="Normal 76 3 3 6 3" xfId="22414"/>
    <cellStyle name="Normal 76 3 3 7" xfId="32626"/>
    <cellStyle name="Normal 76 3 3 8" xfId="17401"/>
    <cellStyle name="Normal 76 3 4" xfId="2659"/>
    <cellStyle name="Normal 76 3 4 2" xfId="4349"/>
    <cellStyle name="Normal 76 3 4 2 2" xfId="14422"/>
    <cellStyle name="Normal 76 3 4 2 2 2" xfId="44744"/>
    <cellStyle name="Normal 76 3 4 2 2 3" xfId="29520"/>
    <cellStyle name="Normal 76 3 4 2 3" xfId="9402"/>
    <cellStyle name="Normal 76 3 4 2 3 2" xfId="39727"/>
    <cellStyle name="Normal 76 3 4 2 3 3" xfId="24503"/>
    <cellStyle name="Normal 76 3 4 2 4" xfId="34714"/>
    <cellStyle name="Normal 76 3 4 2 5" xfId="19490"/>
    <cellStyle name="Normal 76 3 4 3" xfId="6041"/>
    <cellStyle name="Normal 76 3 4 3 2" xfId="16093"/>
    <cellStyle name="Normal 76 3 4 3 2 2" xfId="46415"/>
    <cellStyle name="Normal 76 3 4 3 2 3" xfId="31191"/>
    <cellStyle name="Normal 76 3 4 3 3" xfId="11073"/>
    <cellStyle name="Normal 76 3 4 3 3 2" xfId="41398"/>
    <cellStyle name="Normal 76 3 4 3 3 3" xfId="26174"/>
    <cellStyle name="Normal 76 3 4 3 4" xfId="36385"/>
    <cellStyle name="Normal 76 3 4 3 5" xfId="21161"/>
    <cellStyle name="Normal 76 3 4 4" xfId="12751"/>
    <cellStyle name="Normal 76 3 4 4 2" xfId="43073"/>
    <cellStyle name="Normal 76 3 4 4 3" xfId="27849"/>
    <cellStyle name="Normal 76 3 4 5" xfId="7730"/>
    <cellStyle name="Normal 76 3 4 5 2" xfId="38056"/>
    <cellStyle name="Normal 76 3 4 5 3" xfId="22832"/>
    <cellStyle name="Normal 76 3 4 6" xfId="33044"/>
    <cellStyle name="Normal 76 3 4 7" xfId="17819"/>
    <cellStyle name="Normal 76 3 5" xfId="3512"/>
    <cellStyle name="Normal 76 3 5 2" xfId="13586"/>
    <cellStyle name="Normal 76 3 5 2 2" xfId="43908"/>
    <cellStyle name="Normal 76 3 5 2 3" xfId="28684"/>
    <cellStyle name="Normal 76 3 5 3" xfId="8566"/>
    <cellStyle name="Normal 76 3 5 3 2" xfId="38891"/>
    <cellStyle name="Normal 76 3 5 3 3" xfId="23667"/>
    <cellStyle name="Normal 76 3 5 4" xfId="33878"/>
    <cellStyle name="Normal 76 3 5 5" xfId="18654"/>
    <cellStyle name="Normal 76 3 6" xfId="5205"/>
    <cellStyle name="Normal 76 3 6 2" xfId="15257"/>
    <cellStyle name="Normal 76 3 6 2 2" xfId="45579"/>
    <cellStyle name="Normal 76 3 6 2 3" xfId="30355"/>
    <cellStyle name="Normal 76 3 6 3" xfId="10237"/>
    <cellStyle name="Normal 76 3 6 3 2" xfId="40562"/>
    <cellStyle name="Normal 76 3 6 3 3" xfId="25338"/>
    <cellStyle name="Normal 76 3 6 4" xfId="35549"/>
    <cellStyle name="Normal 76 3 6 5" xfId="20325"/>
    <cellStyle name="Normal 76 3 7" xfId="11915"/>
    <cellStyle name="Normal 76 3 7 2" xfId="42237"/>
    <cellStyle name="Normal 76 3 7 3" xfId="27013"/>
    <cellStyle name="Normal 76 3 8" xfId="6894"/>
    <cellStyle name="Normal 76 3 8 2" xfId="37220"/>
    <cellStyle name="Normal 76 3 8 3" xfId="21996"/>
    <cellStyle name="Normal 76 3 9" xfId="32209"/>
    <cellStyle name="Normal 76 4" xfId="1919"/>
    <cellStyle name="Normal 76 4 2" xfId="2342"/>
    <cellStyle name="Normal 76 4 2 2" xfId="3181"/>
    <cellStyle name="Normal 76 4 2 2 2" xfId="4871"/>
    <cellStyle name="Normal 76 4 2 2 2 2" xfId="14944"/>
    <cellStyle name="Normal 76 4 2 2 2 2 2" xfId="45266"/>
    <cellStyle name="Normal 76 4 2 2 2 2 3" xfId="30042"/>
    <cellStyle name="Normal 76 4 2 2 2 3" xfId="9924"/>
    <cellStyle name="Normal 76 4 2 2 2 3 2" xfId="40249"/>
    <cellStyle name="Normal 76 4 2 2 2 3 3" xfId="25025"/>
    <cellStyle name="Normal 76 4 2 2 2 4" xfId="35236"/>
    <cellStyle name="Normal 76 4 2 2 2 5" xfId="20012"/>
    <cellStyle name="Normal 76 4 2 2 3" xfId="6563"/>
    <cellStyle name="Normal 76 4 2 2 3 2" xfId="16615"/>
    <cellStyle name="Normal 76 4 2 2 3 2 2" xfId="46937"/>
    <cellStyle name="Normal 76 4 2 2 3 2 3" xfId="31713"/>
    <cellStyle name="Normal 76 4 2 2 3 3" xfId="11595"/>
    <cellStyle name="Normal 76 4 2 2 3 3 2" xfId="41920"/>
    <cellStyle name="Normal 76 4 2 2 3 3 3" xfId="26696"/>
    <cellStyle name="Normal 76 4 2 2 3 4" xfId="36907"/>
    <cellStyle name="Normal 76 4 2 2 3 5" xfId="21683"/>
    <cellStyle name="Normal 76 4 2 2 4" xfId="13273"/>
    <cellStyle name="Normal 76 4 2 2 4 2" xfId="43595"/>
    <cellStyle name="Normal 76 4 2 2 4 3" xfId="28371"/>
    <cellStyle name="Normal 76 4 2 2 5" xfId="8252"/>
    <cellStyle name="Normal 76 4 2 2 5 2" xfId="38578"/>
    <cellStyle name="Normal 76 4 2 2 5 3" xfId="23354"/>
    <cellStyle name="Normal 76 4 2 2 6" xfId="33566"/>
    <cellStyle name="Normal 76 4 2 2 7" xfId="18341"/>
    <cellStyle name="Normal 76 4 2 3" xfId="4034"/>
    <cellStyle name="Normal 76 4 2 3 2" xfId="14108"/>
    <cellStyle name="Normal 76 4 2 3 2 2" xfId="44430"/>
    <cellStyle name="Normal 76 4 2 3 2 3" xfId="29206"/>
    <cellStyle name="Normal 76 4 2 3 3" xfId="9088"/>
    <cellStyle name="Normal 76 4 2 3 3 2" xfId="39413"/>
    <cellStyle name="Normal 76 4 2 3 3 3" xfId="24189"/>
    <cellStyle name="Normal 76 4 2 3 4" xfId="34400"/>
    <cellStyle name="Normal 76 4 2 3 5" xfId="19176"/>
    <cellStyle name="Normal 76 4 2 4" xfId="5727"/>
    <cellStyle name="Normal 76 4 2 4 2" xfId="15779"/>
    <cellStyle name="Normal 76 4 2 4 2 2" xfId="46101"/>
    <cellStyle name="Normal 76 4 2 4 2 3" xfId="30877"/>
    <cellStyle name="Normal 76 4 2 4 3" xfId="10759"/>
    <cellStyle name="Normal 76 4 2 4 3 2" xfId="41084"/>
    <cellStyle name="Normal 76 4 2 4 3 3" xfId="25860"/>
    <cellStyle name="Normal 76 4 2 4 4" xfId="36071"/>
    <cellStyle name="Normal 76 4 2 4 5" xfId="20847"/>
    <cellStyle name="Normal 76 4 2 5" xfId="12437"/>
    <cellStyle name="Normal 76 4 2 5 2" xfId="42759"/>
    <cellStyle name="Normal 76 4 2 5 3" xfId="27535"/>
    <cellStyle name="Normal 76 4 2 6" xfId="7416"/>
    <cellStyle name="Normal 76 4 2 6 2" xfId="37742"/>
    <cellStyle name="Normal 76 4 2 6 3" xfId="22518"/>
    <cellStyle name="Normal 76 4 2 7" xfId="32730"/>
    <cellStyle name="Normal 76 4 2 8" xfId="17505"/>
    <cellStyle name="Normal 76 4 3" xfId="2763"/>
    <cellStyle name="Normal 76 4 3 2" xfId="4453"/>
    <cellStyle name="Normal 76 4 3 2 2" xfId="14526"/>
    <cellStyle name="Normal 76 4 3 2 2 2" xfId="44848"/>
    <cellStyle name="Normal 76 4 3 2 2 3" xfId="29624"/>
    <cellStyle name="Normal 76 4 3 2 3" xfId="9506"/>
    <cellStyle name="Normal 76 4 3 2 3 2" xfId="39831"/>
    <cellStyle name="Normal 76 4 3 2 3 3" xfId="24607"/>
    <cellStyle name="Normal 76 4 3 2 4" xfId="34818"/>
    <cellStyle name="Normal 76 4 3 2 5" xfId="19594"/>
    <cellStyle name="Normal 76 4 3 3" xfId="6145"/>
    <cellStyle name="Normal 76 4 3 3 2" xfId="16197"/>
    <cellStyle name="Normal 76 4 3 3 2 2" xfId="46519"/>
    <cellStyle name="Normal 76 4 3 3 2 3" xfId="31295"/>
    <cellStyle name="Normal 76 4 3 3 3" xfId="11177"/>
    <cellStyle name="Normal 76 4 3 3 3 2" xfId="41502"/>
    <cellStyle name="Normal 76 4 3 3 3 3" xfId="26278"/>
    <cellStyle name="Normal 76 4 3 3 4" xfId="36489"/>
    <cellStyle name="Normal 76 4 3 3 5" xfId="21265"/>
    <cellStyle name="Normal 76 4 3 4" xfId="12855"/>
    <cellStyle name="Normal 76 4 3 4 2" xfId="43177"/>
    <cellStyle name="Normal 76 4 3 4 3" xfId="27953"/>
    <cellStyle name="Normal 76 4 3 5" xfId="7834"/>
    <cellStyle name="Normal 76 4 3 5 2" xfId="38160"/>
    <cellStyle name="Normal 76 4 3 5 3" xfId="22936"/>
    <cellStyle name="Normal 76 4 3 6" xfId="33148"/>
    <cellStyle name="Normal 76 4 3 7" xfId="17923"/>
    <cellStyle name="Normal 76 4 4" xfId="3616"/>
    <cellStyle name="Normal 76 4 4 2" xfId="13690"/>
    <cellStyle name="Normal 76 4 4 2 2" xfId="44012"/>
    <cellStyle name="Normal 76 4 4 2 3" xfId="28788"/>
    <cellStyle name="Normal 76 4 4 3" xfId="8670"/>
    <cellStyle name="Normal 76 4 4 3 2" xfId="38995"/>
    <cellStyle name="Normal 76 4 4 3 3" xfId="23771"/>
    <cellStyle name="Normal 76 4 4 4" xfId="33982"/>
    <cellStyle name="Normal 76 4 4 5" xfId="18758"/>
    <cellStyle name="Normal 76 4 5" xfId="5309"/>
    <cellStyle name="Normal 76 4 5 2" xfId="15361"/>
    <cellStyle name="Normal 76 4 5 2 2" xfId="45683"/>
    <cellStyle name="Normal 76 4 5 2 3" xfId="30459"/>
    <cellStyle name="Normal 76 4 5 3" xfId="10341"/>
    <cellStyle name="Normal 76 4 5 3 2" xfId="40666"/>
    <cellStyle name="Normal 76 4 5 3 3" xfId="25442"/>
    <cellStyle name="Normal 76 4 5 4" xfId="35653"/>
    <cellStyle name="Normal 76 4 5 5" xfId="20429"/>
    <cellStyle name="Normal 76 4 6" xfId="12019"/>
    <cellStyle name="Normal 76 4 6 2" xfId="42341"/>
    <cellStyle name="Normal 76 4 6 3" xfId="27117"/>
    <cellStyle name="Normal 76 4 7" xfId="6998"/>
    <cellStyle name="Normal 76 4 7 2" xfId="37324"/>
    <cellStyle name="Normal 76 4 7 3" xfId="22100"/>
    <cellStyle name="Normal 76 4 8" xfId="32312"/>
    <cellStyle name="Normal 76 4 9" xfId="17087"/>
    <cellStyle name="Normal 76 5" xfId="2132"/>
    <cellStyle name="Normal 76 5 2" xfId="2973"/>
    <cellStyle name="Normal 76 5 2 2" xfId="4663"/>
    <cellStyle name="Normal 76 5 2 2 2" xfId="14736"/>
    <cellStyle name="Normal 76 5 2 2 2 2" xfId="45058"/>
    <cellStyle name="Normal 76 5 2 2 2 3" xfId="29834"/>
    <cellStyle name="Normal 76 5 2 2 3" xfId="9716"/>
    <cellStyle name="Normal 76 5 2 2 3 2" xfId="40041"/>
    <cellStyle name="Normal 76 5 2 2 3 3" xfId="24817"/>
    <cellStyle name="Normal 76 5 2 2 4" xfId="35028"/>
    <cellStyle name="Normal 76 5 2 2 5" xfId="19804"/>
    <cellStyle name="Normal 76 5 2 3" xfId="6355"/>
    <cellStyle name="Normal 76 5 2 3 2" xfId="16407"/>
    <cellStyle name="Normal 76 5 2 3 2 2" xfId="46729"/>
    <cellStyle name="Normal 76 5 2 3 2 3" xfId="31505"/>
    <cellStyle name="Normal 76 5 2 3 3" xfId="11387"/>
    <cellStyle name="Normal 76 5 2 3 3 2" xfId="41712"/>
    <cellStyle name="Normal 76 5 2 3 3 3" xfId="26488"/>
    <cellStyle name="Normal 76 5 2 3 4" xfId="36699"/>
    <cellStyle name="Normal 76 5 2 3 5" xfId="21475"/>
    <cellStyle name="Normal 76 5 2 4" xfId="13065"/>
    <cellStyle name="Normal 76 5 2 4 2" xfId="43387"/>
    <cellStyle name="Normal 76 5 2 4 3" xfId="28163"/>
    <cellStyle name="Normal 76 5 2 5" xfId="8044"/>
    <cellStyle name="Normal 76 5 2 5 2" xfId="38370"/>
    <cellStyle name="Normal 76 5 2 5 3" xfId="23146"/>
    <cellStyle name="Normal 76 5 2 6" xfId="33358"/>
    <cellStyle name="Normal 76 5 2 7" xfId="18133"/>
    <cellStyle name="Normal 76 5 3" xfId="3826"/>
    <cellStyle name="Normal 76 5 3 2" xfId="13900"/>
    <cellStyle name="Normal 76 5 3 2 2" xfId="44222"/>
    <cellStyle name="Normal 76 5 3 2 3" xfId="28998"/>
    <cellStyle name="Normal 76 5 3 3" xfId="8880"/>
    <cellStyle name="Normal 76 5 3 3 2" xfId="39205"/>
    <cellStyle name="Normal 76 5 3 3 3" xfId="23981"/>
    <cellStyle name="Normal 76 5 3 4" xfId="34192"/>
    <cellStyle name="Normal 76 5 3 5" xfId="18968"/>
    <cellStyle name="Normal 76 5 4" xfId="5519"/>
    <cellStyle name="Normal 76 5 4 2" xfId="15571"/>
    <cellStyle name="Normal 76 5 4 2 2" xfId="45893"/>
    <cellStyle name="Normal 76 5 4 2 3" xfId="30669"/>
    <cellStyle name="Normal 76 5 4 3" xfId="10551"/>
    <cellStyle name="Normal 76 5 4 3 2" xfId="40876"/>
    <cellStyle name="Normal 76 5 4 3 3" xfId="25652"/>
    <cellStyle name="Normal 76 5 4 4" xfId="35863"/>
    <cellStyle name="Normal 76 5 4 5" xfId="20639"/>
    <cellStyle name="Normal 76 5 5" xfId="12229"/>
    <cellStyle name="Normal 76 5 5 2" xfId="42551"/>
    <cellStyle name="Normal 76 5 5 3" xfId="27327"/>
    <cellStyle name="Normal 76 5 6" xfId="7208"/>
    <cellStyle name="Normal 76 5 6 2" xfId="37534"/>
    <cellStyle name="Normal 76 5 6 3" xfId="22310"/>
    <cellStyle name="Normal 76 5 7" xfId="32522"/>
    <cellStyle name="Normal 76 5 8" xfId="17297"/>
    <cellStyle name="Normal 76 6" xfId="2553"/>
    <cellStyle name="Normal 76 6 2" xfId="4245"/>
    <cellStyle name="Normal 76 6 2 2" xfId="14318"/>
    <cellStyle name="Normal 76 6 2 2 2" xfId="44640"/>
    <cellStyle name="Normal 76 6 2 2 3" xfId="29416"/>
    <cellStyle name="Normal 76 6 2 3" xfId="9298"/>
    <cellStyle name="Normal 76 6 2 3 2" xfId="39623"/>
    <cellStyle name="Normal 76 6 2 3 3" xfId="24399"/>
    <cellStyle name="Normal 76 6 2 4" xfId="34610"/>
    <cellStyle name="Normal 76 6 2 5" xfId="19386"/>
    <cellStyle name="Normal 76 6 3" xfId="5937"/>
    <cellStyle name="Normal 76 6 3 2" xfId="15989"/>
    <cellStyle name="Normal 76 6 3 2 2" xfId="46311"/>
    <cellStyle name="Normal 76 6 3 2 3" xfId="31087"/>
    <cellStyle name="Normal 76 6 3 3" xfId="10969"/>
    <cellStyle name="Normal 76 6 3 3 2" xfId="41294"/>
    <cellStyle name="Normal 76 6 3 3 3" xfId="26070"/>
    <cellStyle name="Normal 76 6 3 4" xfId="36281"/>
    <cellStyle name="Normal 76 6 3 5" xfId="21057"/>
    <cellStyle name="Normal 76 6 4" xfId="12647"/>
    <cellStyle name="Normal 76 6 4 2" xfId="42969"/>
    <cellStyle name="Normal 76 6 4 3" xfId="27745"/>
    <cellStyle name="Normal 76 6 5" xfId="7626"/>
    <cellStyle name="Normal 76 6 5 2" xfId="37952"/>
    <cellStyle name="Normal 76 6 5 3" xfId="22728"/>
    <cellStyle name="Normal 76 6 6" xfId="32940"/>
    <cellStyle name="Normal 76 6 7" xfId="17715"/>
    <cellStyle name="Normal 76 7" xfId="3405"/>
    <cellStyle name="Normal 76 7 2" xfId="13482"/>
    <cellStyle name="Normal 76 7 2 2" xfId="43804"/>
    <cellStyle name="Normal 76 7 2 3" xfId="28580"/>
    <cellStyle name="Normal 76 7 3" xfId="8462"/>
    <cellStyle name="Normal 76 7 3 2" xfId="38787"/>
    <cellStyle name="Normal 76 7 3 3" xfId="23563"/>
    <cellStyle name="Normal 76 7 4" xfId="33774"/>
    <cellStyle name="Normal 76 7 5" xfId="18550"/>
    <cellStyle name="Normal 76 8" xfId="5099"/>
    <cellStyle name="Normal 76 8 2" xfId="15153"/>
    <cellStyle name="Normal 76 8 2 2" xfId="45475"/>
    <cellStyle name="Normal 76 8 2 3" xfId="30251"/>
    <cellStyle name="Normal 76 8 3" xfId="10133"/>
    <cellStyle name="Normal 76 8 3 2" xfId="40458"/>
    <cellStyle name="Normal 76 8 3 3" xfId="25234"/>
    <cellStyle name="Normal 76 8 4" xfId="35445"/>
    <cellStyle name="Normal 76 8 5" xfId="20221"/>
    <cellStyle name="Normal 76 9" xfId="11809"/>
    <cellStyle name="Normal 76 9 2" xfId="42133"/>
    <cellStyle name="Normal 76 9 3" xfId="26909"/>
    <cellStyle name="Normal 77" xfId="1161"/>
    <cellStyle name="Normal 77 2" xfId="47319"/>
    <cellStyle name="Normal 78" xfId="1052"/>
    <cellStyle name="Normal 78 10" xfId="6737"/>
    <cellStyle name="Normal 78 10 2" xfId="37067"/>
    <cellStyle name="Normal 78 10 3" xfId="21843"/>
    <cellStyle name="Normal 78 10 4" xfId="47252"/>
    <cellStyle name="Normal 78 11" xfId="32059"/>
    <cellStyle name="Normal 78 12" xfId="16828"/>
    <cellStyle name="Normal 78 13" xfId="47320"/>
    <cellStyle name="Normal 78 2" xfId="1702"/>
    <cellStyle name="Normal 78 2 10" xfId="32112"/>
    <cellStyle name="Normal 78 2 11" xfId="16882"/>
    <cellStyle name="Normal 78 2 2" xfId="1811"/>
    <cellStyle name="Normal 78 2 2 10" xfId="16986"/>
    <cellStyle name="Normal 78 2 2 2" xfId="2028"/>
    <cellStyle name="Normal 78 2 2 2 2" xfId="2449"/>
    <cellStyle name="Normal 78 2 2 2 2 2" xfId="3288"/>
    <cellStyle name="Normal 78 2 2 2 2 2 2" xfId="4978"/>
    <cellStyle name="Normal 78 2 2 2 2 2 2 2" xfId="15051"/>
    <cellStyle name="Normal 78 2 2 2 2 2 2 2 2" xfId="45373"/>
    <cellStyle name="Normal 78 2 2 2 2 2 2 2 3" xfId="30149"/>
    <cellStyle name="Normal 78 2 2 2 2 2 2 3" xfId="10031"/>
    <cellStyle name="Normal 78 2 2 2 2 2 2 3 2" xfId="40356"/>
    <cellStyle name="Normal 78 2 2 2 2 2 2 3 3" xfId="25132"/>
    <cellStyle name="Normal 78 2 2 2 2 2 2 4" xfId="35343"/>
    <cellStyle name="Normal 78 2 2 2 2 2 2 5" xfId="20119"/>
    <cellStyle name="Normal 78 2 2 2 2 2 3" xfId="6670"/>
    <cellStyle name="Normal 78 2 2 2 2 2 3 2" xfId="16722"/>
    <cellStyle name="Normal 78 2 2 2 2 2 3 2 2" xfId="47044"/>
    <cellStyle name="Normal 78 2 2 2 2 2 3 2 3" xfId="31820"/>
    <cellStyle name="Normal 78 2 2 2 2 2 3 3" xfId="11702"/>
    <cellStyle name="Normal 78 2 2 2 2 2 3 3 2" xfId="42027"/>
    <cellStyle name="Normal 78 2 2 2 2 2 3 3 3" xfId="26803"/>
    <cellStyle name="Normal 78 2 2 2 2 2 3 4" xfId="37014"/>
    <cellStyle name="Normal 78 2 2 2 2 2 3 5" xfId="21790"/>
    <cellStyle name="Normal 78 2 2 2 2 2 4" xfId="13380"/>
    <cellStyle name="Normal 78 2 2 2 2 2 4 2" xfId="43702"/>
    <cellStyle name="Normal 78 2 2 2 2 2 4 3" xfId="28478"/>
    <cellStyle name="Normal 78 2 2 2 2 2 5" xfId="8359"/>
    <cellStyle name="Normal 78 2 2 2 2 2 5 2" xfId="38685"/>
    <cellStyle name="Normal 78 2 2 2 2 2 5 3" xfId="23461"/>
    <cellStyle name="Normal 78 2 2 2 2 2 6" xfId="33673"/>
    <cellStyle name="Normal 78 2 2 2 2 2 7" xfId="18448"/>
    <cellStyle name="Normal 78 2 2 2 2 3" xfId="4141"/>
    <cellStyle name="Normal 78 2 2 2 2 3 2" xfId="14215"/>
    <cellStyle name="Normal 78 2 2 2 2 3 2 2" xfId="44537"/>
    <cellStyle name="Normal 78 2 2 2 2 3 2 3" xfId="29313"/>
    <cellStyle name="Normal 78 2 2 2 2 3 3" xfId="9195"/>
    <cellStyle name="Normal 78 2 2 2 2 3 3 2" xfId="39520"/>
    <cellStyle name="Normal 78 2 2 2 2 3 3 3" xfId="24296"/>
    <cellStyle name="Normal 78 2 2 2 2 3 4" xfId="34507"/>
    <cellStyle name="Normal 78 2 2 2 2 3 5" xfId="19283"/>
    <cellStyle name="Normal 78 2 2 2 2 4" xfId="5834"/>
    <cellStyle name="Normal 78 2 2 2 2 4 2" xfId="15886"/>
    <cellStyle name="Normal 78 2 2 2 2 4 2 2" xfId="46208"/>
    <cellStyle name="Normal 78 2 2 2 2 4 2 3" xfId="30984"/>
    <cellStyle name="Normal 78 2 2 2 2 4 3" xfId="10866"/>
    <cellStyle name="Normal 78 2 2 2 2 4 3 2" xfId="41191"/>
    <cellStyle name="Normal 78 2 2 2 2 4 3 3" xfId="25967"/>
    <cellStyle name="Normal 78 2 2 2 2 4 4" xfId="36178"/>
    <cellStyle name="Normal 78 2 2 2 2 4 5" xfId="20954"/>
    <cellStyle name="Normal 78 2 2 2 2 5" xfId="12544"/>
    <cellStyle name="Normal 78 2 2 2 2 5 2" xfId="42866"/>
    <cellStyle name="Normal 78 2 2 2 2 5 3" xfId="27642"/>
    <cellStyle name="Normal 78 2 2 2 2 6" xfId="7523"/>
    <cellStyle name="Normal 78 2 2 2 2 6 2" xfId="37849"/>
    <cellStyle name="Normal 78 2 2 2 2 6 3" xfId="22625"/>
    <cellStyle name="Normal 78 2 2 2 2 7" xfId="32837"/>
    <cellStyle name="Normal 78 2 2 2 2 8" xfId="17612"/>
    <cellStyle name="Normal 78 2 2 2 3" xfId="2870"/>
    <cellStyle name="Normal 78 2 2 2 3 2" xfId="4560"/>
    <cellStyle name="Normal 78 2 2 2 3 2 2" xfId="14633"/>
    <cellStyle name="Normal 78 2 2 2 3 2 2 2" xfId="44955"/>
    <cellStyle name="Normal 78 2 2 2 3 2 2 3" xfId="29731"/>
    <cellStyle name="Normal 78 2 2 2 3 2 3" xfId="9613"/>
    <cellStyle name="Normal 78 2 2 2 3 2 3 2" xfId="39938"/>
    <cellStyle name="Normal 78 2 2 2 3 2 3 3" xfId="24714"/>
    <cellStyle name="Normal 78 2 2 2 3 2 4" xfId="34925"/>
    <cellStyle name="Normal 78 2 2 2 3 2 5" xfId="19701"/>
    <cellStyle name="Normal 78 2 2 2 3 3" xfId="6252"/>
    <cellStyle name="Normal 78 2 2 2 3 3 2" xfId="16304"/>
    <cellStyle name="Normal 78 2 2 2 3 3 2 2" xfId="46626"/>
    <cellStyle name="Normal 78 2 2 2 3 3 2 3" xfId="31402"/>
    <cellStyle name="Normal 78 2 2 2 3 3 3" xfId="11284"/>
    <cellStyle name="Normal 78 2 2 2 3 3 3 2" xfId="41609"/>
    <cellStyle name="Normal 78 2 2 2 3 3 3 3" xfId="26385"/>
    <cellStyle name="Normal 78 2 2 2 3 3 4" xfId="36596"/>
    <cellStyle name="Normal 78 2 2 2 3 3 5" xfId="21372"/>
    <cellStyle name="Normal 78 2 2 2 3 4" xfId="12962"/>
    <cellStyle name="Normal 78 2 2 2 3 4 2" xfId="43284"/>
    <cellStyle name="Normal 78 2 2 2 3 4 3" xfId="28060"/>
    <cellStyle name="Normal 78 2 2 2 3 5" xfId="7941"/>
    <cellStyle name="Normal 78 2 2 2 3 5 2" xfId="38267"/>
    <cellStyle name="Normal 78 2 2 2 3 5 3" xfId="23043"/>
    <cellStyle name="Normal 78 2 2 2 3 6" xfId="33255"/>
    <cellStyle name="Normal 78 2 2 2 3 7" xfId="18030"/>
    <cellStyle name="Normal 78 2 2 2 4" xfId="3723"/>
    <cellStyle name="Normal 78 2 2 2 4 2" xfId="13797"/>
    <cellStyle name="Normal 78 2 2 2 4 2 2" xfId="44119"/>
    <cellStyle name="Normal 78 2 2 2 4 2 3" xfId="28895"/>
    <cellStyle name="Normal 78 2 2 2 4 3" xfId="8777"/>
    <cellStyle name="Normal 78 2 2 2 4 3 2" xfId="39102"/>
    <cellStyle name="Normal 78 2 2 2 4 3 3" xfId="23878"/>
    <cellStyle name="Normal 78 2 2 2 4 4" xfId="34089"/>
    <cellStyle name="Normal 78 2 2 2 4 5" xfId="18865"/>
    <cellStyle name="Normal 78 2 2 2 5" xfId="5416"/>
    <cellStyle name="Normal 78 2 2 2 5 2" xfId="15468"/>
    <cellStyle name="Normal 78 2 2 2 5 2 2" xfId="45790"/>
    <cellStyle name="Normal 78 2 2 2 5 2 3" xfId="30566"/>
    <cellStyle name="Normal 78 2 2 2 5 3" xfId="10448"/>
    <cellStyle name="Normal 78 2 2 2 5 3 2" xfId="40773"/>
    <cellStyle name="Normal 78 2 2 2 5 3 3" xfId="25549"/>
    <cellStyle name="Normal 78 2 2 2 5 4" xfId="35760"/>
    <cellStyle name="Normal 78 2 2 2 5 5" xfId="20536"/>
    <cellStyle name="Normal 78 2 2 2 6" xfId="12126"/>
    <cellStyle name="Normal 78 2 2 2 6 2" xfId="42448"/>
    <cellStyle name="Normal 78 2 2 2 6 3" xfId="27224"/>
    <cellStyle name="Normal 78 2 2 2 7" xfId="7105"/>
    <cellStyle name="Normal 78 2 2 2 7 2" xfId="37431"/>
    <cellStyle name="Normal 78 2 2 2 7 3" xfId="22207"/>
    <cellStyle name="Normal 78 2 2 2 8" xfId="32419"/>
    <cellStyle name="Normal 78 2 2 2 9" xfId="17194"/>
    <cellStyle name="Normal 78 2 2 3" xfId="2241"/>
    <cellStyle name="Normal 78 2 2 3 2" xfId="3080"/>
    <cellStyle name="Normal 78 2 2 3 2 2" xfId="4770"/>
    <cellStyle name="Normal 78 2 2 3 2 2 2" xfId="14843"/>
    <cellStyle name="Normal 78 2 2 3 2 2 2 2" xfId="45165"/>
    <cellStyle name="Normal 78 2 2 3 2 2 2 3" xfId="29941"/>
    <cellStyle name="Normal 78 2 2 3 2 2 3" xfId="9823"/>
    <cellStyle name="Normal 78 2 2 3 2 2 3 2" xfId="40148"/>
    <cellStyle name="Normal 78 2 2 3 2 2 3 3" xfId="24924"/>
    <cellStyle name="Normal 78 2 2 3 2 2 4" xfId="35135"/>
    <cellStyle name="Normal 78 2 2 3 2 2 5" xfId="19911"/>
    <cellStyle name="Normal 78 2 2 3 2 3" xfId="6462"/>
    <cellStyle name="Normal 78 2 2 3 2 3 2" xfId="16514"/>
    <cellStyle name="Normal 78 2 2 3 2 3 2 2" xfId="46836"/>
    <cellStyle name="Normal 78 2 2 3 2 3 2 3" xfId="31612"/>
    <cellStyle name="Normal 78 2 2 3 2 3 3" xfId="11494"/>
    <cellStyle name="Normal 78 2 2 3 2 3 3 2" xfId="41819"/>
    <cellStyle name="Normal 78 2 2 3 2 3 3 3" xfId="26595"/>
    <cellStyle name="Normal 78 2 2 3 2 3 4" xfId="36806"/>
    <cellStyle name="Normal 78 2 2 3 2 3 5" xfId="21582"/>
    <cellStyle name="Normal 78 2 2 3 2 4" xfId="13172"/>
    <cellStyle name="Normal 78 2 2 3 2 4 2" xfId="43494"/>
    <cellStyle name="Normal 78 2 2 3 2 4 3" xfId="28270"/>
    <cellStyle name="Normal 78 2 2 3 2 5" xfId="8151"/>
    <cellStyle name="Normal 78 2 2 3 2 5 2" xfId="38477"/>
    <cellStyle name="Normal 78 2 2 3 2 5 3" xfId="23253"/>
    <cellStyle name="Normal 78 2 2 3 2 6" xfId="33465"/>
    <cellStyle name="Normal 78 2 2 3 2 7" xfId="18240"/>
    <cellStyle name="Normal 78 2 2 3 3" xfId="3933"/>
    <cellStyle name="Normal 78 2 2 3 3 2" xfId="14007"/>
    <cellStyle name="Normal 78 2 2 3 3 2 2" xfId="44329"/>
    <cellStyle name="Normal 78 2 2 3 3 2 3" xfId="29105"/>
    <cellStyle name="Normal 78 2 2 3 3 3" xfId="8987"/>
    <cellStyle name="Normal 78 2 2 3 3 3 2" xfId="39312"/>
    <cellStyle name="Normal 78 2 2 3 3 3 3" xfId="24088"/>
    <cellStyle name="Normal 78 2 2 3 3 4" xfId="34299"/>
    <cellStyle name="Normal 78 2 2 3 3 5" xfId="19075"/>
    <cellStyle name="Normal 78 2 2 3 4" xfId="5626"/>
    <cellStyle name="Normal 78 2 2 3 4 2" xfId="15678"/>
    <cellStyle name="Normal 78 2 2 3 4 2 2" xfId="46000"/>
    <cellStyle name="Normal 78 2 2 3 4 2 3" xfId="30776"/>
    <cellStyle name="Normal 78 2 2 3 4 3" xfId="10658"/>
    <cellStyle name="Normal 78 2 2 3 4 3 2" xfId="40983"/>
    <cellStyle name="Normal 78 2 2 3 4 3 3" xfId="25759"/>
    <cellStyle name="Normal 78 2 2 3 4 4" xfId="35970"/>
    <cellStyle name="Normal 78 2 2 3 4 5" xfId="20746"/>
    <cellStyle name="Normal 78 2 2 3 5" xfId="12336"/>
    <cellStyle name="Normal 78 2 2 3 5 2" xfId="42658"/>
    <cellStyle name="Normal 78 2 2 3 5 3" xfId="27434"/>
    <cellStyle name="Normal 78 2 2 3 6" xfId="7315"/>
    <cellStyle name="Normal 78 2 2 3 6 2" xfId="37641"/>
    <cellStyle name="Normal 78 2 2 3 6 3" xfId="22417"/>
    <cellStyle name="Normal 78 2 2 3 7" xfId="32629"/>
    <cellStyle name="Normal 78 2 2 3 8" xfId="17404"/>
    <cellStyle name="Normal 78 2 2 4" xfId="2662"/>
    <cellStyle name="Normal 78 2 2 4 2" xfId="4352"/>
    <cellStyle name="Normal 78 2 2 4 2 2" xfId="14425"/>
    <cellStyle name="Normal 78 2 2 4 2 2 2" xfId="44747"/>
    <cellStyle name="Normal 78 2 2 4 2 2 3" xfId="29523"/>
    <cellStyle name="Normal 78 2 2 4 2 3" xfId="9405"/>
    <cellStyle name="Normal 78 2 2 4 2 3 2" xfId="39730"/>
    <cellStyle name="Normal 78 2 2 4 2 3 3" xfId="24506"/>
    <cellStyle name="Normal 78 2 2 4 2 4" xfId="34717"/>
    <cellStyle name="Normal 78 2 2 4 2 5" xfId="19493"/>
    <cellStyle name="Normal 78 2 2 4 3" xfId="6044"/>
    <cellStyle name="Normal 78 2 2 4 3 2" xfId="16096"/>
    <cellStyle name="Normal 78 2 2 4 3 2 2" xfId="46418"/>
    <cellStyle name="Normal 78 2 2 4 3 2 3" xfId="31194"/>
    <cellStyle name="Normal 78 2 2 4 3 3" xfId="11076"/>
    <cellStyle name="Normal 78 2 2 4 3 3 2" xfId="41401"/>
    <cellStyle name="Normal 78 2 2 4 3 3 3" xfId="26177"/>
    <cellStyle name="Normal 78 2 2 4 3 4" xfId="36388"/>
    <cellStyle name="Normal 78 2 2 4 3 5" xfId="21164"/>
    <cellStyle name="Normal 78 2 2 4 4" xfId="12754"/>
    <cellStyle name="Normal 78 2 2 4 4 2" xfId="43076"/>
    <cellStyle name="Normal 78 2 2 4 4 3" xfId="27852"/>
    <cellStyle name="Normal 78 2 2 4 5" xfId="7733"/>
    <cellStyle name="Normal 78 2 2 4 5 2" xfId="38059"/>
    <cellStyle name="Normal 78 2 2 4 5 3" xfId="22835"/>
    <cellStyle name="Normal 78 2 2 4 6" xfId="33047"/>
    <cellStyle name="Normal 78 2 2 4 7" xfId="17822"/>
    <cellStyle name="Normal 78 2 2 5" xfId="3515"/>
    <cellStyle name="Normal 78 2 2 5 2" xfId="13589"/>
    <cellStyle name="Normal 78 2 2 5 2 2" xfId="43911"/>
    <cellStyle name="Normal 78 2 2 5 2 3" xfId="28687"/>
    <cellStyle name="Normal 78 2 2 5 3" xfId="8569"/>
    <cellStyle name="Normal 78 2 2 5 3 2" xfId="38894"/>
    <cellStyle name="Normal 78 2 2 5 3 3" xfId="23670"/>
    <cellStyle name="Normal 78 2 2 5 4" xfId="33881"/>
    <cellStyle name="Normal 78 2 2 5 5" xfId="18657"/>
    <cellStyle name="Normal 78 2 2 6" xfId="5208"/>
    <cellStyle name="Normal 78 2 2 6 2" xfId="15260"/>
    <cellStyle name="Normal 78 2 2 6 2 2" xfId="45582"/>
    <cellStyle name="Normal 78 2 2 6 2 3" xfId="30358"/>
    <cellStyle name="Normal 78 2 2 6 3" xfId="10240"/>
    <cellStyle name="Normal 78 2 2 6 3 2" xfId="40565"/>
    <cellStyle name="Normal 78 2 2 6 3 3" xfId="25341"/>
    <cellStyle name="Normal 78 2 2 6 4" xfId="35552"/>
    <cellStyle name="Normal 78 2 2 6 5" xfId="20328"/>
    <cellStyle name="Normal 78 2 2 7" xfId="11918"/>
    <cellStyle name="Normal 78 2 2 7 2" xfId="42240"/>
    <cellStyle name="Normal 78 2 2 7 3" xfId="27016"/>
    <cellStyle name="Normal 78 2 2 8" xfId="6897"/>
    <cellStyle name="Normal 78 2 2 8 2" xfId="37223"/>
    <cellStyle name="Normal 78 2 2 8 3" xfId="21999"/>
    <cellStyle name="Normal 78 2 2 9" xfId="32212"/>
    <cellStyle name="Normal 78 2 3" xfId="1924"/>
    <cellStyle name="Normal 78 2 3 2" xfId="2345"/>
    <cellStyle name="Normal 78 2 3 2 2" xfId="3184"/>
    <cellStyle name="Normal 78 2 3 2 2 2" xfId="4874"/>
    <cellStyle name="Normal 78 2 3 2 2 2 2" xfId="14947"/>
    <cellStyle name="Normal 78 2 3 2 2 2 2 2" xfId="45269"/>
    <cellStyle name="Normal 78 2 3 2 2 2 2 3" xfId="30045"/>
    <cellStyle name="Normal 78 2 3 2 2 2 3" xfId="9927"/>
    <cellStyle name="Normal 78 2 3 2 2 2 3 2" xfId="40252"/>
    <cellStyle name="Normal 78 2 3 2 2 2 3 3" xfId="25028"/>
    <cellStyle name="Normal 78 2 3 2 2 2 4" xfId="35239"/>
    <cellStyle name="Normal 78 2 3 2 2 2 5" xfId="20015"/>
    <cellStyle name="Normal 78 2 3 2 2 3" xfId="6566"/>
    <cellStyle name="Normal 78 2 3 2 2 3 2" xfId="16618"/>
    <cellStyle name="Normal 78 2 3 2 2 3 2 2" xfId="46940"/>
    <cellStyle name="Normal 78 2 3 2 2 3 2 3" xfId="31716"/>
    <cellStyle name="Normal 78 2 3 2 2 3 3" xfId="11598"/>
    <cellStyle name="Normal 78 2 3 2 2 3 3 2" xfId="41923"/>
    <cellStyle name="Normal 78 2 3 2 2 3 3 3" xfId="26699"/>
    <cellStyle name="Normal 78 2 3 2 2 3 4" xfId="36910"/>
    <cellStyle name="Normal 78 2 3 2 2 3 5" xfId="21686"/>
    <cellStyle name="Normal 78 2 3 2 2 4" xfId="13276"/>
    <cellStyle name="Normal 78 2 3 2 2 4 2" xfId="43598"/>
    <cellStyle name="Normal 78 2 3 2 2 4 3" xfId="28374"/>
    <cellStyle name="Normal 78 2 3 2 2 5" xfId="8255"/>
    <cellStyle name="Normal 78 2 3 2 2 5 2" xfId="38581"/>
    <cellStyle name="Normal 78 2 3 2 2 5 3" xfId="23357"/>
    <cellStyle name="Normal 78 2 3 2 2 6" xfId="33569"/>
    <cellStyle name="Normal 78 2 3 2 2 7" xfId="18344"/>
    <cellStyle name="Normal 78 2 3 2 3" xfId="4037"/>
    <cellStyle name="Normal 78 2 3 2 3 2" xfId="14111"/>
    <cellStyle name="Normal 78 2 3 2 3 2 2" xfId="44433"/>
    <cellStyle name="Normal 78 2 3 2 3 2 3" xfId="29209"/>
    <cellStyle name="Normal 78 2 3 2 3 3" xfId="9091"/>
    <cellStyle name="Normal 78 2 3 2 3 3 2" xfId="39416"/>
    <cellStyle name="Normal 78 2 3 2 3 3 3" xfId="24192"/>
    <cellStyle name="Normal 78 2 3 2 3 4" xfId="34403"/>
    <cellStyle name="Normal 78 2 3 2 3 5" xfId="19179"/>
    <cellStyle name="Normal 78 2 3 2 4" xfId="5730"/>
    <cellStyle name="Normal 78 2 3 2 4 2" xfId="15782"/>
    <cellStyle name="Normal 78 2 3 2 4 2 2" xfId="46104"/>
    <cellStyle name="Normal 78 2 3 2 4 2 3" xfId="30880"/>
    <cellStyle name="Normal 78 2 3 2 4 3" xfId="10762"/>
    <cellStyle name="Normal 78 2 3 2 4 3 2" xfId="41087"/>
    <cellStyle name="Normal 78 2 3 2 4 3 3" xfId="25863"/>
    <cellStyle name="Normal 78 2 3 2 4 4" xfId="36074"/>
    <cellStyle name="Normal 78 2 3 2 4 5" xfId="20850"/>
    <cellStyle name="Normal 78 2 3 2 5" xfId="12440"/>
    <cellStyle name="Normal 78 2 3 2 5 2" xfId="42762"/>
    <cellStyle name="Normal 78 2 3 2 5 3" xfId="27538"/>
    <cellStyle name="Normal 78 2 3 2 6" xfId="7419"/>
    <cellStyle name="Normal 78 2 3 2 6 2" xfId="37745"/>
    <cellStyle name="Normal 78 2 3 2 6 3" xfId="22521"/>
    <cellStyle name="Normal 78 2 3 2 7" xfId="32733"/>
    <cellStyle name="Normal 78 2 3 2 8" xfId="17508"/>
    <cellStyle name="Normal 78 2 3 3" xfId="2766"/>
    <cellStyle name="Normal 78 2 3 3 2" xfId="4456"/>
    <cellStyle name="Normal 78 2 3 3 2 2" xfId="14529"/>
    <cellStyle name="Normal 78 2 3 3 2 2 2" xfId="44851"/>
    <cellStyle name="Normal 78 2 3 3 2 2 3" xfId="29627"/>
    <cellStyle name="Normal 78 2 3 3 2 3" xfId="9509"/>
    <cellStyle name="Normal 78 2 3 3 2 3 2" xfId="39834"/>
    <cellStyle name="Normal 78 2 3 3 2 3 3" xfId="24610"/>
    <cellStyle name="Normal 78 2 3 3 2 4" xfId="34821"/>
    <cellStyle name="Normal 78 2 3 3 2 5" xfId="19597"/>
    <cellStyle name="Normal 78 2 3 3 3" xfId="6148"/>
    <cellStyle name="Normal 78 2 3 3 3 2" xfId="16200"/>
    <cellStyle name="Normal 78 2 3 3 3 2 2" xfId="46522"/>
    <cellStyle name="Normal 78 2 3 3 3 2 3" xfId="31298"/>
    <cellStyle name="Normal 78 2 3 3 3 3" xfId="11180"/>
    <cellStyle name="Normal 78 2 3 3 3 3 2" xfId="41505"/>
    <cellStyle name="Normal 78 2 3 3 3 3 3" xfId="26281"/>
    <cellStyle name="Normal 78 2 3 3 3 4" xfId="36492"/>
    <cellStyle name="Normal 78 2 3 3 3 5" xfId="21268"/>
    <cellStyle name="Normal 78 2 3 3 4" xfId="12858"/>
    <cellStyle name="Normal 78 2 3 3 4 2" xfId="43180"/>
    <cellStyle name="Normal 78 2 3 3 4 3" xfId="27956"/>
    <cellStyle name="Normal 78 2 3 3 5" xfId="7837"/>
    <cellStyle name="Normal 78 2 3 3 5 2" xfId="38163"/>
    <cellStyle name="Normal 78 2 3 3 5 3" xfId="22939"/>
    <cellStyle name="Normal 78 2 3 3 6" xfId="33151"/>
    <cellStyle name="Normal 78 2 3 3 7" xfId="17926"/>
    <cellStyle name="Normal 78 2 3 4" xfId="3619"/>
    <cellStyle name="Normal 78 2 3 4 2" xfId="13693"/>
    <cellStyle name="Normal 78 2 3 4 2 2" xfId="44015"/>
    <cellStyle name="Normal 78 2 3 4 2 3" xfId="28791"/>
    <cellStyle name="Normal 78 2 3 4 3" xfId="8673"/>
    <cellStyle name="Normal 78 2 3 4 3 2" xfId="38998"/>
    <cellStyle name="Normal 78 2 3 4 3 3" xfId="23774"/>
    <cellStyle name="Normal 78 2 3 4 4" xfId="33985"/>
    <cellStyle name="Normal 78 2 3 4 5" xfId="18761"/>
    <cellStyle name="Normal 78 2 3 5" xfId="5312"/>
    <cellStyle name="Normal 78 2 3 5 2" xfId="15364"/>
    <cellStyle name="Normal 78 2 3 5 2 2" xfId="45686"/>
    <cellStyle name="Normal 78 2 3 5 2 3" xfId="30462"/>
    <cellStyle name="Normal 78 2 3 5 3" xfId="10344"/>
    <cellStyle name="Normal 78 2 3 5 3 2" xfId="40669"/>
    <cellStyle name="Normal 78 2 3 5 3 3" xfId="25445"/>
    <cellStyle name="Normal 78 2 3 5 4" xfId="35656"/>
    <cellStyle name="Normal 78 2 3 5 5" xfId="20432"/>
    <cellStyle name="Normal 78 2 3 6" xfId="12022"/>
    <cellStyle name="Normal 78 2 3 6 2" xfId="42344"/>
    <cellStyle name="Normal 78 2 3 6 3" xfId="27120"/>
    <cellStyle name="Normal 78 2 3 7" xfId="7001"/>
    <cellStyle name="Normal 78 2 3 7 2" xfId="37327"/>
    <cellStyle name="Normal 78 2 3 7 3" xfId="22103"/>
    <cellStyle name="Normal 78 2 3 8" xfId="32315"/>
    <cellStyle name="Normal 78 2 3 9" xfId="17090"/>
    <cellStyle name="Normal 78 2 4" xfId="2137"/>
    <cellStyle name="Normal 78 2 4 2" xfId="2976"/>
    <cellStyle name="Normal 78 2 4 2 2" xfId="4666"/>
    <cellStyle name="Normal 78 2 4 2 2 2" xfId="14739"/>
    <cellStyle name="Normal 78 2 4 2 2 2 2" xfId="45061"/>
    <cellStyle name="Normal 78 2 4 2 2 2 3" xfId="29837"/>
    <cellStyle name="Normal 78 2 4 2 2 3" xfId="9719"/>
    <cellStyle name="Normal 78 2 4 2 2 3 2" xfId="40044"/>
    <cellStyle name="Normal 78 2 4 2 2 3 3" xfId="24820"/>
    <cellStyle name="Normal 78 2 4 2 2 4" xfId="35031"/>
    <cellStyle name="Normal 78 2 4 2 2 5" xfId="19807"/>
    <cellStyle name="Normal 78 2 4 2 3" xfId="6358"/>
    <cellStyle name="Normal 78 2 4 2 3 2" xfId="16410"/>
    <cellStyle name="Normal 78 2 4 2 3 2 2" xfId="46732"/>
    <cellStyle name="Normal 78 2 4 2 3 2 3" xfId="31508"/>
    <cellStyle name="Normal 78 2 4 2 3 3" xfId="11390"/>
    <cellStyle name="Normal 78 2 4 2 3 3 2" xfId="41715"/>
    <cellStyle name="Normal 78 2 4 2 3 3 3" xfId="26491"/>
    <cellStyle name="Normal 78 2 4 2 3 4" xfId="36702"/>
    <cellStyle name="Normal 78 2 4 2 3 5" xfId="21478"/>
    <cellStyle name="Normal 78 2 4 2 4" xfId="13068"/>
    <cellStyle name="Normal 78 2 4 2 4 2" xfId="43390"/>
    <cellStyle name="Normal 78 2 4 2 4 3" xfId="28166"/>
    <cellStyle name="Normal 78 2 4 2 5" xfId="8047"/>
    <cellStyle name="Normal 78 2 4 2 5 2" xfId="38373"/>
    <cellStyle name="Normal 78 2 4 2 5 3" xfId="23149"/>
    <cellStyle name="Normal 78 2 4 2 6" xfId="33361"/>
    <cellStyle name="Normal 78 2 4 2 7" xfId="18136"/>
    <cellStyle name="Normal 78 2 4 3" xfId="3829"/>
    <cellStyle name="Normal 78 2 4 3 2" xfId="13903"/>
    <cellStyle name="Normal 78 2 4 3 2 2" xfId="44225"/>
    <cellStyle name="Normal 78 2 4 3 2 3" xfId="29001"/>
    <cellStyle name="Normal 78 2 4 3 3" xfId="8883"/>
    <cellStyle name="Normal 78 2 4 3 3 2" xfId="39208"/>
    <cellStyle name="Normal 78 2 4 3 3 3" xfId="23984"/>
    <cellStyle name="Normal 78 2 4 3 4" xfId="34195"/>
    <cellStyle name="Normal 78 2 4 3 5" xfId="18971"/>
    <cellStyle name="Normal 78 2 4 4" xfId="5522"/>
    <cellStyle name="Normal 78 2 4 4 2" xfId="15574"/>
    <cellStyle name="Normal 78 2 4 4 2 2" xfId="45896"/>
    <cellStyle name="Normal 78 2 4 4 2 3" xfId="30672"/>
    <cellStyle name="Normal 78 2 4 4 3" xfId="10554"/>
    <cellStyle name="Normal 78 2 4 4 3 2" xfId="40879"/>
    <cellStyle name="Normal 78 2 4 4 3 3" xfId="25655"/>
    <cellStyle name="Normal 78 2 4 4 4" xfId="35866"/>
    <cellStyle name="Normal 78 2 4 4 5" xfId="20642"/>
    <cellStyle name="Normal 78 2 4 5" xfId="12232"/>
    <cellStyle name="Normal 78 2 4 5 2" xfId="42554"/>
    <cellStyle name="Normal 78 2 4 5 3" xfId="27330"/>
    <cellStyle name="Normal 78 2 4 6" xfId="7211"/>
    <cellStyle name="Normal 78 2 4 6 2" xfId="37537"/>
    <cellStyle name="Normal 78 2 4 6 3" xfId="22313"/>
    <cellStyle name="Normal 78 2 4 7" xfId="32525"/>
    <cellStyle name="Normal 78 2 4 8" xfId="17300"/>
    <cellStyle name="Normal 78 2 5" xfId="2558"/>
    <cellStyle name="Normal 78 2 5 2" xfId="4248"/>
    <cellStyle name="Normal 78 2 5 2 2" xfId="14321"/>
    <cellStyle name="Normal 78 2 5 2 2 2" xfId="44643"/>
    <cellStyle name="Normal 78 2 5 2 2 3" xfId="29419"/>
    <cellStyle name="Normal 78 2 5 2 3" xfId="9301"/>
    <cellStyle name="Normal 78 2 5 2 3 2" xfId="39626"/>
    <cellStyle name="Normal 78 2 5 2 3 3" xfId="24402"/>
    <cellStyle name="Normal 78 2 5 2 4" xfId="34613"/>
    <cellStyle name="Normal 78 2 5 2 5" xfId="19389"/>
    <cellStyle name="Normal 78 2 5 3" xfId="5940"/>
    <cellStyle name="Normal 78 2 5 3 2" xfId="15992"/>
    <cellStyle name="Normal 78 2 5 3 2 2" xfId="46314"/>
    <cellStyle name="Normal 78 2 5 3 2 3" xfId="31090"/>
    <cellStyle name="Normal 78 2 5 3 3" xfId="10972"/>
    <cellStyle name="Normal 78 2 5 3 3 2" xfId="41297"/>
    <cellStyle name="Normal 78 2 5 3 3 3" xfId="26073"/>
    <cellStyle name="Normal 78 2 5 3 4" xfId="36284"/>
    <cellStyle name="Normal 78 2 5 3 5" xfId="21060"/>
    <cellStyle name="Normal 78 2 5 4" xfId="12650"/>
    <cellStyle name="Normal 78 2 5 4 2" xfId="42972"/>
    <cellStyle name="Normal 78 2 5 4 3" xfId="27748"/>
    <cellStyle name="Normal 78 2 5 5" xfId="7629"/>
    <cellStyle name="Normal 78 2 5 5 2" xfId="37955"/>
    <cellStyle name="Normal 78 2 5 5 3" xfId="22731"/>
    <cellStyle name="Normal 78 2 5 6" xfId="32943"/>
    <cellStyle name="Normal 78 2 5 7" xfId="17718"/>
    <cellStyle name="Normal 78 2 6" xfId="3411"/>
    <cellStyle name="Normal 78 2 6 2" xfId="13485"/>
    <cellStyle name="Normal 78 2 6 2 2" xfId="43807"/>
    <cellStyle name="Normal 78 2 6 2 3" xfId="28583"/>
    <cellStyle name="Normal 78 2 6 3" xfId="8465"/>
    <cellStyle name="Normal 78 2 6 3 2" xfId="38790"/>
    <cellStyle name="Normal 78 2 6 3 3" xfId="23566"/>
    <cellStyle name="Normal 78 2 6 4" xfId="33777"/>
    <cellStyle name="Normal 78 2 6 5" xfId="18553"/>
    <cellStyle name="Normal 78 2 7" xfId="5104"/>
    <cellStyle name="Normal 78 2 7 2" xfId="15156"/>
    <cellStyle name="Normal 78 2 7 2 2" xfId="45478"/>
    <cellStyle name="Normal 78 2 7 2 3" xfId="30254"/>
    <cellStyle name="Normal 78 2 7 3" xfId="10136"/>
    <cellStyle name="Normal 78 2 7 3 2" xfId="40461"/>
    <cellStyle name="Normal 78 2 7 3 3" xfId="25237"/>
    <cellStyle name="Normal 78 2 7 4" xfId="35448"/>
    <cellStyle name="Normal 78 2 7 5" xfId="20224"/>
    <cellStyle name="Normal 78 2 8" xfId="11814"/>
    <cellStyle name="Normal 78 2 8 2" xfId="42136"/>
    <cellStyle name="Normal 78 2 8 3" xfId="26912"/>
    <cellStyle name="Normal 78 2 9" xfId="6793"/>
    <cellStyle name="Normal 78 2 9 2" xfId="37119"/>
    <cellStyle name="Normal 78 2 9 3" xfId="21895"/>
    <cellStyle name="Normal 78 3" xfId="1757"/>
    <cellStyle name="Normal 78 3 10" xfId="16934"/>
    <cellStyle name="Normal 78 3 2" xfId="1976"/>
    <cellStyle name="Normal 78 3 2 2" xfId="2397"/>
    <cellStyle name="Normal 78 3 2 2 2" xfId="3236"/>
    <cellStyle name="Normal 78 3 2 2 2 2" xfId="4926"/>
    <cellStyle name="Normal 78 3 2 2 2 2 2" xfId="14999"/>
    <cellStyle name="Normal 78 3 2 2 2 2 2 2" xfId="45321"/>
    <cellStyle name="Normal 78 3 2 2 2 2 2 3" xfId="30097"/>
    <cellStyle name="Normal 78 3 2 2 2 2 3" xfId="9979"/>
    <cellStyle name="Normal 78 3 2 2 2 2 3 2" xfId="40304"/>
    <cellStyle name="Normal 78 3 2 2 2 2 3 3" xfId="25080"/>
    <cellStyle name="Normal 78 3 2 2 2 2 4" xfId="35291"/>
    <cellStyle name="Normal 78 3 2 2 2 2 5" xfId="20067"/>
    <cellStyle name="Normal 78 3 2 2 2 3" xfId="6618"/>
    <cellStyle name="Normal 78 3 2 2 2 3 2" xfId="16670"/>
    <cellStyle name="Normal 78 3 2 2 2 3 2 2" xfId="46992"/>
    <cellStyle name="Normal 78 3 2 2 2 3 2 3" xfId="31768"/>
    <cellStyle name="Normal 78 3 2 2 2 3 3" xfId="11650"/>
    <cellStyle name="Normal 78 3 2 2 2 3 3 2" xfId="41975"/>
    <cellStyle name="Normal 78 3 2 2 2 3 3 3" xfId="26751"/>
    <cellStyle name="Normal 78 3 2 2 2 3 4" xfId="36962"/>
    <cellStyle name="Normal 78 3 2 2 2 3 5" xfId="21738"/>
    <cellStyle name="Normal 78 3 2 2 2 4" xfId="13328"/>
    <cellStyle name="Normal 78 3 2 2 2 4 2" xfId="43650"/>
    <cellStyle name="Normal 78 3 2 2 2 4 3" xfId="28426"/>
    <cellStyle name="Normal 78 3 2 2 2 5" xfId="8307"/>
    <cellStyle name="Normal 78 3 2 2 2 5 2" xfId="38633"/>
    <cellStyle name="Normal 78 3 2 2 2 5 3" xfId="23409"/>
    <cellStyle name="Normal 78 3 2 2 2 6" xfId="33621"/>
    <cellStyle name="Normal 78 3 2 2 2 7" xfId="18396"/>
    <cellStyle name="Normal 78 3 2 2 3" xfId="4089"/>
    <cellStyle name="Normal 78 3 2 2 3 2" xfId="14163"/>
    <cellStyle name="Normal 78 3 2 2 3 2 2" xfId="44485"/>
    <cellStyle name="Normal 78 3 2 2 3 2 3" xfId="29261"/>
    <cellStyle name="Normal 78 3 2 2 3 3" xfId="9143"/>
    <cellStyle name="Normal 78 3 2 2 3 3 2" xfId="39468"/>
    <cellStyle name="Normal 78 3 2 2 3 3 3" xfId="24244"/>
    <cellStyle name="Normal 78 3 2 2 3 4" xfId="34455"/>
    <cellStyle name="Normal 78 3 2 2 3 5" xfId="19231"/>
    <cellStyle name="Normal 78 3 2 2 4" xfId="5782"/>
    <cellStyle name="Normal 78 3 2 2 4 2" xfId="15834"/>
    <cellStyle name="Normal 78 3 2 2 4 2 2" xfId="46156"/>
    <cellStyle name="Normal 78 3 2 2 4 2 3" xfId="30932"/>
    <cellStyle name="Normal 78 3 2 2 4 3" xfId="10814"/>
    <cellStyle name="Normal 78 3 2 2 4 3 2" xfId="41139"/>
    <cellStyle name="Normal 78 3 2 2 4 3 3" xfId="25915"/>
    <cellStyle name="Normal 78 3 2 2 4 4" xfId="36126"/>
    <cellStyle name="Normal 78 3 2 2 4 5" xfId="20902"/>
    <cellStyle name="Normal 78 3 2 2 5" xfId="12492"/>
    <cellStyle name="Normal 78 3 2 2 5 2" xfId="42814"/>
    <cellStyle name="Normal 78 3 2 2 5 3" xfId="27590"/>
    <cellStyle name="Normal 78 3 2 2 6" xfId="7471"/>
    <cellStyle name="Normal 78 3 2 2 6 2" xfId="37797"/>
    <cellStyle name="Normal 78 3 2 2 6 3" xfId="22573"/>
    <cellStyle name="Normal 78 3 2 2 7" xfId="32785"/>
    <cellStyle name="Normal 78 3 2 2 8" xfId="17560"/>
    <cellStyle name="Normal 78 3 2 3" xfId="2818"/>
    <cellStyle name="Normal 78 3 2 3 2" xfId="4508"/>
    <cellStyle name="Normal 78 3 2 3 2 2" xfId="14581"/>
    <cellStyle name="Normal 78 3 2 3 2 2 2" xfId="44903"/>
    <cellStyle name="Normal 78 3 2 3 2 2 3" xfId="29679"/>
    <cellStyle name="Normal 78 3 2 3 2 3" xfId="9561"/>
    <cellStyle name="Normal 78 3 2 3 2 3 2" xfId="39886"/>
    <cellStyle name="Normal 78 3 2 3 2 3 3" xfId="24662"/>
    <cellStyle name="Normal 78 3 2 3 2 4" xfId="34873"/>
    <cellStyle name="Normal 78 3 2 3 2 5" xfId="19649"/>
    <cellStyle name="Normal 78 3 2 3 3" xfId="6200"/>
    <cellStyle name="Normal 78 3 2 3 3 2" xfId="16252"/>
    <cellStyle name="Normal 78 3 2 3 3 2 2" xfId="46574"/>
    <cellStyle name="Normal 78 3 2 3 3 2 3" xfId="31350"/>
    <cellStyle name="Normal 78 3 2 3 3 3" xfId="11232"/>
    <cellStyle name="Normal 78 3 2 3 3 3 2" xfId="41557"/>
    <cellStyle name="Normal 78 3 2 3 3 3 3" xfId="26333"/>
    <cellStyle name="Normal 78 3 2 3 3 4" xfId="36544"/>
    <cellStyle name="Normal 78 3 2 3 3 5" xfId="21320"/>
    <cellStyle name="Normal 78 3 2 3 4" xfId="12910"/>
    <cellStyle name="Normal 78 3 2 3 4 2" xfId="43232"/>
    <cellStyle name="Normal 78 3 2 3 4 3" xfId="28008"/>
    <cellStyle name="Normal 78 3 2 3 5" xfId="7889"/>
    <cellStyle name="Normal 78 3 2 3 5 2" xfId="38215"/>
    <cellStyle name="Normal 78 3 2 3 5 3" xfId="22991"/>
    <cellStyle name="Normal 78 3 2 3 6" xfId="33203"/>
    <cellStyle name="Normal 78 3 2 3 7" xfId="17978"/>
    <cellStyle name="Normal 78 3 2 4" xfId="3671"/>
    <cellStyle name="Normal 78 3 2 4 2" xfId="13745"/>
    <cellStyle name="Normal 78 3 2 4 2 2" xfId="44067"/>
    <cellStyle name="Normal 78 3 2 4 2 3" xfId="28843"/>
    <cellStyle name="Normal 78 3 2 4 3" xfId="8725"/>
    <cellStyle name="Normal 78 3 2 4 3 2" xfId="39050"/>
    <cellStyle name="Normal 78 3 2 4 3 3" xfId="23826"/>
    <cellStyle name="Normal 78 3 2 4 4" xfId="34037"/>
    <cellStyle name="Normal 78 3 2 4 5" xfId="18813"/>
    <cellStyle name="Normal 78 3 2 5" xfId="5364"/>
    <cellStyle name="Normal 78 3 2 5 2" xfId="15416"/>
    <cellStyle name="Normal 78 3 2 5 2 2" xfId="45738"/>
    <cellStyle name="Normal 78 3 2 5 2 3" xfId="30514"/>
    <cellStyle name="Normal 78 3 2 5 3" xfId="10396"/>
    <cellStyle name="Normal 78 3 2 5 3 2" xfId="40721"/>
    <cellStyle name="Normal 78 3 2 5 3 3" xfId="25497"/>
    <cellStyle name="Normal 78 3 2 5 4" xfId="35708"/>
    <cellStyle name="Normal 78 3 2 5 5" xfId="20484"/>
    <cellStyle name="Normal 78 3 2 6" xfId="12074"/>
    <cellStyle name="Normal 78 3 2 6 2" xfId="42396"/>
    <cellStyle name="Normal 78 3 2 6 3" xfId="27172"/>
    <cellStyle name="Normal 78 3 2 7" xfId="7053"/>
    <cellStyle name="Normal 78 3 2 7 2" xfId="37379"/>
    <cellStyle name="Normal 78 3 2 7 3" xfId="22155"/>
    <cellStyle name="Normal 78 3 2 8" xfId="32367"/>
    <cellStyle name="Normal 78 3 2 9" xfId="17142"/>
    <cellStyle name="Normal 78 3 3" xfId="2189"/>
    <cellStyle name="Normal 78 3 3 2" xfId="3028"/>
    <cellStyle name="Normal 78 3 3 2 2" xfId="4718"/>
    <cellStyle name="Normal 78 3 3 2 2 2" xfId="14791"/>
    <cellStyle name="Normal 78 3 3 2 2 2 2" xfId="45113"/>
    <cellStyle name="Normal 78 3 3 2 2 2 3" xfId="29889"/>
    <cellStyle name="Normal 78 3 3 2 2 3" xfId="9771"/>
    <cellStyle name="Normal 78 3 3 2 2 3 2" xfId="40096"/>
    <cellStyle name="Normal 78 3 3 2 2 3 3" xfId="24872"/>
    <cellStyle name="Normal 78 3 3 2 2 4" xfId="35083"/>
    <cellStyle name="Normal 78 3 3 2 2 5" xfId="19859"/>
    <cellStyle name="Normal 78 3 3 2 3" xfId="6410"/>
    <cellStyle name="Normal 78 3 3 2 3 2" xfId="16462"/>
    <cellStyle name="Normal 78 3 3 2 3 2 2" xfId="46784"/>
    <cellStyle name="Normal 78 3 3 2 3 2 3" xfId="31560"/>
    <cellStyle name="Normal 78 3 3 2 3 3" xfId="11442"/>
    <cellStyle name="Normal 78 3 3 2 3 3 2" xfId="41767"/>
    <cellStyle name="Normal 78 3 3 2 3 3 3" xfId="26543"/>
    <cellStyle name="Normal 78 3 3 2 3 4" xfId="36754"/>
    <cellStyle name="Normal 78 3 3 2 3 5" xfId="21530"/>
    <cellStyle name="Normal 78 3 3 2 4" xfId="13120"/>
    <cellStyle name="Normal 78 3 3 2 4 2" xfId="43442"/>
    <cellStyle name="Normal 78 3 3 2 4 3" xfId="28218"/>
    <cellStyle name="Normal 78 3 3 2 5" xfId="8099"/>
    <cellStyle name="Normal 78 3 3 2 5 2" xfId="38425"/>
    <cellStyle name="Normal 78 3 3 2 5 3" xfId="23201"/>
    <cellStyle name="Normal 78 3 3 2 6" xfId="33413"/>
    <cellStyle name="Normal 78 3 3 2 7" xfId="18188"/>
    <cellStyle name="Normal 78 3 3 3" xfId="3881"/>
    <cellStyle name="Normal 78 3 3 3 2" xfId="13955"/>
    <cellStyle name="Normal 78 3 3 3 2 2" xfId="44277"/>
    <cellStyle name="Normal 78 3 3 3 2 3" xfId="29053"/>
    <cellStyle name="Normal 78 3 3 3 3" xfId="8935"/>
    <cellStyle name="Normal 78 3 3 3 3 2" xfId="39260"/>
    <cellStyle name="Normal 78 3 3 3 3 3" xfId="24036"/>
    <cellStyle name="Normal 78 3 3 3 4" xfId="34247"/>
    <cellStyle name="Normal 78 3 3 3 5" xfId="19023"/>
    <cellStyle name="Normal 78 3 3 4" xfId="5574"/>
    <cellStyle name="Normal 78 3 3 4 2" xfId="15626"/>
    <cellStyle name="Normal 78 3 3 4 2 2" xfId="45948"/>
    <cellStyle name="Normal 78 3 3 4 2 3" xfId="30724"/>
    <cellStyle name="Normal 78 3 3 4 3" xfId="10606"/>
    <cellStyle name="Normal 78 3 3 4 3 2" xfId="40931"/>
    <cellStyle name="Normal 78 3 3 4 3 3" xfId="25707"/>
    <cellStyle name="Normal 78 3 3 4 4" xfId="35918"/>
    <cellStyle name="Normal 78 3 3 4 5" xfId="20694"/>
    <cellStyle name="Normal 78 3 3 5" xfId="12284"/>
    <cellStyle name="Normal 78 3 3 5 2" xfId="42606"/>
    <cellStyle name="Normal 78 3 3 5 3" xfId="27382"/>
    <cellStyle name="Normal 78 3 3 6" xfId="7263"/>
    <cellStyle name="Normal 78 3 3 6 2" xfId="37589"/>
    <cellStyle name="Normal 78 3 3 6 3" xfId="22365"/>
    <cellStyle name="Normal 78 3 3 7" xfId="32577"/>
    <cellStyle name="Normal 78 3 3 8" xfId="17352"/>
    <cellStyle name="Normal 78 3 4" xfId="2610"/>
    <cellStyle name="Normal 78 3 4 2" xfId="4300"/>
    <cellStyle name="Normal 78 3 4 2 2" xfId="14373"/>
    <cellStyle name="Normal 78 3 4 2 2 2" xfId="44695"/>
    <cellStyle name="Normal 78 3 4 2 2 3" xfId="29471"/>
    <cellStyle name="Normal 78 3 4 2 3" xfId="9353"/>
    <cellStyle name="Normal 78 3 4 2 3 2" xfId="39678"/>
    <cellStyle name="Normal 78 3 4 2 3 3" xfId="24454"/>
    <cellStyle name="Normal 78 3 4 2 4" xfId="34665"/>
    <cellStyle name="Normal 78 3 4 2 5" xfId="19441"/>
    <cellStyle name="Normal 78 3 4 3" xfId="5992"/>
    <cellStyle name="Normal 78 3 4 3 2" xfId="16044"/>
    <cellStyle name="Normal 78 3 4 3 2 2" xfId="46366"/>
    <cellStyle name="Normal 78 3 4 3 2 3" xfId="31142"/>
    <cellStyle name="Normal 78 3 4 3 3" xfId="11024"/>
    <cellStyle name="Normal 78 3 4 3 3 2" xfId="41349"/>
    <cellStyle name="Normal 78 3 4 3 3 3" xfId="26125"/>
    <cellStyle name="Normal 78 3 4 3 4" xfId="36336"/>
    <cellStyle name="Normal 78 3 4 3 5" xfId="21112"/>
    <cellStyle name="Normal 78 3 4 4" xfId="12702"/>
    <cellStyle name="Normal 78 3 4 4 2" xfId="43024"/>
    <cellStyle name="Normal 78 3 4 4 3" xfId="27800"/>
    <cellStyle name="Normal 78 3 4 5" xfId="7681"/>
    <cellStyle name="Normal 78 3 4 5 2" xfId="38007"/>
    <cellStyle name="Normal 78 3 4 5 3" xfId="22783"/>
    <cellStyle name="Normal 78 3 4 6" xfId="32995"/>
    <cellStyle name="Normal 78 3 4 7" xfId="17770"/>
    <cellStyle name="Normal 78 3 5" xfId="3463"/>
    <cellStyle name="Normal 78 3 5 2" xfId="13537"/>
    <cellStyle name="Normal 78 3 5 2 2" xfId="43859"/>
    <cellStyle name="Normal 78 3 5 2 3" xfId="28635"/>
    <cellStyle name="Normal 78 3 5 3" xfId="8517"/>
    <cellStyle name="Normal 78 3 5 3 2" xfId="38842"/>
    <cellStyle name="Normal 78 3 5 3 3" xfId="23618"/>
    <cellStyle name="Normal 78 3 5 4" xfId="33829"/>
    <cellStyle name="Normal 78 3 5 5" xfId="18605"/>
    <cellStyle name="Normal 78 3 6" xfId="5156"/>
    <cellStyle name="Normal 78 3 6 2" xfId="15208"/>
    <cellStyle name="Normal 78 3 6 2 2" xfId="45530"/>
    <cellStyle name="Normal 78 3 6 2 3" xfId="30306"/>
    <cellStyle name="Normal 78 3 6 3" xfId="10188"/>
    <cellStyle name="Normal 78 3 6 3 2" xfId="40513"/>
    <cellStyle name="Normal 78 3 6 3 3" xfId="25289"/>
    <cellStyle name="Normal 78 3 6 4" xfId="35500"/>
    <cellStyle name="Normal 78 3 6 5" xfId="20276"/>
    <cellStyle name="Normal 78 3 7" xfId="11866"/>
    <cellStyle name="Normal 78 3 7 2" xfId="42188"/>
    <cellStyle name="Normal 78 3 7 3" xfId="26964"/>
    <cellStyle name="Normal 78 3 8" xfId="6845"/>
    <cellStyle name="Normal 78 3 8 2" xfId="37171"/>
    <cellStyle name="Normal 78 3 8 3" xfId="21947"/>
    <cellStyle name="Normal 78 3 9" xfId="32161"/>
    <cellStyle name="Normal 78 4" xfId="1870"/>
    <cellStyle name="Normal 78 4 2" xfId="2293"/>
    <cellStyle name="Normal 78 4 2 2" xfId="3132"/>
    <cellStyle name="Normal 78 4 2 2 2" xfId="4822"/>
    <cellStyle name="Normal 78 4 2 2 2 2" xfId="14895"/>
    <cellStyle name="Normal 78 4 2 2 2 2 2" xfId="45217"/>
    <cellStyle name="Normal 78 4 2 2 2 2 3" xfId="29993"/>
    <cellStyle name="Normal 78 4 2 2 2 3" xfId="9875"/>
    <cellStyle name="Normal 78 4 2 2 2 3 2" xfId="40200"/>
    <cellStyle name="Normal 78 4 2 2 2 3 3" xfId="24976"/>
    <cellStyle name="Normal 78 4 2 2 2 4" xfId="35187"/>
    <cellStyle name="Normal 78 4 2 2 2 5" xfId="19963"/>
    <cellStyle name="Normal 78 4 2 2 3" xfId="6514"/>
    <cellStyle name="Normal 78 4 2 2 3 2" xfId="16566"/>
    <cellStyle name="Normal 78 4 2 2 3 2 2" xfId="46888"/>
    <cellStyle name="Normal 78 4 2 2 3 2 3" xfId="31664"/>
    <cellStyle name="Normal 78 4 2 2 3 3" xfId="11546"/>
    <cellStyle name="Normal 78 4 2 2 3 3 2" xfId="41871"/>
    <cellStyle name="Normal 78 4 2 2 3 3 3" xfId="26647"/>
    <cellStyle name="Normal 78 4 2 2 3 4" xfId="36858"/>
    <cellStyle name="Normal 78 4 2 2 3 5" xfId="21634"/>
    <cellStyle name="Normal 78 4 2 2 4" xfId="13224"/>
    <cellStyle name="Normal 78 4 2 2 4 2" xfId="43546"/>
    <cellStyle name="Normal 78 4 2 2 4 3" xfId="28322"/>
    <cellStyle name="Normal 78 4 2 2 5" xfId="8203"/>
    <cellStyle name="Normal 78 4 2 2 5 2" xfId="38529"/>
    <cellStyle name="Normal 78 4 2 2 5 3" xfId="23305"/>
    <cellStyle name="Normal 78 4 2 2 6" xfId="33517"/>
    <cellStyle name="Normal 78 4 2 2 7" xfId="18292"/>
    <cellStyle name="Normal 78 4 2 3" xfId="3985"/>
    <cellStyle name="Normal 78 4 2 3 2" xfId="14059"/>
    <cellStyle name="Normal 78 4 2 3 2 2" xfId="44381"/>
    <cellStyle name="Normal 78 4 2 3 2 3" xfId="29157"/>
    <cellStyle name="Normal 78 4 2 3 3" xfId="9039"/>
    <cellStyle name="Normal 78 4 2 3 3 2" xfId="39364"/>
    <cellStyle name="Normal 78 4 2 3 3 3" xfId="24140"/>
    <cellStyle name="Normal 78 4 2 3 4" xfId="34351"/>
    <cellStyle name="Normal 78 4 2 3 5" xfId="19127"/>
    <cellStyle name="Normal 78 4 2 4" xfId="5678"/>
    <cellStyle name="Normal 78 4 2 4 2" xfId="15730"/>
    <cellStyle name="Normal 78 4 2 4 2 2" xfId="46052"/>
    <cellStyle name="Normal 78 4 2 4 2 3" xfId="30828"/>
    <cellStyle name="Normal 78 4 2 4 3" xfId="10710"/>
    <cellStyle name="Normal 78 4 2 4 3 2" xfId="41035"/>
    <cellStyle name="Normal 78 4 2 4 3 3" xfId="25811"/>
    <cellStyle name="Normal 78 4 2 4 4" xfId="36022"/>
    <cellStyle name="Normal 78 4 2 4 5" xfId="20798"/>
    <cellStyle name="Normal 78 4 2 5" xfId="12388"/>
    <cellStyle name="Normal 78 4 2 5 2" xfId="42710"/>
    <cellStyle name="Normal 78 4 2 5 3" xfId="27486"/>
    <cellStyle name="Normal 78 4 2 6" xfId="7367"/>
    <cellStyle name="Normal 78 4 2 6 2" xfId="37693"/>
    <cellStyle name="Normal 78 4 2 6 3" xfId="22469"/>
    <cellStyle name="Normal 78 4 2 7" xfId="32681"/>
    <cellStyle name="Normal 78 4 2 8" xfId="17456"/>
    <cellStyle name="Normal 78 4 3" xfId="2714"/>
    <cellStyle name="Normal 78 4 3 2" xfId="4404"/>
    <cellStyle name="Normal 78 4 3 2 2" xfId="14477"/>
    <cellStyle name="Normal 78 4 3 2 2 2" xfId="44799"/>
    <cellStyle name="Normal 78 4 3 2 2 3" xfId="29575"/>
    <cellStyle name="Normal 78 4 3 2 3" xfId="9457"/>
    <cellStyle name="Normal 78 4 3 2 3 2" xfId="39782"/>
    <cellStyle name="Normal 78 4 3 2 3 3" xfId="24558"/>
    <cellStyle name="Normal 78 4 3 2 4" xfId="34769"/>
    <cellStyle name="Normal 78 4 3 2 5" xfId="19545"/>
    <cellStyle name="Normal 78 4 3 3" xfId="6096"/>
    <cellStyle name="Normal 78 4 3 3 2" xfId="16148"/>
    <cellStyle name="Normal 78 4 3 3 2 2" xfId="46470"/>
    <cellStyle name="Normal 78 4 3 3 2 3" xfId="31246"/>
    <cellStyle name="Normal 78 4 3 3 3" xfId="11128"/>
    <cellStyle name="Normal 78 4 3 3 3 2" xfId="41453"/>
    <cellStyle name="Normal 78 4 3 3 3 3" xfId="26229"/>
    <cellStyle name="Normal 78 4 3 3 4" xfId="36440"/>
    <cellStyle name="Normal 78 4 3 3 5" xfId="21216"/>
    <cellStyle name="Normal 78 4 3 4" xfId="12806"/>
    <cellStyle name="Normal 78 4 3 4 2" xfId="43128"/>
    <cellStyle name="Normal 78 4 3 4 3" xfId="27904"/>
    <cellStyle name="Normal 78 4 3 5" xfId="7785"/>
    <cellStyle name="Normal 78 4 3 5 2" xfId="38111"/>
    <cellStyle name="Normal 78 4 3 5 3" xfId="22887"/>
    <cellStyle name="Normal 78 4 3 6" xfId="33099"/>
    <cellStyle name="Normal 78 4 3 7" xfId="17874"/>
    <cellStyle name="Normal 78 4 4" xfId="3567"/>
    <cellStyle name="Normal 78 4 4 2" xfId="13641"/>
    <cellStyle name="Normal 78 4 4 2 2" xfId="43963"/>
    <cellStyle name="Normal 78 4 4 2 3" xfId="28739"/>
    <cellStyle name="Normal 78 4 4 3" xfId="8621"/>
    <cellStyle name="Normal 78 4 4 3 2" xfId="38946"/>
    <cellStyle name="Normal 78 4 4 3 3" xfId="23722"/>
    <cellStyle name="Normal 78 4 4 4" xfId="33933"/>
    <cellStyle name="Normal 78 4 4 5" xfId="18709"/>
    <cellStyle name="Normal 78 4 5" xfId="5260"/>
    <cellStyle name="Normal 78 4 5 2" xfId="15312"/>
    <cellStyle name="Normal 78 4 5 2 2" xfId="45634"/>
    <cellStyle name="Normal 78 4 5 2 3" xfId="30410"/>
    <cellStyle name="Normal 78 4 5 3" xfId="10292"/>
    <cellStyle name="Normal 78 4 5 3 2" xfId="40617"/>
    <cellStyle name="Normal 78 4 5 3 3" xfId="25393"/>
    <cellStyle name="Normal 78 4 5 4" xfId="35604"/>
    <cellStyle name="Normal 78 4 5 5" xfId="20380"/>
    <cellStyle name="Normal 78 4 6" xfId="11970"/>
    <cellStyle name="Normal 78 4 6 2" xfId="42292"/>
    <cellStyle name="Normal 78 4 6 3" xfId="27068"/>
    <cellStyle name="Normal 78 4 7" xfId="6949"/>
    <cellStyle name="Normal 78 4 7 2" xfId="37275"/>
    <cellStyle name="Normal 78 4 7 3" xfId="22051"/>
    <cellStyle name="Normal 78 4 8" xfId="32263"/>
    <cellStyle name="Normal 78 4 9" xfId="17038"/>
    <cellStyle name="Normal 78 5" xfId="2082"/>
    <cellStyle name="Normal 78 5 2" xfId="2923"/>
    <cellStyle name="Normal 78 5 2 2" xfId="4613"/>
    <cellStyle name="Normal 78 5 2 2 2" xfId="14686"/>
    <cellStyle name="Normal 78 5 2 2 2 2" xfId="45008"/>
    <cellStyle name="Normal 78 5 2 2 2 3" xfId="29784"/>
    <cellStyle name="Normal 78 5 2 2 3" xfId="9666"/>
    <cellStyle name="Normal 78 5 2 2 3 2" xfId="39991"/>
    <cellStyle name="Normal 78 5 2 2 3 3" xfId="24767"/>
    <cellStyle name="Normal 78 5 2 2 4" xfId="34978"/>
    <cellStyle name="Normal 78 5 2 2 5" xfId="19754"/>
    <cellStyle name="Normal 78 5 2 3" xfId="6305"/>
    <cellStyle name="Normal 78 5 2 3 2" xfId="16357"/>
    <cellStyle name="Normal 78 5 2 3 2 2" xfId="46679"/>
    <cellStyle name="Normal 78 5 2 3 2 3" xfId="31455"/>
    <cellStyle name="Normal 78 5 2 3 3" xfId="11337"/>
    <cellStyle name="Normal 78 5 2 3 3 2" xfId="41662"/>
    <cellStyle name="Normal 78 5 2 3 3 3" xfId="26438"/>
    <cellStyle name="Normal 78 5 2 3 4" xfId="36649"/>
    <cellStyle name="Normal 78 5 2 3 5" xfId="21425"/>
    <cellStyle name="Normal 78 5 2 4" xfId="13015"/>
    <cellStyle name="Normal 78 5 2 4 2" xfId="43337"/>
    <cellStyle name="Normal 78 5 2 4 3" xfId="28113"/>
    <cellStyle name="Normal 78 5 2 5" xfId="7994"/>
    <cellStyle name="Normal 78 5 2 5 2" xfId="38320"/>
    <cellStyle name="Normal 78 5 2 5 3" xfId="23096"/>
    <cellStyle name="Normal 78 5 2 6" xfId="33308"/>
    <cellStyle name="Normal 78 5 2 7" xfId="18083"/>
    <cellStyle name="Normal 78 5 3" xfId="3776"/>
    <cellStyle name="Normal 78 5 3 2" xfId="13850"/>
    <cellStyle name="Normal 78 5 3 2 2" xfId="44172"/>
    <cellStyle name="Normal 78 5 3 2 3" xfId="28948"/>
    <cellStyle name="Normal 78 5 3 3" xfId="8830"/>
    <cellStyle name="Normal 78 5 3 3 2" xfId="39155"/>
    <cellStyle name="Normal 78 5 3 3 3" xfId="23931"/>
    <cellStyle name="Normal 78 5 3 4" xfId="34142"/>
    <cellStyle name="Normal 78 5 3 5" xfId="18918"/>
    <cellStyle name="Normal 78 5 4" xfId="5469"/>
    <cellStyle name="Normal 78 5 4 2" xfId="15521"/>
    <cellStyle name="Normal 78 5 4 2 2" xfId="45843"/>
    <cellStyle name="Normal 78 5 4 2 3" xfId="30619"/>
    <cellStyle name="Normal 78 5 4 3" xfId="10501"/>
    <cellStyle name="Normal 78 5 4 3 2" xfId="40826"/>
    <cellStyle name="Normal 78 5 4 3 3" xfId="25602"/>
    <cellStyle name="Normal 78 5 4 4" xfId="35813"/>
    <cellStyle name="Normal 78 5 4 5" xfId="20589"/>
    <cellStyle name="Normal 78 5 5" xfId="12179"/>
    <cellStyle name="Normal 78 5 5 2" xfId="42501"/>
    <cellStyle name="Normal 78 5 5 3" xfId="27277"/>
    <cellStyle name="Normal 78 5 6" xfId="7158"/>
    <cellStyle name="Normal 78 5 6 2" xfId="37484"/>
    <cellStyle name="Normal 78 5 6 3" xfId="22260"/>
    <cellStyle name="Normal 78 5 7" xfId="32472"/>
    <cellStyle name="Normal 78 5 8" xfId="17247"/>
    <cellStyle name="Normal 78 6" xfId="2503"/>
    <cellStyle name="Normal 78 6 2" xfId="4195"/>
    <cellStyle name="Normal 78 6 2 2" xfId="14268"/>
    <cellStyle name="Normal 78 6 2 2 2" xfId="44590"/>
    <cellStyle name="Normal 78 6 2 2 3" xfId="29366"/>
    <cellStyle name="Normal 78 6 2 3" xfId="9248"/>
    <cellStyle name="Normal 78 6 2 3 2" xfId="39573"/>
    <cellStyle name="Normal 78 6 2 3 3" xfId="24349"/>
    <cellStyle name="Normal 78 6 2 4" xfId="34560"/>
    <cellStyle name="Normal 78 6 2 5" xfId="19336"/>
    <cellStyle name="Normal 78 6 3" xfId="5887"/>
    <cellStyle name="Normal 78 6 3 2" xfId="15939"/>
    <cellStyle name="Normal 78 6 3 2 2" xfId="46261"/>
    <cellStyle name="Normal 78 6 3 2 3" xfId="31037"/>
    <cellStyle name="Normal 78 6 3 3" xfId="10919"/>
    <cellStyle name="Normal 78 6 3 3 2" xfId="41244"/>
    <cellStyle name="Normal 78 6 3 3 3" xfId="26020"/>
    <cellStyle name="Normal 78 6 3 4" xfId="36231"/>
    <cellStyle name="Normal 78 6 3 5" xfId="21007"/>
    <cellStyle name="Normal 78 6 4" xfId="12597"/>
    <cellStyle name="Normal 78 6 4 2" xfId="42919"/>
    <cellStyle name="Normal 78 6 4 3" xfId="27695"/>
    <cellStyle name="Normal 78 6 5" xfId="7576"/>
    <cellStyle name="Normal 78 6 5 2" xfId="37902"/>
    <cellStyle name="Normal 78 6 5 3" xfId="22678"/>
    <cellStyle name="Normal 78 6 6" xfId="32890"/>
    <cellStyle name="Normal 78 6 7" xfId="17665"/>
    <cellStyle name="Normal 78 7" xfId="3350"/>
    <cellStyle name="Normal 78 7 2" xfId="13433"/>
    <cellStyle name="Normal 78 7 2 2" xfId="43755"/>
    <cellStyle name="Normal 78 7 2 3" xfId="28531"/>
    <cellStyle name="Normal 78 7 3" xfId="8412"/>
    <cellStyle name="Normal 78 7 3 2" xfId="38738"/>
    <cellStyle name="Normal 78 7 3 3" xfId="23514"/>
    <cellStyle name="Normal 78 7 4" xfId="33725"/>
    <cellStyle name="Normal 78 7 5" xfId="18501"/>
    <cellStyle name="Normal 78 8" xfId="5048"/>
    <cellStyle name="Normal 78 8 2" xfId="15104"/>
    <cellStyle name="Normal 78 8 2 2" xfId="45426"/>
    <cellStyle name="Normal 78 8 2 3" xfId="30202"/>
    <cellStyle name="Normal 78 8 3" xfId="10084"/>
    <cellStyle name="Normal 78 8 3 2" xfId="40409"/>
    <cellStyle name="Normal 78 8 3 3" xfId="25185"/>
    <cellStyle name="Normal 78 8 4" xfId="35396"/>
    <cellStyle name="Normal 78 8 5" xfId="20172"/>
    <cellStyle name="Normal 78 9" xfId="11759"/>
    <cellStyle name="Normal 78 9 2" xfId="42083"/>
    <cellStyle name="Normal 78 9 3" xfId="26859"/>
    <cellStyle name="Normal 79" xfId="1108"/>
    <cellStyle name="Normal 79 10" xfId="6741"/>
    <cellStyle name="Normal 79 10 2" xfId="37070"/>
    <cellStyle name="Normal 79 10 3" xfId="21846"/>
    <cellStyle name="Normal 79 11" xfId="32061"/>
    <cellStyle name="Normal 79 12" xfId="16831"/>
    <cellStyle name="Normal 79 13" xfId="47321"/>
    <cellStyle name="Normal 79 2" xfId="1705"/>
    <cellStyle name="Normal 79 2 10" xfId="32114"/>
    <cellStyle name="Normal 79 2 11" xfId="16885"/>
    <cellStyle name="Normal 79 2 2" xfId="1814"/>
    <cellStyle name="Normal 79 2 2 10" xfId="16989"/>
    <cellStyle name="Normal 79 2 2 2" xfId="2031"/>
    <cellStyle name="Normal 79 2 2 2 2" xfId="2452"/>
    <cellStyle name="Normal 79 2 2 2 2 2" xfId="3291"/>
    <cellStyle name="Normal 79 2 2 2 2 2 2" xfId="4981"/>
    <cellStyle name="Normal 79 2 2 2 2 2 2 2" xfId="15054"/>
    <cellStyle name="Normal 79 2 2 2 2 2 2 2 2" xfId="45376"/>
    <cellStyle name="Normal 79 2 2 2 2 2 2 2 3" xfId="30152"/>
    <cellStyle name="Normal 79 2 2 2 2 2 2 3" xfId="10034"/>
    <cellStyle name="Normal 79 2 2 2 2 2 2 3 2" xfId="40359"/>
    <cellStyle name="Normal 79 2 2 2 2 2 2 3 3" xfId="25135"/>
    <cellStyle name="Normal 79 2 2 2 2 2 2 4" xfId="35346"/>
    <cellStyle name="Normal 79 2 2 2 2 2 2 5" xfId="20122"/>
    <cellStyle name="Normal 79 2 2 2 2 2 3" xfId="6673"/>
    <cellStyle name="Normal 79 2 2 2 2 2 3 2" xfId="16725"/>
    <cellStyle name="Normal 79 2 2 2 2 2 3 2 2" xfId="47047"/>
    <cellStyle name="Normal 79 2 2 2 2 2 3 2 3" xfId="31823"/>
    <cellStyle name="Normal 79 2 2 2 2 2 3 3" xfId="11705"/>
    <cellStyle name="Normal 79 2 2 2 2 2 3 3 2" xfId="42030"/>
    <cellStyle name="Normal 79 2 2 2 2 2 3 3 3" xfId="26806"/>
    <cellStyle name="Normal 79 2 2 2 2 2 3 4" xfId="37017"/>
    <cellStyle name="Normal 79 2 2 2 2 2 3 5" xfId="21793"/>
    <cellStyle name="Normal 79 2 2 2 2 2 4" xfId="13383"/>
    <cellStyle name="Normal 79 2 2 2 2 2 4 2" xfId="43705"/>
    <cellStyle name="Normal 79 2 2 2 2 2 4 3" xfId="28481"/>
    <cellStyle name="Normal 79 2 2 2 2 2 5" xfId="8362"/>
    <cellStyle name="Normal 79 2 2 2 2 2 5 2" xfId="38688"/>
    <cellStyle name="Normal 79 2 2 2 2 2 5 3" xfId="23464"/>
    <cellStyle name="Normal 79 2 2 2 2 2 6" xfId="33676"/>
    <cellStyle name="Normal 79 2 2 2 2 2 7" xfId="18451"/>
    <cellStyle name="Normal 79 2 2 2 2 3" xfId="4144"/>
    <cellStyle name="Normal 79 2 2 2 2 3 2" xfId="14218"/>
    <cellStyle name="Normal 79 2 2 2 2 3 2 2" xfId="44540"/>
    <cellStyle name="Normal 79 2 2 2 2 3 2 3" xfId="29316"/>
    <cellStyle name="Normal 79 2 2 2 2 3 3" xfId="9198"/>
    <cellStyle name="Normal 79 2 2 2 2 3 3 2" xfId="39523"/>
    <cellStyle name="Normal 79 2 2 2 2 3 3 3" xfId="24299"/>
    <cellStyle name="Normal 79 2 2 2 2 3 4" xfId="34510"/>
    <cellStyle name="Normal 79 2 2 2 2 3 5" xfId="19286"/>
    <cellStyle name="Normal 79 2 2 2 2 4" xfId="5837"/>
    <cellStyle name="Normal 79 2 2 2 2 4 2" xfId="15889"/>
    <cellStyle name="Normal 79 2 2 2 2 4 2 2" xfId="46211"/>
    <cellStyle name="Normal 79 2 2 2 2 4 2 3" xfId="30987"/>
    <cellStyle name="Normal 79 2 2 2 2 4 3" xfId="10869"/>
    <cellStyle name="Normal 79 2 2 2 2 4 3 2" xfId="41194"/>
    <cellStyle name="Normal 79 2 2 2 2 4 3 3" xfId="25970"/>
    <cellStyle name="Normal 79 2 2 2 2 4 4" xfId="36181"/>
    <cellStyle name="Normal 79 2 2 2 2 4 5" xfId="20957"/>
    <cellStyle name="Normal 79 2 2 2 2 5" xfId="12547"/>
    <cellStyle name="Normal 79 2 2 2 2 5 2" xfId="42869"/>
    <cellStyle name="Normal 79 2 2 2 2 5 3" xfId="27645"/>
    <cellStyle name="Normal 79 2 2 2 2 6" xfId="7526"/>
    <cellStyle name="Normal 79 2 2 2 2 6 2" xfId="37852"/>
    <cellStyle name="Normal 79 2 2 2 2 6 3" xfId="22628"/>
    <cellStyle name="Normal 79 2 2 2 2 7" xfId="32840"/>
    <cellStyle name="Normal 79 2 2 2 2 8" xfId="17615"/>
    <cellStyle name="Normal 79 2 2 2 3" xfId="2873"/>
    <cellStyle name="Normal 79 2 2 2 3 2" xfId="4563"/>
    <cellStyle name="Normal 79 2 2 2 3 2 2" xfId="14636"/>
    <cellStyle name="Normal 79 2 2 2 3 2 2 2" xfId="44958"/>
    <cellStyle name="Normal 79 2 2 2 3 2 2 3" xfId="29734"/>
    <cellStyle name="Normal 79 2 2 2 3 2 3" xfId="9616"/>
    <cellStyle name="Normal 79 2 2 2 3 2 3 2" xfId="39941"/>
    <cellStyle name="Normal 79 2 2 2 3 2 3 3" xfId="24717"/>
    <cellStyle name="Normal 79 2 2 2 3 2 4" xfId="34928"/>
    <cellStyle name="Normal 79 2 2 2 3 2 5" xfId="19704"/>
    <cellStyle name="Normal 79 2 2 2 3 3" xfId="6255"/>
    <cellStyle name="Normal 79 2 2 2 3 3 2" xfId="16307"/>
    <cellStyle name="Normal 79 2 2 2 3 3 2 2" xfId="46629"/>
    <cellStyle name="Normal 79 2 2 2 3 3 2 3" xfId="31405"/>
    <cellStyle name="Normal 79 2 2 2 3 3 3" xfId="11287"/>
    <cellStyle name="Normal 79 2 2 2 3 3 3 2" xfId="41612"/>
    <cellStyle name="Normal 79 2 2 2 3 3 3 3" xfId="26388"/>
    <cellStyle name="Normal 79 2 2 2 3 3 4" xfId="36599"/>
    <cellStyle name="Normal 79 2 2 2 3 3 5" xfId="21375"/>
    <cellStyle name="Normal 79 2 2 2 3 4" xfId="12965"/>
    <cellStyle name="Normal 79 2 2 2 3 4 2" xfId="43287"/>
    <cellStyle name="Normal 79 2 2 2 3 4 3" xfId="28063"/>
    <cellStyle name="Normal 79 2 2 2 3 5" xfId="7944"/>
    <cellStyle name="Normal 79 2 2 2 3 5 2" xfId="38270"/>
    <cellStyle name="Normal 79 2 2 2 3 5 3" xfId="23046"/>
    <cellStyle name="Normal 79 2 2 2 3 6" xfId="33258"/>
    <cellStyle name="Normal 79 2 2 2 3 7" xfId="18033"/>
    <cellStyle name="Normal 79 2 2 2 4" xfId="3726"/>
    <cellStyle name="Normal 79 2 2 2 4 2" xfId="13800"/>
    <cellStyle name="Normal 79 2 2 2 4 2 2" xfId="44122"/>
    <cellStyle name="Normal 79 2 2 2 4 2 3" xfId="28898"/>
    <cellStyle name="Normal 79 2 2 2 4 3" xfId="8780"/>
    <cellStyle name="Normal 79 2 2 2 4 3 2" xfId="39105"/>
    <cellStyle name="Normal 79 2 2 2 4 3 3" xfId="23881"/>
    <cellStyle name="Normal 79 2 2 2 4 4" xfId="34092"/>
    <cellStyle name="Normal 79 2 2 2 4 5" xfId="18868"/>
    <cellStyle name="Normal 79 2 2 2 5" xfId="5419"/>
    <cellStyle name="Normal 79 2 2 2 5 2" xfId="15471"/>
    <cellStyle name="Normal 79 2 2 2 5 2 2" xfId="45793"/>
    <cellStyle name="Normal 79 2 2 2 5 2 3" xfId="30569"/>
    <cellStyle name="Normal 79 2 2 2 5 3" xfId="10451"/>
    <cellStyle name="Normal 79 2 2 2 5 3 2" xfId="40776"/>
    <cellStyle name="Normal 79 2 2 2 5 3 3" xfId="25552"/>
    <cellStyle name="Normal 79 2 2 2 5 4" xfId="35763"/>
    <cellStyle name="Normal 79 2 2 2 5 5" xfId="20539"/>
    <cellStyle name="Normal 79 2 2 2 6" xfId="12129"/>
    <cellStyle name="Normal 79 2 2 2 6 2" xfId="42451"/>
    <cellStyle name="Normal 79 2 2 2 6 3" xfId="27227"/>
    <cellStyle name="Normal 79 2 2 2 7" xfId="7108"/>
    <cellStyle name="Normal 79 2 2 2 7 2" xfId="37434"/>
    <cellStyle name="Normal 79 2 2 2 7 3" xfId="22210"/>
    <cellStyle name="Normal 79 2 2 2 8" xfId="32422"/>
    <cellStyle name="Normal 79 2 2 2 9" xfId="17197"/>
    <cellStyle name="Normal 79 2 2 3" xfId="2244"/>
    <cellStyle name="Normal 79 2 2 3 2" xfId="3083"/>
    <cellStyle name="Normal 79 2 2 3 2 2" xfId="4773"/>
    <cellStyle name="Normal 79 2 2 3 2 2 2" xfId="14846"/>
    <cellStyle name="Normal 79 2 2 3 2 2 2 2" xfId="45168"/>
    <cellStyle name="Normal 79 2 2 3 2 2 2 3" xfId="29944"/>
    <cellStyle name="Normal 79 2 2 3 2 2 3" xfId="9826"/>
    <cellStyle name="Normal 79 2 2 3 2 2 3 2" xfId="40151"/>
    <cellStyle name="Normal 79 2 2 3 2 2 3 3" xfId="24927"/>
    <cellStyle name="Normal 79 2 2 3 2 2 4" xfId="35138"/>
    <cellStyle name="Normal 79 2 2 3 2 2 5" xfId="19914"/>
    <cellStyle name="Normal 79 2 2 3 2 3" xfId="6465"/>
    <cellStyle name="Normal 79 2 2 3 2 3 2" xfId="16517"/>
    <cellStyle name="Normal 79 2 2 3 2 3 2 2" xfId="46839"/>
    <cellStyle name="Normal 79 2 2 3 2 3 2 3" xfId="31615"/>
    <cellStyle name="Normal 79 2 2 3 2 3 3" xfId="11497"/>
    <cellStyle name="Normal 79 2 2 3 2 3 3 2" xfId="41822"/>
    <cellStyle name="Normal 79 2 2 3 2 3 3 3" xfId="26598"/>
    <cellStyle name="Normal 79 2 2 3 2 3 4" xfId="36809"/>
    <cellStyle name="Normal 79 2 2 3 2 3 5" xfId="21585"/>
    <cellStyle name="Normal 79 2 2 3 2 4" xfId="13175"/>
    <cellStyle name="Normal 79 2 2 3 2 4 2" xfId="43497"/>
    <cellStyle name="Normal 79 2 2 3 2 4 3" xfId="28273"/>
    <cellStyle name="Normal 79 2 2 3 2 5" xfId="8154"/>
    <cellStyle name="Normal 79 2 2 3 2 5 2" xfId="38480"/>
    <cellStyle name="Normal 79 2 2 3 2 5 3" xfId="23256"/>
    <cellStyle name="Normal 79 2 2 3 2 6" xfId="33468"/>
    <cellStyle name="Normal 79 2 2 3 2 7" xfId="18243"/>
    <cellStyle name="Normal 79 2 2 3 3" xfId="3936"/>
    <cellStyle name="Normal 79 2 2 3 3 2" xfId="14010"/>
    <cellStyle name="Normal 79 2 2 3 3 2 2" xfId="44332"/>
    <cellStyle name="Normal 79 2 2 3 3 2 3" xfId="29108"/>
    <cellStyle name="Normal 79 2 2 3 3 3" xfId="8990"/>
    <cellStyle name="Normal 79 2 2 3 3 3 2" xfId="39315"/>
    <cellStyle name="Normal 79 2 2 3 3 3 3" xfId="24091"/>
    <cellStyle name="Normal 79 2 2 3 3 4" xfId="34302"/>
    <cellStyle name="Normal 79 2 2 3 3 5" xfId="19078"/>
    <cellStyle name="Normal 79 2 2 3 4" xfId="5629"/>
    <cellStyle name="Normal 79 2 2 3 4 2" xfId="15681"/>
    <cellStyle name="Normal 79 2 2 3 4 2 2" xfId="46003"/>
    <cellStyle name="Normal 79 2 2 3 4 2 3" xfId="30779"/>
    <cellStyle name="Normal 79 2 2 3 4 3" xfId="10661"/>
    <cellStyle name="Normal 79 2 2 3 4 3 2" xfId="40986"/>
    <cellStyle name="Normal 79 2 2 3 4 3 3" xfId="25762"/>
    <cellStyle name="Normal 79 2 2 3 4 4" xfId="35973"/>
    <cellStyle name="Normal 79 2 2 3 4 5" xfId="20749"/>
    <cellStyle name="Normal 79 2 2 3 5" xfId="12339"/>
    <cellStyle name="Normal 79 2 2 3 5 2" xfId="42661"/>
    <cellStyle name="Normal 79 2 2 3 5 3" xfId="27437"/>
    <cellStyle name="Normal 79 2 2 3 6" xfId="7318"/>
    <cellStyle name="Normal 79 2 2 3 6 2" xfId="37644"/>
    <cellStyle name="Normal 79 2 2 3 6 3" xfId="22420"/>
    <cellStyle name="Normal 79 2 2 3 7" xfId="32632"/>
    <cellStyle name="Normal 79 2 2 3 8" xfId="17407"/>
    <cellStyle name="Normal 79 2 2 4" xfId="2665"/>
    <cellStyle name="Normal 79 2 2 4 2" xfId="4355"/>
    <cellStyle name="Normal 79 2 2 4 2 2" xfId="14428"/>
    <cellStyle name="Normal 79 2 2 4 2 2 2" xfId="44750"/>
    <cellStyle name="Normal 79 2 2 4 2 2 3" xfId="29526"/>
    <cellStyle name="Normal 79 2 2 4 2 3" xfId="9408"/>
    <cellStyle name="Normal 79 2 2 4 2 3 2" xfId="39733"/>
    <cellStyle name="Normal 79 2 2 4 2 3 3" xfId="24509"/>
    <cellStyle name="Normal 79 2 2 4 2 4" xfId="34720"/>
    <cellStyle name="Normal 79 2 2 4 2 5" xfId="19496"/>
    <cellStyle name="Normal 79 2 2 4 3" xfId="6047"/>
    <cellStyle name="Normal 79 2 2 4 3 2" xfId="16099"/>
    <cellStyle name="Normal 79 2 2 4 3 2 2" xfId="46421"/>
    <cellStyle name="Normal 79 2 2 4 3 2 3" xfId="31197"/>
    <cellStyle name="Normal 79 2 2 4 3 3" xfId="11079"/>
    <cellStyle name="Normal 79 2 2 4 3 3 2" xfId="41404"/>
    <cellStyle name="Normal 79 2 2 4 3 3 3" xfId="26180"/>
    <cellStyle name="Normal 79 2 2 4 3 4" xfId="36391"/>
    <cellStyle name="Normal 79 2 2 4 3 5" xfId="21167"/>
    <cellStyle name="Normal 79 2 2 4 4" xfId="12757"/>
    <cellStyle name="Normal 79 2 2 4 4 2" xfId="43079"/>
    <cellStyle name="Normal 79 2 2 4 4 3" xfId="27855"/>
    <cellStyle name="Normal 79 2 2 4 5" xfId="7736"/>
    <cellStyle name="Normal 79 2 2 4 5 2" xfId="38062"/>
    <cellStyle name="Normal 79 2 2 4 5 3" xfId="22838"/>
    <cellStyle name="Normal 79 2 2 4 6" xfId="33050"/>
    <cellStyle name="Normal 79 2 2 4 7" xfId="17825"/>
    <cellStyle name="Normal 79 2 2 5" xfId="3518"/>
    <cellStyle name="Normal 79 2 2 5 2" xfId="13592"/>
    <cellStyle name="Normal 79 2 2 5 2 2" xfId="43914"/>
    <cellStyle name="Normal 79 2 2 5 2 3" xfId="28690"/>
    <cellStyle name="Normal 79 2 2 5 3" xfId="8572"/>
    <cellStyle name="Normal 79 2 2 5 3 2" xfId="38897"/>
    <cellStyle name="Normal 79 2 2 5 3 3" xfId="23673"/>
    <cellStyle name="Normal 79 2 2 5 4" xfId="33884"/>
    <cellStyle name="Normal 79 2 2 5 5" xfId="18660"/>
    <cellStyle name="Normal 79 2 2 6" xfId="5211"/>
    <cellStyle name="Normal 79 2 2 6 2" xfId="15263"/>
    <cellStyle name="Normal 79 2 2 6 2 2" xfId="45585"/>
    <cellStyle name="Normal 79 2 2 6 2 3" xfId="30361"/>
    <cellStyle name="Normal 79 2 2 6 3" xfId="10243"/>
    <cellStyle name="Normal 79 2 2 6 3 2" xfId="40568"/>
    <cellStyle name="Normal 79 2 2 6 3 3" xfId="25344"/>
    <cellStyle name="Normal 79 2 2 6 4" xfId="35555"/>
    <cellStyle name="Normal 79 2 2 6 5" xfId="20331"/>
    <cellStyle name="Normal 79 2 2 7" xfId="11921"/>
    <cellStyle name="Normal 79 2 2 7 2" xfId="42243"/>
    <cellStyle name="Normal 79 2 2 7 3" xfId="27019"/>
    <cellStyle name="Normal 79 2 2 8" xfId="6900"/>
    <cellStyle name="Normal 79 2 2 8 2" xfId="37226"/>
    <cellStyle name="Normal 79 2 2 8 3" xfId="22002"/>
    <cellStyle name="Normal 79 2 2 9" xfId="32215"/>
    <cellStyle name="Normal 79 2 3" xfId="1927"/>
    <cellStyle name="Normal 79 2 3 2" xfId="2348"/>
    <cellStyle name="Normal 79 2 3 2 2" xfId="3187"/>
    <cellStyle name="Normal 79 2 3 2 2 2" xfId="4877"/>
    <cellStyle name="Normal 79 2 3 2 2 2 2" xfId="14950"/>
    <cellStyle name="Normal 79 2 3 2 2 2 2 2" xfId="45272"/>
    <cellStyle name="Normal 79 2 3 2 2 2 2 3" xfId="30048"/>
    <cellStyle name="Normal 79 2 3 2 2 2 3" xfId="9930"/>
    <cellStyle name="Normal 79 2 3 2 2 2 3 2" xfId="40255"/>
    <cellStyle name="Normal 79 2 3 2 2 2 3 3" xfId="25031"/>
    <cellStyle name="Normal 79 2 3 2 2 2 4" xfId="35242"/>
    <cellStyle name="Normal 79 2 3 2 2 2 5" xfId="20018"/>
    <cellStyle name="Normal 79 2 3 2 2 3" xfId="6569"/>
    <cellStyle name="Normal 79 2 3 2 2 3 2" xfId="16621"/>
    <cellStyle name="Normal 79 2 3 2 2 3 2 2" xfId="46943"/>
    <cellStyle name="Normal 79 2 3 2 2 3 2 3" xfId="31719"/>
    <cellStyle name="Normal 79 2 3 2 2 3 3" xfId="11601"/>
    <cellStyle name="Normal 79 2 3 2 2 3 3 2" xfId="41926"/>
    <cellStyle name="Normal 79 2 3 2 2 3 3 3" xfId="26702"/>
    <cellStyle name="Normal 79 2 3 2 2 3 4" xfId="36913"/>
    <cellStyle name="Normal 79 2 3 2 2 3 5" xfId="21689"/>
    <cellStyle name="Normal 79 2 3 2 2 4" xfId="13279"/>
    <cellStyle name="Normal 79 2 3 2 2 4 2" xfId="43601"/>
    <cellStyle name="Normal 79 2 3 2 2 4 3" xfId="28377"/>
    <cellStyle name="Normal 79 2 3 2 2 5" xfId="8258"/>
    <cellStyle name="Normal 79 2 3 2 2 5 2" xfId="38584"/>
    <cellStyle name="Normal 79 2 3 2 2 5 3" xfId="23360"/>
    <cellStyle name="Normal 79 2 3 2 2 6" xfId="33572"/>
    <cellStyle name="Normal 79 2 3 2 2 7" xfId="18347"/>
    <cellStyle name="Normal 79 2 3 2 3" xfId="4040"/>
    <cellStyle name="Normal 79 2 3 2 3 2" xfId="14114"/>
    <cellStyle name="Normal 79 2 3 2 3 2 2" xfId="44436"/>
    <cellStyle name="Normal 79 2 3 2 3 2 3" xfId="29212"/>
    <cellStyle name="Normal 79 2 3 2 3 3" xfId="9094"/>
    <cellStyle name="Normal 79 2 3 2 3 3 2" xfId="39419"/>
    <cellStyle name="Normal 79 2 3 2 3 3 3" xfId="24195"/>
    <cellStyle name="Normal 79 2 3 2 3 4" xfId="34406"/>
    <cellStyle name="Normal 79 2 3 2 3 5" xfId="19182"/>
    <cellStyle name="Normal 79 2 3 2 4" xfId="5733"/>
    <cellStyle name="Normal 79 2 3 2 4 2" xfId="15785"/>
    <cellStyle name="Normal 79 2 3 2 4 2 2" xfId="46107"/>
    <cellStyle name="Normal 79 2 3 2 4 2 3" xfId="30883"/>
    <cellStyle name="Normal 79 2 3 2 4 3" xfId="10765"/>
    <cellStyle name="Normal 79 2 3 2 4 3 2" xfId="41090"/>
    <cellStyle name="Normal 79 2 3 2 4 3 3" xfId="25866"/>
    <cellStyle name="Normal 79 2 3 2 4 4" xfId="36077"/>
    <cellStyle name="Normal 79 2 3 2 4 5" xfId="20853"/>
    <cellStyle name="Normal 79 2 3 2 5" xfId="12443"/>
    <cellStyle name="Normal 79 2 3 2 5 2" xfId="42765"/>
    <cellStyle name="Normal 79 2 3 2 5 3" xfId="27541"/>
    <cellStyle name="Normal 79 2 3 2 6" xfId="7422"/>
    <cellStyle name="Normal 79 2 3 2 6 2" xfId="37748"/>
    <cellStyle name="Normal 79 2 3 2 6 3" xfId="22524"/>
    <cellStyle name="Normal 79 2 3 2 7" xfId="32736"/>
    <cellStyle name="Normal 79 2 3 2 8" xfId="17511"/>
    <cellStyle name="Normal 79 2 3 3" xfId="2769"/>
    <cellStyle name="Normal 79 2 3 3 2" xfId="4459"/>
    <cellStyle name="Normal 79 2 3 3 2 2" xfId="14532"/>
    <cellStyle name="Normal 79 2 3 3 2 2 2" xfId="44854"/>
    <cellStyle name="Normal 79 2 3 3 2 2 3" xfId="29630"/>
    <cellStyle name="Normal 79 2 3 3 2 3" xfId="9512"/>
    <cellStyle name="Normal 79 2 3 3 2 3 2" xfId="39837"/>
    <cellStyle name="Normal 79 2 3 3 2 3 3" xfId="24613"/>
    <cellStyle name="Normal 79 2 3 3 2 4" xfId="34824"/>
    <cellStyle name="Normal 79 2 3 3 2 5" xfId="19600"/>
    <cellStyle name="Normal 79 2 3 3 3" xfId="6151"/>
    <cellStyle name="Normal 79 2 3 3 3 2" xfId="16203"/>
    <cellStyle name="Normal 79 2 3 3 3 2 2" xfId="46525"/>
    <cellStyle name="Normal 79 2 3 3 3 2 3" xfId="31301"/>
    <cellStyle name="Normal 79 2 3 3 3 3" xfId="11183"/>
    <cellStyle name="Normal 79 2 3 3 3 3 2" xfId="41508"/>
    <cellStyle name="Normal 79 2 3 3 3 3 3" xfId="26284"/>
    <cellStyle name="Normal 79 2 3 3 3 4" xfId="36495"/>
    <cellStyle name="Normal 79 2 3 3 3 5" xfId="21271"/>
    <cellStyle name="Normal 79 2 3 3 4" xfId="12861"/>
    <cellStyle name="Normal 79 2 3 3 4 2" xfId="43183"/>
    <cellStyle name="Normal 79 2 3 3 4 3" xfId="27959"/>
    <cellStyle name="Normal 79 2 3 3 5" xfId="7840"/>
    <cellStyle name="Normal 79 2 3 3 5 2" xfId="38166"/>
    <cellStyle name="Normal 79 2 3 3 5 3" xfId="22942"/>
    <cellStyle name="Normal 79 2 3 3 6" xfId="33154"/>
    <cellStyle name="Normal 79 2 3 3 7" xfId="17929"/>
    <cellStyle name="Normal 79 2 3 4" xfId="3622"/>
    <cellStyle name="Normal 79 2 3 4 2" xfId="13696"/>
    <cellStyle name="Normal 79 2 3 4 2 2" xfId="44018"/>
    <cellStyle name="Normal 79 2 3 4 2 3" xfId="28794"/>
    <cellStyle name="Normal 79 2 3 4 3" xfId="8676"/>
    <cellStyle name="Normal 79 2 3 4 3 2" xfId="39001"/>
    <cellStyle name="Normal 79 2 3 4 3 3" xfId="23777"/>
    <cellStyle name="Normal 79 2 3 4 4" xfId="33988"/>
    <cellStyle name="Normal 79 2 3 4 5" xfId="18764"/>
    <cellStyle name="Normal 79 2 3 5" xfId="5315"/>
    <cellStyle name="Normal 79 2 3 5 2" xfId="15367"/>
    <cellStyle name="Normal 79 2 3 5 2 2" xfId="45689"/>
    <cellStyle name="Normal 79 2 3 5 2 3" xfId="30465"/>
    <cellStyle name="Normal 79 2 3 5 3" xfId="10347"/>
    <cellStyle name="Normal 79 2 3 5 3 2" xfId="40672"/>
    <cellStyle name="Normal 79 2 3 5 3 3" xfId="25448"/>
    <cellStyle name="Normal 79 2 3 5 4" xfId="35659"/>
    <cellStyle name="Normal 79 2 3 5 5" xfId="20435"/>
    <cellStyle name="Normal 79 2 3 6" xfId="12025"/>
    <cellStyle name="Normal 79 2 3 6 2" xfId="42347"/>
    <cellStyle name="Normal 79 2 3 6 3" xfId="27123"/>
    <cellStyle name="Normal 79 2 3 7" xfId="7004"/>
    <cellStyle name="Normal 79 2 3 7 2" xfId="37330"/>
    <cellStyle name="Normal 79 2 3 7 3" xfId="22106"/>
    <cellStyle name="Normal 79 2 3 8" xfId="32318"/>
    <cellStyle name="Normal 79 2 3 9" xfId="17093"/>
    <cellStyle name="Normal 79 2 4" xfId="2140"/>
    <cellStyle name="Normal 79 2 4 2" xfId="2979"/>
    <cellStyle name="Normal 79 2 4 2 2" xfId="4669"/>
    <cellStyle name="Normal 79 2 4 2 2 2" xfId="14742"/>
    <cellStyle name="Normal 79 2 4 2 2 2 2" xfId="45064"/>
    <cellStyle name="Normal 79 2 4 2 2 2 3" xfId="29840"/>
    <cellStyle name="Normal 79 2 4 2 2 3" xfId="9722"/>
    <cellStyle name="Normal 79 2 4 2 2 3 2" xfId="40047"/>
    <cellStyle name="Normal 79 2 4 2 2 3 3" xfId="24823"/>
    <cellStyle name="Normal 79 2 4 2 2 4" xfId="35034"/>
    <cellStyle name="Normal 79 2 4 2 2 5" xfId="19810"/>
    <cellStyle name="Normal 79 2 4 2 3" xfId="6361"/>
    <cellStyle name="Normal 79 2 4 2 3 2" xfId="16413"/>
    <cellStyle name="Normal 79 2 4 2 3 2 2" xfId="46735"/>
    <cellStyle name="Normal 79 2 4 2 3 2 3" xfId="31511"/>
    <cellStyle name="Normal 79 2 4 2 3 3" xfId="11393"/>
    <cellStyle name="Normal 79 2 4 2 3 3 2" xfId="41718"/>
    <cellStyle name="Normal 79 2 4 2 3 3 3" xfId="26494"/>
    <cellStyle name="Normal 79 2 4 2 3 4" xfId="36705"/>
    <cellStyle name="Normal 79 2 4 2 3 5" xfId="21481"/>
    <cellStyle name="Normal 79 2 4 2 4" xfId="13071"/>
    <cellStyle name="Normal 79 2 4 2 4 2" xfId="43393"/>
    <cellStyle name="Normal 79 2 4 2 4 3" xfId="28169"/>
    <cellStyle name="Normal 79 2 4 2 5" xfId="8050"/>
    <cellStyle name="Normal 79 2 4 2 5 2" xfId="38376"/>
    <cellStyle name="Normal 79 2 4 2 5 3" xfId="23152"/>
    <cellStyle name="Normal 79 2 4 2 6" xfId="33364"/>
    <cellStyle name="Normal 79 2 4 2 7" xfId="18139"/>
    <cellStyle name="Normal 79 2 4 3" xfId="3832"/>
    <cellStyle name="Normal 79 2 4 3 2" xfId="13906"/>
    <cellStyle name="Normal 79 2 4 3 2 2" xfId="44228"/>
    <cellStyle name="Normal 79 2 4 3 2 3" xfId="29004"/>
    <cellStyle name="Normal 79 2 4 3 3" xfId="8886"/>
    <cellStyle name="Normal 79 2 4 3 3 2" xfId="39211"/>
    <cellStyle name="Normal 79 2 4 3 3 3" xfId="23987"/>
    <cellStyle name="Normal 79 2 4 3 4" xfId="34198"/>
    <cellStyle name="Normal 79 2 4 3 5" xfId="18974"/>
    <cellStyle name="Normal 79 2 4 4" xfId="5525"/>
    <cellStyle name="Normal 79 2 4 4 2" xfId="15577"/>
    <cellStyle name="Normal 79 2 4 4 2 2" xfId="45899"/>
    <cellStyle name="Normal 79 2 4 4 2 3" xfId="30675"/>
    <cellStyle name="Normal 79 2 4 4 3" xfId="10557"/>
    <cellStyle name="Normal 79 2 4 4 3 2" xfId="40882"/>
    <cellStyle name="Normal 79 2 4 4 3 3" xfId="25658"/>
    <cellStyle name="Normal 79 2 4 4 4" xfId="35869"/>
    <cellStyle name="Normal 79 2 4 4 5" xfId="20645"/>
    <cellStyle name="Normal 79 2 4 5" xfId="12235"/>
    <cellStyle name="Normal 79 2 4 5 2" xfId="42557"/>
    <cellStyle name="Normal 79 2 4 5 3" xfId="27333"/>
    <cellStyle name="Normal 79 2 4 6" xfId="7214"/>
    <cellStyle name="Normal 79 2 4 6 2" xfId="37540"/>
    <cellStyle name="Normal 79 2 4 6 3" xfId="22316"/>
    <cellStyle name="Normal 79 2 4 7" xfId="32528"/>
    <cellStyle name="Normal 79 2 4 8" xfId="17303"/>
    <cellStyle name="Normal 79 2 5" xfId="2561"/>
    <cellStyle name="Normal 79 2 5 2" xfId="4251"/>
    <cellStyle name="Normal 79 2 5 2 2" xfId="14324"/>
    <cellStyle name="Normal 79 2 5 2 2 2" xfId="44646"/>
    <cellStyle name="Normal 79 2 5 2 2 3" xfId="29422"/>
    <cellStyle name="Normal 79 2 5 2 3" xfId="9304"/>
    <cellStyle name="Normal 79 2 5 2 3 2" xfId="39629"/>
    <cellStyle name="Normal 79 2 5 2 3 3" xfId="24405"/>
    <cellStyle name="Normal 79 2 5 2 4" xfId="34616"/>
    <cellStyle name="Normal 79 2 5 2 5" xfId="19392"/>
    <cellStyle name="Normal 79 2 5 3" xfId="5943"/>
    <cellStyle name="Normal 79 2 5 3 2" xfId="15995"/>
    <cellStyle name="Normal 79 2 5 3 2 2" xfId="46317"/>
    <cellStyle name="Normal 79 2 5 3 2 3" xfId="31093"/>
    <cellStyle name="Normal 79 2 5 3 3" xfId="10975"/>
    <cellStyle name="Normal 79 2 5 3 3 2" xfId="41300"/>
    <cellStyle name="Normal 79 2 5 3 3 3" xfId="26076"/>
    <cellStyle name="Normal 79 2 5 3 4" xfId="36287"/>
    <cellStyle name="Normal 79 2 5 3 5" xfId="21063"/>
    <cellStyle name="Normal 79 2 5 4" xfId="12653"/>
    <cellStyle name="Normal 79 2 5 4 2" xfId="42975"/>
    <cellStyle name="Normal 79 2 5 4 3" xfId="27751"/>
    <cellStyle name="Normal 79 2 5 5" xfId="7632"/>
    <cellStyle name="Normal 79 2 5 5 2" xfId="37958"/>
    <cellStyle name="Normal 79 2 5 5 3" xfId="22734"/>
    <cellStyle name="Normal 79 2 5 6" xfId="32946"/>
    <cellStyle name="Normal 79 2 5 7" xfId="17721"/>
    <cellStyle name="Normal 79 2 6" xfId="3414"/>
    <cellStyle name="Normal 79 2 6 2" xfId="13488"/>
    <cellStyle name="Normal 79 2 6 2 2" xfId="43810"/>
    <cellStyle name="Normal 79 2 6 2 3" xfId="28586"/>
    <cellStyle name="Normal 79 2 6 3" xfId="8468"/>
    <cellStyle name="Normal 79 2 6 3 2" xfId="38793"/>
    <cellStyle name="Normal 79 2 6 3 3" xfId="23569"/>
    <cellStyle name="Normal 79 2 6 4" xfId="33780"/>
    <cellStyle name="Normal 79 2 6 5" xfId="18556"/>
    <cellStyle name="Normal 79 2 7" xfId="5107"/>
    <cellStyle name="Normal 79 2 7 2" xfId="15159"/>
    <cellStyle name="Normal 79 2 7 2 2" xfId="45481"/>
    <cellStyle name="Normal 79 2 7 2 3" xfId="30257"/>
    <cellStyle name="Normal 79 2 7 3" xfId="10139"/>
    <cellStyle name="Normal 79 2 7 3 2" xfId="40464"/>
    <cellStyle name="Normal 79 2 7 3 3" xfId="25240"/>
    <cellStyle name="Normal 79 2 7 4" xfId="35451"/>
    <cellStyle name="Normal 79 2 7 5" xfId="20227"/>
    <cellStyle name="Normal 79 2 8" xfId="11817"/>
    <cellStyle name="Normal 79 2 8 2" xfId="42139"/>
    <cellStyle name="Normal 79 2 8 3" xfId="26915"/>
    <cellStyle name="Normal 79 2 9" xfId="6796"/>
    <cellStyle name="Normal 79 2 9 2" xfId="37122"/>
    <cellStyle name="Normal 79 2 9 3" xfId="21898"/>
    <cellStyle name="Normal 79 3" xfId="1760"/>
    <cellStyle name="Normal 79 3 10" xfId="16937"/>
    <cellStyle name="Normal 79 3 2" xfId="1979"/>
    <cellStyle name="Normal 79 3 2 2" xfId="2400"/>
    <cellStyle name="Normal 79 3 2 2 2" xfId="3239"/>
    <cellStyle name="Normal 79 3 2 2 2 2" xfId="4929"/>
    <cellStyle name="Normal 79 3 2 2 2 2 2" xfId="15002"/>
    <cellStyle name="Normal 79 3 2 2 2 2 2 2" xfId="45324"/>
    <cellStyle name="Normal 79 3 2 2 2 2 2 3" xfId="30100"/>
    <cellStyle name="Normal 79 3 2 2 2 2 3" xfId="9982"/>
    <cellStyle name="Normal 79 3 2 2 2 2 3 2" xfId="40307"/>
    <cellStyle name="Normal 79 3 2 2 2 2 3 3" xfId="25083"/>
    <cellStyle name="Normal 79 3 2 2 2 2 4" xfId="35294"/>
    <cellStyle name="Normal 79 3 2 2 2 2 5" xfId="20070"/>
    <cellStyle name="Normal 79 3 2 2 2 3" xfId="6621"/>
    <cellStyle name="Normal 79 3 2 2 2 3 2" xfId="16673"/>
    <cellStyle name="Normal 79 3 2 2 2 3 2 2" xfId="46995"/>
    <cellStyle name="Normal 79 3 2 2 2 3 2 3" xfId="31771"/>
    <cellStyle name="Normal 79 3 2 2 2 3 3" xfId="11653"/>
    <cellStyle name="Normal 79 3 2 2 2 3 3 2" xfId="41978"/>
    <cellStyle name="Normal 79 3 2 2 2 3 3 3" xfId="26754"/>
    <cellStyle name="Normal 79 3 2 2 2 3 4" xfId="36965"/>
    <cellStyle name="Normal 79 3 2 2 2 3 5" xfId="21741"/>
    <cellStyle name="Normal 79 3 2 2 2 4" xfId="13331"/>
    <cellStyle name="Normal 79 3 2 2 2 4 2" xfId="43653"/>
    <cellStyle name="Normal 79 3 2 2 2 4 3" xfId="28429"/>
    <cellStyle name="Normal 79 3 2 2 2 5" xfId="8310"/>
    <cellStyle name="Normal 79 3 2 2 2 5 2" xfId="38636"/>
    <cellStyle name="Normal 79 3 2 2 2 5 3" xfId="23412"/>
    <cellStyle name="Normal 79 3 2 2 2 6" xfId="33624"/>
    <cellStyle name="Normal 79 3 2 2 2 7" xfId="18399"/>
    <cellStyle name="Normal 79 3 2 2 3" xfId="4092"/>
    <cellStyle name="Normal 79 3 2 2 3 2" xfId="14166"/>
    <cellStyle name="Normal 79 3 2 2 3 2 2" xfId="44488"/>
    <cellStyle name="Normal 79 3 2 2 3 2 3" xfId="29264"/>
    <cellStyle name="Normal 79 3 2 2 3 3" xfId="9146"/>
    <cellStyle name="Normal 79 3 2 2 3 3 2" xfId="39471"/>
    <cellStyle name="Normal 79 3 2 2 3 3 3" xfId="24247"/>
    <cellStyle name="Normal 79 3 2 2 3 4" xfId="34458"/>
    <cellStyle name="Normal 79 3 2 2 3 5" xfId="19234"/>
    <cellStyle name="Normal 79 3 2 2 4" xfId="5785"/>
    <cellStyle name="Normal 79 3 2 2 4 2" xfId="15837"/>
    <cellStyle name="Normal 79 3 2 2 4 2 2" xfId="46159"/>
    <cellStyle name="Normal 79 3 2 2 4 2 3" xfId="30935"/>
    <cellStyle name="Normal 79 3 2 2 4 3" xfId="10817"/>
    <cellStyle name="Normal 79 3 2 2 4 3 2" xfId="41142"/>
    <cellStyle name="Normal 79 3 2 2 4 3 3" xfId="25918"/>
    <cellStyle name="Normal 79 3 2 2 4 4" xfId="36129"/>
    <cellStyle name="Normal 79 3 2 2 4 5" xfId="20905"/>
    <cellStyle name="Normal 79 3 2 2 5" xfId="12495"/>
    <cellStyle name="Normal 79 3 2 2 5 2" xfId="42817"/>
    <cellStyle name="Normal 79 3 2 2 5 3" xfId="27593"/>
    <cellStyle name="Normal 79 3 2 2 6" xfId="7474"/>
    <cellStyle name="Normal 79 3 2 2 6 2" xfId="37800"/>
    <cellStyle name="Normal 79 3 2 2 6 3" xfId="22576"/>
    <cellStyle name="Normal 79 3 2 2 7" xfId="32788"/>
    <cellStyle name="Normal 79 3 2 2 8" xfId="17563"/>
    <cellStyle name="Normal 79 3 2 3" xfId="2821"/>
    <cellStyle name="Normal 79 3 2 3 2" xfId="4511"/>
    <cellStyle name="Normal 79 3 2 3 2 2" xfId="14584"/>
    <cellStyle name="Normal 79 3 2 3 2 2 2" xfId="44906"/>
    <cellStyle name="Normal 79 3 2 3 2 2 3" xfId="29682"/>
    <cellStyle name="Normal 79 3 2 3 2 3" xfId="9564"/>
    <cellStyle name="Normal 79 3 2 3 2 3 2" xfId="39889"/>
    <cellStyle name="Normal 79 3 2 3 2 3 3" xfId="24665"/>
    <cellStyle name="Normal 79 3 2 3 2 4" xfId="34876"/>
    <cellStyle name="Normal 79 3 2 3 2 5" xfId="19652"/>
    <cellStyle name="Normal 79 3 2 3 3" xfId="6203"/>
    <cellStyle name="Normal 79 3 2 3 3 2" xfId="16255"/>
    <cellStyle name="Normal 79 3 2 3 3 2 2" xfId="46577"/>
    <cellStyle name="Normal 79 3 2 3 3 2 3" xfId="31353"/>
    <cellStyle name="Normal 79 3 2 3 3 3" xfId="11235"/>
    <cellStyle name="Normal 79 3 2 3 3 3 2" xfId="41560"/>
    <cellStyle name="Normal 79 3 2 3 3 3 3" xfId="26336"/>
    <cellStyle name="Normal 79 3 2 3 3 4" xfId="36547"/>
    <cellStyle name="Normal 79 3 2 3 3 5" xfId="21323"/>
    <cellStyle name="Normal 79 3 2 3 4" xfId="12913"/>
    <cellStyle name="Normal 79 3 2 3 4 2" xfId="43235"/>
    <cellStyle name="Normal 79 3 2 3 4 3" xfId="28011"/>
    <cellStyle name="Normal 79 3 2 3 5" xfId="7892"/>
    <cellStyle name="Normal 79 3 2 3 5 2" xfId="38218"/>
    <cellStyle name="Normal 79 3 2 3 5 3" xfId="22994"/>
    <cellStyle name="Normal 79 3 2 3 6" xfId="33206"/>
    <cellStyle name="Normal 79 3 2 3 7" xfId="17981"/>
    <cellStyle name="Normal 79 3 2 4" xfId="3674"/>
    <cellStyle name="Normal 79 3 2 4 2" xfId="13748"/>
    <cellStyle name="Normal 79 3 2 4 2 2" xfId="44070"/>
    <cellStyle name="Normal 79 3 2 4 2 3" xfId="28846"/>
    <cellStyle name="Normal 79 3 2 4 3" xfId="8728"/>
    <cellStyle name="Normal 79 3 2 4 3 2" xfId="39053"/>
    <cellStyle name="Normal 79 3 2 4 3 3" xfId="23829"/>
    <cellStyle name="Normal 79 3 2 4 4" xfId="34040"/>
    <cellStyle name="Normal 79 3 2 4 5" xfId="18816"/>
    <cellStyle name="Normal 79 3 2 5" xfId="5367"/>
    <cellStyle name="Normal 79 3 2 5 2" xfId="15419"/>
    <cellStyle name="Normal 79 3 2 5 2 2" xfId="45741"/>
    <cellStyle name="Normal 79 3 2 5 2 3" xfId="30517"/>
    <cellStyle name="Normal 79 3 2 5 3" xfId="10399"/>
    <cellStyle name="Normal 79 3 2 5 3 2" xfId="40724"/>
    <cellStyle name="Normal 79 3 2 5 3 3" xfId="25500"/>
    <cellStyle name="Normal 79 3 2 5 4" xfId="35711"/>
    <cellStyle name="Normal 79 3 2 5 5" xfId="20487"/>
    <cellStyle name="Normal 79 3 2 6" xfId="12077"/>
    <cellStyle name="Normal 79 3 2 6 2" xfId="42399"/>
    <cellStyle name="Normal 79 3 2 6 3" xfId="27175"/>
    <cellStyle name="Normal 79 3 2 7" xfId="7056"/>
    <cellStyle name="Normal 79 3 2 7 2" xfId="37382"/>
    <cellStyle name="Normal 79 3 2 7 3" xfId="22158"/>
    <cellStyle name="Normal 79 3 2 8" xfId="32370"/>
    <cellStyle name="Normal 79 3 2 9" xfId="17145"/>
    <cellStyle name="Normal 79 3 3" xfId="2192"/>
    <cellStyle name="Normal 79 3 3 2" xfId="3031"/>
    <cellStyle name="Normal 79 3 3 2 2" xfId="4721"/>
    <cellStyle name="Normal 79 3 3 2 2 2" xfId="14794"/>
    <cellStyle name="Normal 79 3 3 2 2 2 2" xfId="45116"/>
    <cellStyle name="Normal 79 3 3 2 2 2 3" xfId="29892"/>
    <cellStyle name="Normal 79 3 3 2 2 3" xfId="9774"/>
    <cellStyle name="Normal 79 3 3 2 2 3 2" xfId="40099"/>
    <cellStyle name="Normal 79 3 3 2 2 3 3" xfId="24875"/>
    <cellStyle name="Normal 79 3 3 2 2 4" xfId="35086"/>
    <cellStyle name="Normal 79 3 3 2 2 5" xfId="19862"/>
    <cellStyle name="Normal 79 3 3 2 3" xfId="6413"/>
    <cellStyle name="Normal 79 3 3 2 3 2" xfId="16465"/>
    <cellStyle name="Normal 79 3 3 2 3 2 2" xfId="46787"/>
    <cellStyle name="Normal 79 3 3 2 3 2 3" xfId="31563"/>
    <cellStyle name="Normal 79 3 3 2 3 3" xfId="11445"/>
    <cellStyle name="Normal 79 3 3 2 3 3 2" xfId="41770"/>
    <cellStyle name="Normal 79 3 3 2 3 3 3" xfId="26546"/>
    <cellStyle name="Normal 79 3 3 2 3 4" xfId="36757"/>
    <cellStyle name="Normal 79 3 3 2 3 5" xfId="21533"/>
    <cellStyle name="Normal 79 3 3 2 4" xfId="13123"/>
    <cellStyle name="Normal 79 3 3 2 4 2" xfId="43445"/>
    <cellStyle name="Normal 79 3 3 2 4 3" xfId="28221"/>
    <cellStyle name="Normal 79 3 3 2 5" xfId="8102"/>
    <cellStyle name="Normal 79 3 3 2 5 2" xfId="38428"/>
    <cellStyle name="Normal 79 3 3 2 5 3" xfId="23204"/>
    <cellStyle name="Normal 79 3 3 2 6" xfId="33416"/>
    <cellStyle name="Normal 79 3 3 2 7" xfId="18191"/>
    <cellStyle name="Normal 79 3 3 3" xfId="3884"/>
    <cellStyle name="Normal 79 3 3 3 2" xfId="13958"/>
    <cellStyle name="Normal 79 3 3 3 2 2" xfId="44280"/>
    <cellStyle name="Normal 79 3 3 3 2 3" xfId="29056"/>
    <cellStyle name="Normal 79 3 3 3 3" xfId="8938"/>
    <cellStyle name="Normal 79 3 3 3 3 2" xfId="39263"/>
    <cellStyle name="Normal 79 3 3 3 3 3" xfId="24039"/>
    <cellStyle name="Normal 79 3 3 3 4" xfId="34250"/>
    <cellStyle name="Normal 79 3 3 3 5" xfId="19026"/>
    <cellStyle name="Normal 79 3 3 4" xfId="5577"/>
    <cellStyle name="Normal 79 3 3 4 2" xfId="15629"/>
    <cellStyle name="Normal 79 3 3 4 2 2" xfId="45951"/>
    <cellStyle name="Normal 79 3 3 4 2 3" xfId="30727"/>
    <cellStyle name="Normal 79 3 3 4 3" xfId="10609"/>
    <cellStyle name="Normal 79 3 3 4 3 2" xfId="40934"/>
    <cellStyle name="Normal 79 3 3 4 3 3" xfId="25710"/>
    <cellStyle name="Normal 79 3 3 4 4" xfId="35921"/>
    <cellStyle name="Normal 79 3 3 4 5" xfId="20697"/>
    <cellStyle name="Normal 79 3 3 5" xfId="12287"/>
    <cellStyle name="Normal 79 3 3 5 2" xfId="42609"/>
    <cellStyle name="Normal 79 3 3 5 3" xfId="27385"/>
    <cellStyle name="Normal 79 3 3 6" xfId="7266"/>
    <cellStyle name="Normal 79 3 3 6 2" xfId="37592"/>
    <cellStyle name="Normal 79 3 3 6 3" xfId="22368"/>
    <cellStyle name="Normal 79 3 3 7" xfId="32580"/>
    <cellStyle name="Normal 79 3 3 8" xfId="17355"/>
    <cellStyle name="Normal 79 3 4" xfId="2613"/>
    <cellStyle name="Normal 79 3 4 2" xfId="4303"/>
    <cellStyle name="Normal 79 3 4 2 2" xfId="14376"/>
    <cellStyle name="Normal 79 3 4 2 2 2" xfId="44698"/>
    <cellStyle name="Normal 79 3 4 2 2 3" xfId="29474"/>
    <cellStyle name="Normal 79 3 4 2 3" xfId="9356"/>
    <cellStyle name="Normal 79 3 4 2 3 2" xfId="39681"/>
    <cellStyle name="Normal 79 3 4 2 3 3" xfId="24457"/>
    <cellStyle name="Normal 79 3 4 2 4" xfId="34668"/>
    <cellStyle name="Normal 79 3 4 2 5" xfId="19444"/>
    <cellStyle name="Normal 79 3 4 3" xfId="5995"/>
    <cellStyle name="Normal 79 3 4 3 2" xfId="16047"/>
    <cellStyle name="Normal 79 3 4 3 2 2" xfId="46369"/>
    <cellStyle name="Normal 79 3 4 3 2 3" xfId="31145"/>
    <cellStyle name="Normal 79 3 4 3 3" xfId="11027"/>
    <cellStyle name="Normal 79 3 4 3 3 2" xfId="41352"/>
    <cellStyle name="Normal 79 3 4 3 3 3" xfId="26128"/>
    <cellStyle name="Normal 79 3 4 3 4" xfId="36339"/>
    <cellStyle name="Normal 79 3 4 3 5" xfId="21115"/>
    <cellStyle name="Normal 79 3 4 4" xfId="12705"/>
    <cellStyle name="Normal 79 3 4 4 2" xfId="43027"/>
    <cellStyle name="Normal 79 3 4 4 3" xfId="27803"/>
    <cellStyle name="Normal 79 3 4 5" xfId="7684"/>
    <cellStyle name="Normal 79 3 4 5 2" xfId="38010"/>
    <cellStyle name="Normal 79 3 4 5 3" xfId="22786"/>
    <cellStyle name="Normal 79 3 4 6" xfId="32998"/>
    <cellStyle name="Normal 79 3 4 7" xfId="17773"/>
    <cellStyle name="Normal 79 3 5" xfId="3466"/>
    <cellStyle name="Normal 79 3 5 2" xfId="13540"/>
    <cellStyle name="Normal 79 3 5 2 2" xfId="43862"/>
    <cellStyle name="Normal 79 3 5 2 3" xfId="28638"/>
    <cellStyle name="Normal 79 3 5 3" xfId="8520"/>
    <cellStyle name="Normal 79 3 5 3 2" xfId="38845"/>
    <cellStyle name="Normal 79 3 5 3 3" xfId="23621"/>
    <cellStyle name="Normal 79 3 5 4" xfId="33832"/>
    <cellStyle name="Normal 79 3 5 5" xfId="18608"/>
    <cellStyle name="Normal 79 3 6" xfId="5159"/>
    <cellStyle name="Normal 79 3 6 2" xfId="15211"/>
    <cellStyle name="Normal 79 3 6 2 2" xfId="45533"/>
    <cellStyle name="Normal 79 3 6 2 3" xfId="30309"/>
    <cellStyle name="Normal 79 3 6 3" xfId="10191"/>
    <cellStyle name="Normal 79 3 6 3 2" xfId="40516"/>
    <cellStyle name="Normal 79 3 6 3 3" xfId="25292"/>
    <cellStyle name="Normal 79 3 6 4" xfId="35503"/>
    <cellStyle name="Normal 79 3 6 5" xfId="20279"/>
    <cellStyle name="Normal 79 3 7" xfId="11869"/>
    <cellStyle name="Normal 79 3 7 2" xfId="42191"/>
    <cellStyle name="Normal 79 3 7 3" xfId="26967"/>
    <cellStyle name="Normal 79 3 8" xfId="6848"/>
    <cellStyle name="Normal 79 3 8 2" xfId="37174"/>
    <cellStyle name="Normal 79 3 8 3" xfId="21950"/>
    <cellStyle name="Normal 79 3 9" xfId="32164"/>
    <cellStyle name="Normal 79 4" xfId="1873"/>
    <cellStyle name="Normal 79 4 2" xfId="2296"/>
    <cellStyle name="Normal 79 4 2 2" xfId="3135"/>
    <cellStyle name="Normal 79 4 2 2 2" xfId="4825"/>
    <cellStyle name="Normal 79 4 2 2 2 2" xfId="14898"/>
    <cellStyle name="Normal 79 4 2 2 2 2 2" xfId="45220"/>
    <cellStyle name="Normal 79 4 2 2 2 2 3" xfId="29996"/>
    <cellStyle name="Normal 79 4 2 2 2 3" xfId="9878"/>
    <cellStyle name="Normal 79 4 2 2 2 3 2" xfId="40203"/>
    <cellStyle name="Normal 79 4 2 2 2 3 3" xfId="24979"/>
    <cellStyle name="Normal 79 4 2 2 2 4" xfId="35190"/>
    <cellStyle name="Normal 79 4 2 2 2 5" xfId="19966"/>
    <cellStyle name="Normal 79 4 2 2 3" xfId="6517"/>
    <cellStyle name="Normal 79 4 2 2 3 2" xfId="16569"/>
    <cellStyle name="Normal 79 4 2 2 3 2 2" xfId="46891"/>
    <cellStyle name="Normal 79 4 2 2 3 2 3" xfId="31667"/>
    <cellStyle name="Normal 79 4 2 2 3 3" xfId="11549"/>
    <cellStyle name="Normal 79 4 2 2 3 3 2" xfId="41874"/>
    <cellStyle name="Normal 79 4 2 2 3 3 3" xfId="26650"/>
    <cellStyle name="Normal 79 4 2 2 3 4" xfId="36861"/>
    <cellStyle name="Normal 79 4 2 2 3 5" xfId="21637"/>
    <cellStyle name="Normal 79 4 2 2 4" xfId="13227"/>
    <cellStyle name="Normal 79 4 2 2 4 2" xfId="43549"/>
    <cellStyle name="Normal 79 4 2 2 4 3" xfId="28325"/>
    <cellStyle name="Normal 79 4 2 2 5" xfId="8206"/>
    <cellStyle name="Normal 79 4 2 2 5 2" xfId="38532"/>
    <cellStyle name="Normal 79 4 2 2 5 3" xfId="23308"/>
    <cellStyle name="Normal 79 4 2 2 6" xfId="33520"/>
    <cellStyle name="Normal 79 4 2 2 7" xfId="18295"/>
    <cellStyle name="Normal 79 4 2 3" xfId="3988"/>
    <cellStyle name="Normal 79 4 2 3 2" xfId="14062"/>
    <cellStyle name="Normal 79 4 2 3 2 2" xfId="44384"/>
    <cellStyle name="Normal 79 4 2 3 2 3" xfId="29160"/>
    <cellStyle name="Normal 79 4 2 3 3" xfId="9042"/>
    <cellStyle name="Normal 79 4 2 3 3 2" xfId="39367"/>
    <cellStyle name="Normal 79 4 2 3 3 3" xfId="24143"/>
    <cellStyle name="Normal 79 4 2 3 4" xfId="34354"/>
    <cellStyle name="Normal 79 4 2 3 5" xfId="19130"/>
    <cellStyle name="Normal 79 4 2 4" xfId="5681"/>
    <cellStyle name="Normal 79 4 2 4 2" xfId="15733"/>
    <cellStyle name="Normal 79 4 2 4 2 2" xfId="46055"/>
    <cellStyle name="Normal 79 4 2 4 2 3" xfId="30831"/>
    <cellStyle name="Normal 79 4 2 4 3" xfId="10713"/>
    <cellStyle name="Normal 79 4 2 4 3 2" xfId="41038"/>
    <cellStyle name="Normal 79 4 2 4 3 3" xfId="25814"/>
    <cellStyle name="Normal 79 4 2 4 4" xfId="36025"/>
    <cellStyle name="Normal 79 4 2 4 5" xfId="20801"/>
    <cellStyle name="Normal 79 4 2 5" xfId="12391"/>
    <cellStyle name="Normal 79 4 2 5 2" xfId="42713"/>
    <cellStyle name="Normal 79 4 2 5 3" xfId="27489"/>
    <cellStyle name="Normal 79 4 2 6" xfId="7370"/>
    <cellStyle name="Normal 79 4 2 6 2" xfId="37696"/>
    <cellStyle name="Normal 79 4 2 6 3" xfId="22472"/>
    <cellStyle name="Normal 79 4 2 7" xfId="32684"/>
    <cellStyle name="Normal 79 4 2 8" xfId="17459"/>
    <cellStyle name="Normal 79 4 3" xfId="2717"/>
    <cellStyle name="Normal 79 4 3 2" xfId="4407"/>
    <cellStyle name="Normal 79 4 3 2 2" xfId="14480"/>
    <cellStyle name="Normal 79 4 3 2 2 2" xfId="44802"/>
    <cellStyle name="Normal 79 4 3 2 2 3" xfId="29578"/>
    <cellStyle name="Normal 79 4 3 2 3" xfId="9460"/>
    <cellStyle name="Normal 79 4 3 2 3 2" xfId="39785"/>
    <cellStyle name="Normal 79 4 3 2 3 3" xfId="24561"/>
    <cellStyle name="Normal 79 4 3 2 4" xfId="34772"/>
    <cellStyle name="Normal 79 4 3 2 5" xfId="19548"/>
    <cellStyle name="Normal 79 4 3 3" xfId="6099"/>
    <cellStyle name="Normal 79 4 3 3 2" xfId="16151"/>
    <cellStyle name="Normal 79 4 3 3 2 2" xfId="46473"/>
    <cellStyle name="Normal 79 4 3 3 2 3" xfId="31249"/>
    <cellStyle name="Normal 79 4 3 3 3" xfId="11131"/>
    <cellStyle name="Normal 79 4 3 3 3 2" xfId="41456"/>
    <cellStyle name="Normal 79 4 3 3 3 3" xfId="26232"/>
    <cellStyle name="Normal 79 4 3 3 4" xfId="36443"/>
    <cellStyle name="Normal 79 4 3 3 5" xfId="21219"/>
    <cellStyle name="Normal 79 4 3 4" xfId="12809"/>
    <cellStyle name="Normal 79 4 3 4 2" xfId="43131"/>
    <cellStyle name="Normal 79 4 3 4 3" xfId="27907"/>
    <cellStyle name="Normal 79 4 3 5" xfId="7788"/>
    <cellStyle name="Normal 79 4 3 5 2" xfId="38114"/>
    <cellStyle name="Normal 79 4 3 5 3" xfId="22890"/>
    <cellStyle name="Normal 79 4 3 6" xfId="33102"/>
    <cellStyle name="Normal 79 4 3 7" xfId="17877"/>
    <cellStyle name="Normal 79 4 4" xfId="3570"/>
    <cellStyle name="Normal 79 4 4 2" xfId="13644"/>
    <cellStyle name="Normal 79 4 4 2 2" xfId="43966"/>
    <cellStyle name="Normal 79 4 4 2 3" xfId="28742"/>
    <cellStyle name="Normal 79 4 4 3" xfId="8624"/>
    <cellStyle name="Normal 79 4 4 3 2" xfId="38949"/>
    <cellStyle name="Normal 79 4 4 3 3" xfId="23725"/>
    <cellStyle name="Normal 79 4 4 4" xfId="33936"/>
    <cellStyle name="Normal 79 4 4 5" xfId="18712"/>
    <cellStyle name="Normal 79 4 5" xfId="5263"/>
    <cellStyle name="Normal 79 4 5 2" xfId="15315"/>
    <cellStyle name="Normal 79 4 5 2 2" xfId="45637"/>
    <cellStyle name="Normal 79 4 5 2 3" xfId="30413"/>
    <cellStyle name="Normal 79 4 5 3" xfId="10295"/>
    <cellStyle name="Normal 79 4 5 3 2" xfId="40620"/>
    <cellStyle name="Normal 79 4 5 3 3" xfId="25396"/>
    <cellStyle name="Normal 79 4 5 4" xfId="35607"/>
    <cellStyle name="Normal 79 4 5 5" xfId="20383"/>
    <cellStyle name="Normal 79 4 6" xfId="11973"/>
    <cellStyle name="Normal 79 4 6 2" xfId="42295"/>
    <cellStyle name="Normal 79 4 6 3" xfId="27071"/>
    <cellStyle name="Normal 79 4 7" xfId="6952"/>
    <cellStyle name="Normal 79 4 7 2" xfId="37278"/>
    <cellStyle name="Normal 79 4 7 3" xfId="22054"/>
    <cellStyle name="Normal 79 4 8" xfId="32266"/>
    <cellStyle name="Normal 79 4 9" xfId="17041"/>
    <cellStyle name="Normal 79 5" xfId="2086"/>
    <cellStyle name="Normal 79 5 2" xfId="2927"/>
    <cellStyle name="Normal 79 5 2 2" xfId="4617"/>
    <cellStyle name="Normal 79 5 2 2 2" xfId="14690"/>
    <cellStyle name="Normal 79 5 2 2 2 2" xfId="45012"/>
    <cellStyle name="Normal 79 5 2 2 2 3" xfId="29788"/>
    <cellStyle name="Normal 79 5 2 2 3" xfId="9670"/>
    <cellStyle name="Normal 79 5 2 2 3 2" xfId="39995"/>
    <cellStyle name="Normal 79 5 2 2 3 3" xfId="24771"/>
    <cellStyle name="Normal 79 5 2 2 4" xfId="34982"/>
    <cellStyle name="Normal 79 5 2 2 5" xfId="19758"/>
    <cellStyle name="Normal 79 5 2 3" xfId="6309"/>
    <cellStyle name="Normal 79 5 2 3 2" xfId="16361"/>
    <cellStyle name="Normal 79 5 2 3 2 2" xfId="46683"/>
    <cellStyle name="Normal 79 5 2 3 2 3" xfId="31459"/>
    <cellStyle name="Normal 79 5 2 3 3" xfId="11341"/>
    <cellStyle name="Normal 79 5 2 3 3 2" xfId="41666"/>
    <cellStyle name="Normal 79 5 2 3 3 3" xfId="26442"/>
    <cellStyle name="Normal 79 5 2 3 4" xfId="36653"/>
    <cellStyle name="Normal 79 5 2 3 5" xfId="21429"/>
    <cellStyle name="Normal 79 5 2 4" xfId="13019"/>
    <cellStyle name="Normal 79 5 2 4 2" xfId="43341"/>
    <cellStyle name="Normal 79 5 2 4 3" xfId="28117"/>
    <cellStyle name="Normal 79 5 2 5" xfId="7998"/>
    <cellStyle name="Normal 79 5 2 5 2" xfId="38324"/>
    <cellStyle name="Normal 79 5 2 5 3" xfId="23100"/>
    <cellStyle name="Normal 79 5 2 6" xfId="33312"/>
    <cellStyle name="Normal 79 5 2 7" xfId="18087"/>
    <cellStyle name="Normal 79 5 3" xfId="3780"/>
    <cellStyle name="Normal 79 5 3 2" xfId="13854"/>
    <cellStyle name="Normal 79 5 3 2 2" xfId="44176"/>
    <cellStyle name="Normal 79 5 3 2 3" xfId="28952"/>
    <cellStyle name="Normal 79 5 3 3" xfId="8834"/>
    <cellStyle name="Normal 79 5 3 3 2" xfId="39159"/>
    <cellStyle name="Normal 79 5 3 3 3" xfId="23935"/>
    <cellStyle name="Normal 79 5 3 4" xfId="34146"/>
    <cellStyle name="Normal 79 5 3 5" xfId="18922"/>
    <cellStyle name="Normal 79 5 4" xfId="5473"/>
    <cellStyle name="Normal 79 5 4 2" xfId="15525"/>
    <cellStyle name="Normal 79 5 4 2 2" xfId="45847"/>
    <cellStyle name="Normal 79 5 4 2 3" xfId="30623"/>
    <cellStyle name="Normal 79 5 4 3" xfId="10505"/>
    <cellStyle name="Normal 79 5 4 3 2" xfId="40830"/>
    <cellStyle name="Normal 79 5 4 3 3" xfId="25606"/>
    <cellStyle name="Normal 79 5 4 4" xfId="35817"/>
    <cellStyle name="Normal 79 5 4 5" xfId="20593"/>
    <cellStyle name="Normal 79 5 5" xfId="12183"/>
    <cellStyle name="Normal 79 5 5 2" xfId="42505"/>
    <cellStyle name="Normal 79 5 5 3" xfId="27281"/>
    <cellStyle name="Normal 79 5 6" xfId="7162"/>
    <cellStyle name="Normal 79 5 6 2" xfId="37488"/>
    <cellStyle name="Normal 79 5 6 3" xfId="22264"/>
    <cellStyle name="Normal 79 5 7" xfId="32476"/>
    <cellStyle name="Normal 79 5 8" xfId="17251"/>
    <cellStyle name="Normal 79 6" xfId="2507"/>
    <cellStyle name="Normal 79 6 2" xfId="4199"/>
    <cellStyle name="Normal 79 6 2 2" xfId="14272"/>
    <cellStyle name="Normal 79 6 2 2 2" xfId="44594"/>
    <cellStyle name="Normal 79 6 2 2 3" xfId="29370"/>
    <cellStyle name="Normal 79 6 2 3" xfId="9252"/>
    <cellStyle name="Normal 79 6 2 3 2" xfId="39577"/>
    <cellStyle name="Normal 79 6 2 3 3" xfId="24353"/>
    <cellStyle name="Normal 79 6 2 4" xfId="34564"/>
    <cellStyle name="Normal 79 6 2 5" xfId="19340"/>
    <cellStyle name="Normal 79 6 3" xfId="5891"/>
    <cellStyle name="Normal 79 6 3 2" xfId="15943"/>
    <cellStyle name="Normal 79 6 3 2 2" xfId="46265"/>
    <cellStyle name="Normal 79 6 3 2 3" xfId="31041"/>
    <cellStyle name="Normal 79 6 3 3" xfId="10923"/>
    <cellStyle name="Normal 79 6 3 3 2" xfId="41248"/>
    <cellStyle name="Normal 79 6 3 3 3" xfId="26024"/>
    <cellStyle name="Normal 79 6 3 4" xfId="36235"/>
    <cellStyle name="Normal 79 6 3 5" xfId="21011"/>
    <cellStyle name="Normal 79 6 4" xfId="12601"/>
    <cellStyle name="Normal 79 6 4 2" xfId="42923"/>
    <cellStyle name="Normal 79 6 4 3" xfId="27699"/>
    <cellStyle name="Normal 79 6 5" xfId="7580"/>
    <cellStyle name="Normal 79 6 5 2" xfId="37906"/>
    <cellStyle name="Normal 79 6 5 3" xfId="22682"/>
    <cellStyle name="Normal 79 6 6" xfId="32894"/>
    <cellStyle name="Normal 79 6 7" xfId="17669"/>
    <cellStyle name="Normal 79 7" xfId="3353"/>
    <cellStyle name="Normal 79 7 2" xfId="13436"/>
    <cellStyle name="Normal 79 7 2 2" xfId="43758"/>
    <cellStyle name="Normal 79 7 2 3" xfId="28534"/>
    <cellStyle name="Normal 79 7 3" xfId="8415"/>
    <cellStyle name="Normal 79 7 3 2" xfId="38741"/>
    <cellStyle name="Normal 79 7 3 3" xfId="23517"/>
    <cellStyle name="Normal 79 7 4" xfId="33728"/>
    <cellStyle name="Normal 79 7 5" xfId="18504"/>
    <cellStyle name="Normal 79 8" xfId="5051"/>
    <cellStyle name="Normal 79 8 2" xfId="15107"/>
    <cellStyle name="Normal 79 8 2 2" xfId="45429"/>
    <cellStyle name="Normal 79 8 2 3" xfId="30205"/>
    <cellStyle name="Normal 79 8 3" xfId="10087"/>
    <cellStyle name="Normal 79 8 3 2" xfId="40412"/>
    <cellStyle name="Normal 79 8 3 3" xfId="25188"/>
    <cellStyle name="Normal 79 8 4" xfId="35399"/>
    <cellStyle name="Normal 79 8 5" xfId="20175"/>
    <cellStyle name="Normal 79 9" xfId="11763"/>
    <cellStyle name="Normal 79 9 2" xfId="42087"/>
    <cellStyle name="Normal 79 9 3" xfId="26863"/>
    <cellStyle name="Normal 8" xfId="131"/>
    <cellStyle name="Normal 8 2" xfId="617"/>
    <cellStyle name="Normal 8 3" xfId="782"/>
    <cellStyle name="Normal 8 3 10" xfId="6789"/>
    <cellStyle name="Normal 8 3 10 2" xfId="37117"/>
    <cellStyle name="Normal 8 3 10 3" xfId="21893"/>
    <cellStyle name="Normal 8 3 11" xfId="32108"/>
    <cellStyle name="Normal 8 3 12" xfId="16878"/>
    <cellStyle name="Normal 8 3 13" xfId="1493"/>
    <cellStyle name="Normal 8 3 14" xfId="47322"/>
    <cellStyle name="Normal 8 3 2" xfId="1753"/>
    <cellStyle name="Normal 8 3 2 10" xfId="32159"/>
    <cellStyle name="Normal 8 3 2 11" xfId="16932"/>
    <cellStyle name="Normal 8 3 2 2" xfId="1861"/>
    <cellStyle name="Normal 8 3 2 2 10" xfId="17036"/>
    <cellStyle name="Normal 8 3 2 2 2" xfId="2078"/>
    <cellStyle name="Normal 8 3 2 2 2 2" xfId="2499"/>
    <cellStyle name="Normal 8 3 2 2 2 2 2" xfId="3338"/>
    <cellStyle name="Normal 8 3 2 2 2 2 2 2" xfId="5028"/>
    <cellStyle name="Normal 8 3 2 2 2 2 2 2 2" xfId="15101"/>
    <cellStyle name="Normal 8 3 2 2 2 2 2 2 2 2" xfId="45423"/>
    <cellStyle name="Normal 8 3 2 2 2 2 2 2 2 3" xfId="30199"/>
    <cellStyle name="Normal 8 3 2 2 2 2 2 2 3" xfId="10081"/>
    <cellStyle name="Normal 8 3 2 2 2 2 2 2 3 2" xfId="40406"/>
    <cellStyle name="Normal 8 3 2 2 2 2 2 2 3 3" xfId="25182"/>
    <cellStyle name="Normal 8 3 2 2 2 2 2 2 4" xfId="35393"/>
    <cellStyle name="Normal 8 3 2 2 2 2 2 2 5" xfId="20169"/>
    <cellStyle name="Normal 8 3 2 2 2 2 2 3" xfId="6720"/>
    <cellStyle name="Normal 8 3 2 2 2 2 2 3 2" xfId="16772"/>
    <cellStyle name="Normal 8 3 2 2 2 2 2 3 2 2" xfId="47094"/>
    <cellStyle name="Normal 8 3 2 2 2 2 2 3 2 3" xfId="31870"/>
    <cellStyle name="Normal 8 3 2 2 2 2 2 3 3" xfId="11752"/>
    <cellStyle name="Normal 8 3 2 2 2 2 2 3 3 2" xfId="42077"/>
    <cellStyle name="Normal 8 3 2 2 2 2 2 3 3 3" xfId="26853"/>
    <cellStyle name="Normal 8 3 2 2 2 2 2 3 4" xfId="37064"/>
    <cellStyle name="Normal 8 3 2 2 2 2 2 3 5" xfId="21840"/>
    <cellStyle name="Normal 8 3 2 2 2 2 2 4" xfId="13430"/>
    <cellStyle name="Normal 8 3 2 2 2 2 2 4 2" xfId="43752"/>
    <cellStyle name="Normal 8 3 2 2 2 2 2 4 3" xfId="28528"/>
    <cellStyle name="Normal 8 3 2 2 2 2 2 5" xfId="8409"/>
    <cellStyle name="Normal 8 3 2 2 2 2 2 5 2" xfId="38735"/>
    <cellStyle name="Normal 8 3 2 2 2 2 2 5 3" xfId="23511"/>
    <cellStyle name="Normal 8 3 2 2 2 2 2 6" xfId="33723"/>
    <cellStyle name="Normal 8 3 2 2 2 2 2 7" xfId="18498"/>
    <cellStyle name="Normal 8 3 2 2 2 2 3" xfId="4191"/>
    <cellStyle name="Normal 8 3 2 2 2 2 3 2" xfId="14265"/>
    <cellStyle name="Normal 8 3 2 2 2 2 3 2 2" xfId="44587"/>
    <cellStyle name="Normal 8 3 2 2 2 2 3 2 3" xfId="29363"/>
    <cellStyle name="Normal 8 3 2 2 2 2 3 3" xfId="9245"/>
    <cellStyle name="Normal 8 3 2 2 2 2 3 3 2" xfId="39570"/>
    <cellStyle name="Normal 8 3 2 2 2 2 3 3 3" xfId="24346"/>
    <cellStyle name="Normal 8 3 2 2 2 2 3 4" xfId="34557"/>
    <cellStyle name="Normal 8 3 2 2 2 2 3 5" xfId="19333"/>
    <cellStyle name="Normal 8 3 2 2 2 2 4" xfId="5884"/>
    <cellStyle name="Normal 8 3 2 2 2 2 4 2" xfId="15936"/>
    <cellStyle name="Normal 8 3 2 2 2 2 4 2 2" xfId="46258"/>
    <cellStyle name="Normal 8 3 2 2 2 2 4 2 3" xfId="31034"/>
    <cellStyle name="Normal 8 3 2 2 2 2 4 3" xfId="10916"/>
    <cellStyle name="Normal 8 3 2 2 2 2 4 3 2" xfId="41241"/>
    <cellStyle name="Normal 8 3 2 2 2 2 4 3 3" xfId="26017"/>
    <cellStyle name="Normal 8 3 2 2 2 2 4 4" xfId="36228"/>
    <cellStyle name="Normal 8 3 2 2 2 2 4 5" xfId="21004"/>
    <cellStyle name="Normal 8 3 2 2 2 2 5" xfId="12594"/>
    <cellStyle name="Normal 8 3 2 2 2 2 5 2" xfId="42916"/>
    <cellStyle name="Normal 8 3 2 2 2 2 5 3" xfId="27692"/>
    <cellStyle name="Normal 8 3 2 2 2 2 6" xfId="7573"/>
    <cellStyle name="Normal 8 3 2 2 2 2 6 2" xfId="37899"/>
    <cellStyle name="Normal 8 3 2 2 2 2 6 3" xfId="22675"/>
    <cellStyle name="Normal 8 3 2 2 2 2 7" xfId="32887"/>
    <cellStyle name="Normal 8 3 2 2 2 2 8" xfId="17662"/>
    <cellStyle name="Normal 8 3 2 2 2 3" xfId="2920"/>
    <cellStyle name="Normal 8 3 2 2 2 3 2" xfId="4610"/>
    <cellStyle name="Normal 8 3 2 2 2 3 2 2" xfId="14683"/>
    <cellStyle name="Normal 8 3 2 2 2 3 2 2 2" xfId="45005"/>
    <cellStyle name="Normal 8 3 2 2 2 3 2 2 3" xfId="29781"/>
    <cellStyle name="Normal 8 3 2 2 2 3 2 3" xfId="9663"/>
    <cellStyle name="Normal 8 3 2 2 2 3 2 3 2" xfId="39988"/>
    <cellStyle name="Normal 8 3 2 2 2 3 2 3 3" xfId="24764"/>
    <cellStyle name="Normal 8 3 2 2 2 3 2 4" xfId="34975"/>
    <cellStyle name="Normal 8 3 2 2 2 3 2 5" xfId="19751"/>
    <cellStyle name="Normal 8 3 2 2 2 3 3" xfId="6302"/>
    <cellStyle name="Normal 8 3 2 2 2 3 3 2" xfId="16354"/>
    <cellStyle name="Normal 8 3 2 2 2 3 3 2 2" xfId="46676"/>
    <cellStyle name="Normal 8 3 2 2 2 3 3 2 3" xfId="31452"/>
    <cellStyle name="Normal 8 3 2 2 2 3 3 3" xfId="11334"/>
    <cellStyle name="Normal 8 3 2 2 2 3 3 3 2" xfId="41659"/>
    <cellStyle name="Normal 8 3 2 2 2 3 3 3 3" xfId="26435"/>
    <cellStyle name="Normal 8 3 2 2 2 3 3 4" xfId="36646"/>
    <cellStyle name="Normal 8 3 2 2 2 3 3 5" xfId="21422"/>
    <cellStyle name="Normal 8 3 2 2 2 3 4" xfId="13012"/>
    <cellStyle name="Normal 8 3 2 2 2 3 4 2" xfId="43334"/>
    <cellStyle name="Normal 8 3 2 2 2 3 4 3" xfId="28110"/>
    <cellStyle name="Normal 8 3 2 2 2 3 5" xfId="7991"/>
    <cellStyle name="Normal 8 3 2 2 2 3 5 2" xfId="38317"/>
    <cellStyle name="Normal 8 3 2 2 2 3 5 3" xfId="23093"/>
    <cellStyle name="Normal 8 3 2 2 2 3 6" xfId="33305"/>
    <cellStyle name="Normal 8 3 2 2 2 3 7" xfId="18080"/>
    <cellStyle name="Normal 8 3 2 2 2 4" xfId="3773"/>
    <cellStyle name="Normal 8 3 2 2 2 4 2" xfId="13847"/>
    <cellStyle name="Normal 8 3 2 2 2 4 2 2" xfId="44169"/>
    <cellStyle name="Normal 8 3 2 2 2 4 2 3" xfId="28945"/>
    <cellStyle name="Normal 8 3 2 2 2 4 3" xfId="8827"/>
    <cellStyle name="Normal 8 3 2 2 2 4 3 2" xfId="39152"/>
    <cellStyle name="Normal 8 3 2 2 2 4 3 3" xfId="23928"/>
    <cellStyle name="Normal 8 3 2 2 2 4 4" xfId="34139"/>
    <cellStyle name="Normal 8 3 2 2 2 4 5" xfId="18915"/>
    <cellStyle name="Normal 8 3 2 2 2 5" xfId="5466"/>
    <cellStyle name="Normal 8 3 2 2 2 5 2" xfId="15518"/>
    <cellStyle name="Normal 8 3 2 2 2 5 2 2" xfId="45840"/>
    <cellStyle name="Normal 8 3 2 2 2 5 2 3" xfId="30616"/>
    <cellStyle name="Normal 8 3 2 2 2 5 3" xfId="10498"/>
    <cellStyle name="Normal 8 3 2 2 2 5 3 2" xfId="40823"/>
    <cellStyle name="Normal 8 3 2 2 2 5 3 3" xfId="25599"/>
    <cellStyle name="Normal 8 3 2 2 2 5 4" xfId="35810"/>
    <cellStyle name="Normal 8 3 2 2 2 5 5" xfId="20586"/>
    <cellStyle name="Normal 8 3 2 2 2 6" xfId="12176"/>
    <cellStyle name="Normal 8 3 2 2 2 6 2" xfId="42498"/>
    <cellStyle name="Normal 8 3 2 2 2 6 3" xfId="27274"/>
    <cellStyle name="Normal 8 3 2 2 2 7" xfId="7155"/>
    <cellStyle name="Normal 8 3 2 2 2 7 2" xfId="37481"/>
    <cellStyle name="Normal 8 3 2 2 2 7 3" xfId="22257"/>
    <cellStyle name="Normal 8 3 2 2 2 8" xfId="32469"/>
    <cellStyle name="Normal 8 3 2 2 2 9" xfId="17244"/>
    <cellStyle name="Normal 8 3 2 2 3" xfId="2291"/>
    <cellStyle name="Normal 8 3 2 2 3 2" xfId="3130"/>
    <cellStyle name="Normal 8 3 2 2 3 2 2" xfId="4820"/>
    <cellStyle name="Normal 8 3 2 2 3 2 2 2" xfId="14893"/>
    <cellStyle name="Normal 8 3 2 2 3 2 2 2 2" xfId="45215"/>
    <cellStyle name="Normal 8 3 2 2 3 2 2 2 3" xfId="29991"/>
    <cellStyle name="Normal 8 3 2 2 3 2 2 3" xfId="9873"/>
    <cellStyle name="Normal 8 3 2 2 3 2 2 3 2" xfId="40198"/>
    <cellStyle name="Normal 8 3 2 2 3 2 2 3 3" xfId="24974"/>
    <cellStyle name="Normal 8 3 2 2 3 2 2 4" xfId="35185"/>
    <cellStyle name="Normal 8 3 2 2 3 2 2 5" xfId="19961"/>
    <cellStyle name="Normal 8 3 2 2 3 2 3" xfId="6512"/>
    <cellStyle name="Normal 8 3 2 2 3 2 3 2" xfId="16564"/>
    <cellStyle name="Normal 8 3 2 2 3 2 3 2 2" xfId="46886"/>
    <cellStyle name="Normal 8 3 2 2 3 2 3 2 3" xfId="31662"/>
    <cellStyle name="Normal 8 3 2 2 3 2 3 3" xfId="11544"/>
    <cellStyle name="Normal 8 3 2 2 3 2 3 3 2" xfId="41869"/>
    <cellStyle name="Normal 8 3 2 2 3 2 3 3 3" xfId="26645"/>
    <cellStyle name="Normal 8 3 2 2 3 2 3 4" xfId="36856"/>
    <cellStyle name="Normal 8 3 2 2 3 2 3 5" xfId="21632"/>
    <cellStyle name="Normal 8 3 2 2 3 2 4" xfId="13222"/>
    <cellStyle name="Normal 8 3 2 2 3 2 4 2" xfId="43544"/>
    <cellStyle name="Normal 8 3 2 2 3 2 4 3" xfId="28320"/>
    <cellStyle name="Normal 8 3 2 2 3 2 5" xfId="8201"/>
    <cellStyle name="Normal 8 3 2 2 3 2 5 2" xfId="38527"/>
    <cellStyle name="Normal 8 3 2 2 3 2 5 3" xfId="23303"/>
    <cellStyle name="Normal 8 3 2 2 3 2 6" xfId="33515"/>
    <cellStyle name="Normal 8 3 2 2 3 2 7" xfId="18290"/>
    <cellStyle name="Normal 8 3 2 2 3 3" xfId="3983"/>
    <cellStyle name="Normal 8 3 2 2 3 3 2" xfId="14057"/>
    <cellStyle name="Normal 8 3 2 2 3 3 2 2" xfId="44379"/>
    <cellStyle name="Normal 8 3 2 2 3 3 2 3" xfId="29155"/>
    <cellStyle name="Normal 8 3 2 2 3 3 3" xfId="9037"/>
    <cellStyle name="Normal 8 3 2 2 3 3 3 2" xfId="39362"/>
    <cellStyle name="Normal 8 3 2 2 3 3 3 3" xfId="24138"/>
    <cellStyle name="Normal 8 3 2 2 3 3 4" xfId="34349"/>
    <cellStyle name="Normal 8 3 2 2 3 3 5" xfId="19125"/>
    <cellStyle name="Normal 8 3 2 2 3 4" xfId="5676"/>
    <cellStyle name="Normal 8 3 2 2 3 4 2" xfId="15728"/>
    <cellStyle name="Normal 8 3 2 2 3 4 2 2" xfId="46050"/>
    <cellStyle name="Normal 8 3 2 2 3 4 2 3" xfId="30826"/>
    <cellStyle name="Normal 8 3 2 2 3 4 3" xfId="10708"/>
    <cellStyle name="Normal 8 3 2 2 3 4 3 2" xfId="41033"/>
    <cellStyle name="Normal 8 3 2 2 3 4 3 3" xfId="25809"/>
    <cellStyle name="Normal 8 3 2 2 3 4 4" xfId="36020"/>
    <cellStyle name="Normal 8 3 2 2 3 4 5" xfId="20796"/>
    <cellStyle name="Normal 8 3 2 2 3 5" xfId="12386"/>
    <cellStyle name="Normal 8 3 2 2 3 5 2" xfId="42708"/>
    <cellStyle name="Normal 8 3 2 2 3 5 3" xfId="27484"/>
    <cellStyle name="Normal 8 3 2 2 3 6" xfId="7365"/>
    <cellStyle name="Normal 8 3 2 2 3 6 2" xfId="37691"/>
    <cellStyle name="Normal 8 3 2 2 3 6 3" xfId="22467"/>
    <cellStyle name="Normal 8 3 2 2 3 7" xfId="32679"/>
    <cellStyle name="Normal 8 3 2 2 3 8" xfId="17454"/>
    <cellStyle name="Normal 8 3 2 2 4" xfId="2712"/>
    <cellStyle name="Normal 8 3 2 2 4 2" xfId="4402"/>
    <cellStyle name="Normal 8 3 2 2 4 2 2" xfId="14475"/>
    <cellStyle name="Normal 8 3 2 2 4 2 2 2" xfId="44797"/>
    <cellStyle name="Normal 8 3 2 2 4 2 2 3" xfId="29573"/>
    <cellStyle name="Normal 8 3 2 2 4 2 3" xfId="9455"/>
    <cellStyle name="Normal 8 3 2 2 4 2 3 2" xfId="39780"/>
    <cellStyle name="Normal 8 3 2 2 4 2 3 3" xfId="24556"/>
    <cellStyle name="Normal 8 3 2 2 4 2 4" xfId="34767"/>
    <cellStyle name="Normal 8 3 2 2 4 2 5" xfId="19543"/>
    <cellStyle name="Normal 8 3 2 2 4 3" xfId="6094"/>
    <cellStyle name="Normal 8 3 2 2 4 3 2" xfId="16146"/>
    <cellStyle name="Normal 8 3 2 2 4 3 2 2" xfId="46468"/>
    <cellStyle name="Normal 8 3 2 2 4 3 2 3" xfId="31244"/>
    <cellStyle name="Normal 8 3 2 2 4 3 3" xfId="11126"/>
    <cellStyle name="Normal 8 3 2 2 4 3 3 2" xfId="41451"/>
    <cellStyle name="Normal 8 3 2 2 4 3 3 3" xfId="26227"/>
    <cellStyle name="Normal 8 3 2 2 4 3 4" xfId="36438"/>
    <cellStyle name="Normal 8 3 2 2 4 3 5" xfId="21214"/>
    <cellStyle name="Normal 8 3 2 2 4 4" xfId="12804"/>
    <cellStyle name="Normal 8 3 2 2 4 4 2" xfId="43126"/>
    <cellStyle name="Normal 8 3 2 2 4 4 3" xfId="27902"/>
    <cellStyle name="Normal 8 3 2 2 4 5" xfId="7783"/>
    <cellStyle name="Normal 8 3 2 2 4 5 2" xfId="38109"/>
    <cellStyle name="Normal 8 3 2 2 4 5 3" xfId="22885"/>
    <cellStyle name="Normal 8 3 2 2 4 6" xfId="33097"/>
    <cellStyle name="Normal 8 3 2 2 4 7" xfId="17872"/>
    <cellStyle name="Normal 8 3 2 2 5" xfId="3565"/>
    <cellStyle name="Normal 8 3 2 2 5 2" xfId="13639"/>
    <cellStyle name="Normal 8 3 2 2 5 2 2" xfId="43961"/>
    <cellStyle name="Normal 8 3 2 2 5 2 3" xfId="28737"/>
    <cellStyle name="Normal 8 3 2 2 5 3" xfId="8619"/>
    <cellStyle name="Normal 8 3 2 2 5 3 2" xfId="38944"/>
    <cellStyle name="Normal 8 3 2 2 5 3 3" xfId="23720"/>
    <cellStyle name="Normal 8 3 2 2 5 4" xfId="33931"/>
    <cellStyle name="Normal 8 3 2 2 5 5" xfId="18707"/>
    <cellStyle name="Normal 8 3 2 2 6" xfId="5258"/>
    <cellStyle name="Normal 8 3 2 2 6 2" xfId="15310"/>
    <cellStyle name="Normal 8 3 2 2 6 2 2" xfId="45632"/>
    <cellStyle name="Normal 8 3 2 2 6 2 3" xfId="30408"/>
    <cellStyle name="Normal 8 3 2 2 6 3" xfId="10290"/>
    <cellStyle name="Normal 8 3 2 2 6 3 2" xfId="40615"/>
    <cellStyle name="Normal 8 3 2 2 6 3 3" xfId="25391"/>
    <cellStyle name="Normal 8 3 2 2 6 4" xfId="35602"/>
    <cellStyle name="Normal 8 3 2 2 6 5" xfId="20378"/>
    <cellStyle name="Normal 8 3 2 2 7" xfId="11968"/>
    <cellStyle name="Normal 8 3 2 2 7 2" xfId="42290"/>
    <cellStyle name="Normal 8 3 2 2 7 3" xfId="27066"/>
    <cellStyle name="Normal 8 3 2 2 8" xfId="6947"/>
    <cellStyle name="Normal 8 3 2 2 8 2" xfId="37273"/>
    <cellStyle name="Normal 8 3 2 2 8 3" xfId="22049"/>
    <cellStyle name="Normal 8 3 2 2 9" xfId="32261"/>
    <cellStyle name="Normal 8 3 2 3" xfId="1974"/>
    <cellStyle name="Normal 8 3 2 3 2" xfId="2395"/>
    <cellStyle name="Normal 8 3 2 3 2 2" xfId="3234"/>
    <cellStyle name="Normal 8 3 2 3 2 2 2" xfId="4924"/>
    <cellStyle name="Normal 8 3 2 3 2 2 2 2" xfId="14997"/>
    <cellStyle name="Normal 8 3 2 3 2 2 2 2 2" xfId="45319"/>
    <cellStyle name="Normal 8 3 2 3 2 2 2 2 3" xfId="30095"/>
    <cellStyle name="Normal 8 3 2 3 2 2 2 3" xfId="9977"/>
    <cellStyle name="Normal 8 3 2 3 2 2 2 3 2" xfId="40302"/>
    <cellStyle name="Normal 8 3 2 3 2 2 2 3 3" xfId="25078"/>
    <cellStyle name="Normal 8 3 2 3 2 2 2 4" xfId="35289"/>
    <cellStyle name="Normal 8 3 2 3 2 2 2 5" xfId="20065"/>
    <cellStyle name="Normal 8 3 2 3 2 2 3" xfId="6616"/>
    <cellStyle name="Normal 8 3 2 3 2 2 3 2" xfId="16668"/>
    <cellStyle name="Normal 8 3 2 3 2 2 3 2 2" xfId="46990"/>
    <cellStyle name="Normal 8 3 2 3 2 2 3 2 3" xfId="31766"/>
    <cellStyle name="Normal 8 3 2 3 2 2 3 3" xfId="11648"/>
    <cellStyle name="Normal 8 3 2 3 2 2 3 3 2" xfId="41973"/>
    <cellStyle name="Normal 8 3 2 3 2 2 3 3 3" xfId="26749"/>
    <cellStyle name="Normal 8 3 2 3 2 2 3 4" xfId="36960"/>
    <cellStyle name="Normal 8 3 2 3 2 2 3 5" xfId="21736"/>
    <cellStyle name="Normal 8 3 2 3 2 2 4" xfId="13326"/>
    <cellStyle name="Normal 8 3 2 3 2 2 4 2" xfId="43648"/>
    <cellStyle name="Normal 8 3 2 3 2 2 4 3" xfId="28424"/>
    <cellStyle name="Normal 8 3 2 3 2 2 5" xfId="8305"/>
    <cellStyle name="Normal 8 3 2 3 2 2 5 2" xfId="38631"/>
    <cellStyle name="Normal 8 3 2 3 2 2 5 3" xfId="23407"/>
    <cellStyle name="Normal 8 3 2 3 2 2 6" xfId="33619"/>
    <cellStyle name="Normal 8 3 2 3 2 2 7" xfId="18394"/>
    <cellStyle name="Normal 8 3 2 3 2 3" xfId="4087"/>
    <cellStyle name="Normal 8 3 2 3 2 3 2" xfId="14161"/>
    <cellStyle name="Normal 8 3 2 3 2 3 2 2" xfId="44483"/>
    <cellStyle name="Normal 8 3 2 3 2 3 2 3" xfId="29259"/>
    <cellStyle name="Normal 8 3 2 3 2 3 3" xfId="9141"/>
    <cellStyle name="Normal 8 3 2 3 2 3 3 2" xfId="39466"/>
    <cellStyle name="Normal 8 3 2 3 2 3 3 3" xfId="24242"/>
    <cellStyle name="Normal 8 3 2 3 2 3 4" xfId="34453"/>
    <cellStyle name="Normal 8 3 2 3 2 3 5" xfId="19229"/>
    <cellStyle name="Normal 8 3 2 3 2 4" xfId="5780"/>
    <cellStyle name="Normal 8 3 2 3 2 4 2" xfId="15832"/>
    <cellStyle name="Normal 8 3 2 3 2 4 2 2" xfId="46154"/>
    <cellStyle name="Normal 8 3 2 3 2 4 2 3" xfId="30930"/>
    <cellStyle name="Normal 8 3 2 3 2 4 3" xfId="10812"/>
    <cellStyle name="Normal 8 3 2 3 2 4 3 2" xfId="41137"/>
    <cellStyle name="Normal 8 3 2 3 2 4 3 3" xfId="25913"/>
    <cellStyle name="Normal 8 3 2 3 2 4 4" xfId="36124"/>
    <cellStyle name="Normal 8 3 2 3 2 4 5" xfId="20900"/>
    <cellStyle name="Normal 8 3 2 3 2 5" xfId="12490"/>
    <cellStyle name="Normal 8 3 2 3 2 5 2" xfId="42812"/>
    <cellStyle name="Normal 8 3 2 3 2 5 3" xfId="27588"/>
    <cellStyle name="Normal 8 3 2 3 2 6" xfId="7469"/>
    <cellStyle name="Normal 8 3 2 3 2 6 2" xfId="37795"/>
    <cellStyle name="Normal 8 3 2 3 2 6 3" xfId="22571"/>
    <cellStyle name="Normal 8 3 2 3 2 7" xfId="32783"/>
    <cellStyle name="Normal 8 3 2 3 2 8" xfId="17558"/>
    <cellStyle name="Normal 8 3 2 3 3" xfId="2816"/>
    <cellStyle name="Normal 8 3 2 3 3 2" xfId="4506"/>
    <cellStyle name="Normal 8 3 2 3 3 2 2" xfId="14579"/>
    <cellStyle name="Normal 8 3 2 3 3 2 2 2" xfId="44901"/>
    <cellStyle name="Normal 8 3 2 3 3 2 2 3" xfId="29677"/>
    <cellStyle name="Normal 8 3 2 3 3 2 3" xfId="9559"/>
    <cellStyle name="Normal 8 3 2 3 3 2 3 2" xfId="39884"/>
    <cellStyle name="Normal 8 3 2 3 3 2 3 3" xfId="24660"/>
    <cellStyle name="Normal 8 3 2 3 3 2 4" xfId="34871"/>
    <cellStyle name="Normal 8 3 2 3 3 2 5" xfId="19647"/>
    <cellStyle name="Normal 8 3 2 3 3 3" xfId="6198"/>
    <cellStyle name="Normal 8 3 2 3 3 3 2" xfId="16250"/>
    <cellStyle name="Normal 8 3 2 3 3 3 2 2" xfId="46572"/>
    <cellStyle name="Normal 8 3 2 3 3 3 2 3" xfId="31348"/>
    <cellStyle name="Normal 8 3 2 3 3 3 3" xfId="11230"/>
    <cellStyle name="Normal 8 3 2 3 3 3 3 2" xfId="41555"/>
    <cellStyle name="Normal 8 3 2 3 3 3 3 3" xfId="26331"/>
    <cellStyle name="Normal 8 3 2 3 3 3 4" xfId="36542"/>
    <cellStyle name="Normal 8 3 2 3 3 3 5" xfId="21318"/>
    <cellStyle name="Normal 8 3 2 3 3 4" xfId="12908"/>
    <cellStyle name="Normal 8 3 2 3 3 4 2" xfId="43230"/>
    <cellStyle name="Normal 8 3 2 3 3 4 3" xfId="28006"/>
    <cellStyle name="Normal 8 3 2 3 3 5" xfId="7887"/>
    <cellStyle name="Normal 8 3 2 3 3 5 2" xfId="38213"/>
    <cellStyle name="Normal 8 3 2 3 3 5 3" xfId="22989"/>
    <cellStyle name="Normal 8 3 2 3 3 6" xfId="33201"/>
    <cellStyle name="Normal 8 3 2 3 3 7" xfId="17976"/>
    <cellStyle name="Normal 8 3 2 3 4" xfId="3669"/>
    <cellStyle name="Normal 8 3 2 3 4 2" xfId="13743"/>
    <cellStyle name="Normal 8 3 2 3 4 2 2" xfId="44065"/>
    <cellStyle name="Normal 8 3 2 3 4 2 3" xfId="28841"/>
    <cellStyle name="Normal 8 3 2 3 4 3" xfId="8723"/>
    <cellStyle name="Normal 8 3 2 3 4 3 2" xfId="39048"/>
    <cellStyle name="Normal 8 3 2 3 4 3 3" xfId="23824"/>
    <cellStyle name="Normal 8 3 2 3 4 4" xfId="34035"/>
    <cellStyle name="Normal 8 3 2 3 4 5" xfId="18811"/>
    <cellStyle name="Normal 8 3 2 3 5" xfId="5362"/>
    <cellStyle name="Normal 8 3 2 3 5 2" xfId="15414"/>
    <cellStyle name="Normal 8 3 2 3 5 2 2" xfId="45736"/>
    <cellStyle name="Normal 8 3 2 3 5 2 3" xfId="30512"/>
    <cellStyle name="Normal 8 3 2 3 5 3" xfId="10394"/>
    <cellStyle name="Normal 8 3 2 3 5 3 2" xfId="40719"/>
    <cellStyle name="Normal 8 3 2 3 5 3 3" xfId="25495"/>
    <cellStyle name="Normal 8 3 2 3 5 4" xfId="35706"/>
    <cellStyle name="Normal 8 3 2 3 5 5" xfId="20482"/>
    <cellStyle name="Normal 8 3 2 3 6" xfId="12072"/>
    <cellStyle name="Normal 8 3 2 3 6 2" xfId="42394"/>
    <cellStyle name="Normal 8 3 2 3 6 3" xfId="27170"/>
    <cellStyle name="Normal 8 3 2 3 7" xfId="7051"/>
    <cellStyle name="Normal 8 3 2 3 7 2" xfId="37377"/>
    <cellStyle name="Normal 8 3 2 3 7 3" xfId="22153"/>
    <cellStyle name="Normal 8 3 2 3 8" xfId="32365"/>
    <cellStyle name="Normal 8 3 2 3 9" xfId="17140"/>
    <cellStyle name="Normal 8 3 2 4" xfId="2187"/>
    <cellStyle name="Normal 8 3 2 4 2" xfId="3026"/>
    <cellStyle name="Normal 8 3 2 4 2 2" xfId="4716"/>
    <cellStyle name="Normal 8 3 2 4 2 2 2" xfId="14789"/>
    <cellStyle name="Normal 8 3 2 4 2 2 2 2" xfId="45111"/>
    <cellStyle name="Normal 8 3 2 4 2 2 2 3" xfId="29887"/>
    <cellStyle name="Normal 8 3 2 4 2 2 3" xfId="9769"/>
    <cellStyle name="Normal 8 3 2 4 2 2 3 2" xfId="40094"/>
    <cellStyle name="Normal 8 3 2 4 2 2 3 3" xfId="24870"/>
    <cellStyle name="Normal 8 3 2 4 2 2 4" xfId="35081"/>
    <cellStyle name="Normal 8 3 2 4 2 2 5" xfId="19857"/>
    <cellStyle name="Normal 8 3 2 4 2 3" xfId="6408"/>
    <cellStyle name="Normal 8 3 2 4 2 3 2" xfId="16460"/>
    <cellStyle name="Normal 8 3 2 4 2 3 2 2" xfId="46782"/>
    <cellStyle name="Normal 8 3 2 4 2 3 2 3" xfId="31558"/>
    <cellStyle name="Normal 8 3 2 4 2 3 3" xfId="11440"/>
    <cellStyle name="Normal 8 3 2 4 2 3 3 2" xfId="41765"/>
    <cellStyle name="Normal 8 3 2 4 2 3 3 3" xfId="26541"/>
    <cellStyle name="Normal 8 3 2 4 2 3 4" xfId="36752"/>
    <cellStyle name="Normal 8 3 2 4 2 3 5" xfId="21528"/>
    <cellStyle name="Normal 8 3 2 4 2 4" xfId="13118"/>
    <cellStyle name="Normal 8 3 2 4 2 4 2" xfId="43440"/>
    <cellStyle name="Normal 8 3 2 4 2 4 3" xfId="28216"/>
    <cellStyle name="Normal 8 3 2 4 2 5" xfId="8097"/>
    <cellStyle name="Normal 8 3 2 4 2 5 2" xfId="38423"/>
    <cellStyle name="Normal 8 3 2 4 2 5 3" xfId="23199"/>
    <cellStyle name="Normal 8 3 2 4 2 6" xfId="33411"/>
    <cellStyle name="Normal 8 3 2 4 2 7" xfId="18186"/>
    <cellStyle name="Normal 8 3 2 4 3" xfId="3879"/>
    <cellStyle name="Normal 8 3 2 4 3 2" xfId="13953"/>
    <cellStyle name="Normal 8 3 2 4 3 2 2" xfId="44275"/>
    <cellStyle name="Normal 8 3 2 4 3 2 3" xfId="29051"/>
    <cellStyle name="Normal 8 3 2 4 3 3" xfId="8933"/>
    <cellStyle name="Normal 8 3 2 4 3 3 2" xfId="39258"/>
    <cellStyle name="Normal 8 3 2 4 3 3 3" xfId="24034"/>
    <cellStyle name="Normal 8 3 2 4 3 4" xfId="34245"/>
    <cellStyle name="Normal 8 3 2 4 3 5" xfId="19021"/>
    <cellStyle name="Normal 8 3 2 4 4" xfId="5572"/>
    <cellStyle name="Normal 8 3 2 4 4 2" xfId="15624"/>
    <cellStyle name="Normal 8 3 2 4 4 2 2" xfId="45946"/>
    <cellStyle name="Normal 8 3 2 4 4 2 3" xfId="30722"/>
    <cellStyle name="Normal 8 3 2 4 4 3" xfId="10604"/>
    <cellStyle name="Normal 8 3 2 4 4 3 2" xfId="40929"/>
    <cellStyle name="Normal 8 3 2 4 4 3 3" xfId="25705"/>
    <cellStyle name="Normal 8 3 2 4 4 4" xfId="35916"/>
    <cellStyle name="Normal 8 3 2 4 4 5" xfId="20692"/>
    <cellStyle name="Normal 8 3 2 4 5" xfId="12282"/>
    <cellStyle name="Normal 8 3 2 4 5 2" xfId="42604"/>
    <cellStyle name="Normal 8 3 2 4 5 3" xfId="27380"/>
    <cellStyle name="Normal 8 3 2 4 6" xfId="7261"/>
    <cellStyle name="Normal 8 3 2 4 6 2" xfId="37587"/>
    <cellStyle name="Normal 8 3 2 4 6 3" xfId="22363"/>
    <cellStyle name="Normal 8 3 2 4 7" xfId="32575"/>
    <cellStyle name="Normal 8 3 2 4 8" xfId="17350"/>
    <cellStyle name="Normal 8 3 2 5" xfId="2608"/>
    <cellStyle name="Normal 8 3 2 5 2" xfId="4298"/>
    <cellStyle name="Normal 8 3 2 5 2 2" xfId="14371"/>
    <cellStyle name="Normal 8 3 2 5 2 2 2" xfId="44693"/>
    <cellStyle name="Normal 8 3 2 5 2 2 3" xfId="29469"/>
    <cellStyle name="Normal 8 3 2 5 2 3" xfId="9351"/>
    <cellStyle name="Normal 8 3 2 5 2 3 2" xfId="39676"/>
    <cellStyle name="Normal 8 3 2 5 2 3 3" xfId="24452"/>
    <cellStyle name="Normal 8 3 2 5 2 4" xfId="34663"/>
    <cellStyle name="Normal 8 3 2 5 2 5" xfId="19439"/>
    <cellStyle name="Normal 8 3 2 5 3" xfId="5990"/>
    <cellStyle name="Normal 8 3 2 5 3 2" xfId="16042"/>
    <cellStyle name="Normal 8 3 2 5 3 2 2" xfId="46364"/>
    <cellStyle name="Normal 8 3 2 5 3 2 3" xfId="31140"/>
    <cellStyle name="Normal 8 3 2 5 3 3" xfId="11022"/>
    <cellStyle name="Normal 8 3 2 5 3 3 2" xfId="41347"/>
    <cellStyle name="Normal 8 3 2 5 3 3 3" xfId="26123"/>
    <cellStyle name="Normal 8 3 2 5 3 4" xfId="36334"/>
    <cellStyle name="Normal 8 3 2 5 3 5" xfId="21110"/>
    <cellStyle name="Normal 8 3 2 5 4" xfId="12700"/>
    <cellStyle name="Normal 8 3 2 5 4 2" xfId="43022"/>
    <cellStyle name="Normal 8 3 2 5 4 3" xfId="27798"/>
    <cellStyle name="Normal 8 3 2 5 5" xfId="7679"/>
    <cellStyle name="Normal 8 3 2 5 5 2" xfId="38005"/>
    <cellStyle name="Normal 8 3 2 5 5 3" xfId="22781"/>
    <cellStyle name="Normal 8 3 2 5 6" xfId="32993"/>
    <cellStyle name="Normal 8 3 2 5 7" xfId="17768"/>
    <cellStyle name="Normal 8 3 2 6" xfId="3461"/>
    <cellStyle name="Normal 8 3 2 6 2" xfId="13535"/>
    <cellStyle name="Normal 8 3 2 6 2 2" xfId="43857"/>
    <cellStyle name="Normal 8 3 2 6 2 3" xfId="28633"/>
    <cellStyle name="Normal 8 3 2 6 3" xfId="8515"/>
    <cellStyle name="Normal 8 3 2 6 3 2" xfId="38840"/>
    <cellStyle name="Normal 8 3 2 6 3 3" xfId="23616"/>
    <cellStyle name="Normal 8 3 2 6 4" xfId="33827"/>
    <cellStyle name="Normal 8 3 2 6 5" xfId="18603"/>
    <cellStyle name="Normal 8 3 2 7" xfId="5154"/>
    <cellStyle name="Normal 8 3 2 7 2" xfId="15206"/>
    <cellStyle name="Normal 8 3 2 7 2 2" xfId="45528"/>
    <cellStyle name="Normal 8 3 2 7 2 3" xfId="30304"/>
    <cellStyle name="Normal 8 3 2 7 3" xfId="10186"/>
    <cellStyle name="Normal 8 3 2 7 3 2" xfId="40511"/>
    <cellStyle name="Normal 8 3 2 7 3 3" xfId="25287"/>
    <cellStyle name="Normal 8 3 2 7 4" xfId="35498"/>
    <cellStyle name="Normal 8 3 2 7 5" xfId="20274"/>
    <cellStyle name="Normal 8 3 2 8" xfId="11864"/>
    <cellStyle name="Normal 8 3 2 8 2" xfId="42186"/>
    <cellStyle name="Normal 8 3 2 8 3" xfId="26962"/>
    <cellStyle name="Normal 8 3 2 9" xfId="6843"/>
    <cellStyle name="Normal 8 3 2 9 2" xfId="37169"/>
    <cellStyle name="Normal 8 3 2 9 3" xfId="21945"/>
    <cellStyle name="Normal 8 3 3" xfId="1807"/>
    <cellStyle name="Normal 8 3 3 10" xfId="16984"/>
    <cellStyle name="Normal 8 3 3 2" xfId="2026"/>
    <cellStyle name="Normal 8 3 3 2 2" xfId="2447"/>
    <cellStyle name="Normal 8 3 3 2 2 2" xfId="3286"/>
    <cellStyle name="Normal 8 3 3 2 2 2 2" xfId="4976"/>
    <cellStyle name="Normal 8 3 3 2 2 2 2 2" xfId="15049"/>
    <cellStyle name="Normal 8 3 3 2 2 2 2 2 2" xfId="45371"/>
    <cellStyle name="Normal 8 3 3 2 2 2 2 2 3" xfId="30147"/>
    <cellStyle name="Normal 8 3 3 2 2 2 2 3" xfId="10029"/>
    <cellStyle name="Normal 8 3 3 2 2 2 2 3 2" xfId="40354"/>
    <cellStyle name="Normal 8 3 3 2 2 2 2 3 3" xfId="25130"/>
    <cellStyle name="Normal 8 3 3 2 2 2 2 4" xfId="35341"/>
    <cellStyle name="Normal 8 3 3 2 2 2 2 5" xfId="20117"/>
    <cellStyle name="Normal 8 3 3 2 2 2 3" xfId="6668"/>
    <cellStyle name="Normal 8 3 3 2 2 2 3 2" xfId="16720"/>
    <cellStyle name="Normal 8 3 3 2 2 2 3 2 2" xfId="47042"/>
    <cellStyle name="Normal 8 3 3 2 2 2 3 2 3" xfId="31818"/>
    <cellStyle name="Normal 8 3 3 2 2 2 3 3" xfId="11700"/>
    <cellStyle name="Normal 8 3 3 2 2 2 3 3 2" xfId="42025"/>
    <cellStyle name="Normal 8 3 3 2 2 2 3 3 3" xfId="26801"/>
    <cellStyle name="Normal 8 3 3 2 2 2 3 4" xfId="37012"/>
    <cellStyle name="Normal 8 3 3 2 2 2 3 5" xfId="21788"/>
    <cellStyle name="Normal 8 3 3 2 2 2 4" xfId="13378"/>
    <cellStyle name="Normal 8 3 3 2 2 2 4 2" xfId="43700"/>
    <cellStyle name="Normal 8 3 3 2 2 2 4 3" xfId="28476"/>
    <cellStyle name="Normal 8 3 3 2 2 2 5" xfId="8357"/>
    <cellStyle name="Normal 8 3 3 2 2 2 5 2" xfId="38683"/>
    <cellStyle name="Normal 8 3 3 2 2 2 5 3" xfId="23459"/>
    <cellStyle name="Normal 8 3 3 2 2 2 6" xfId="33671"/>
    <cellStyle name="Normal 8 3 3 2 2 2 7" xfId="18446"/>
    <cellStyle name="Normal 8 3 3 2 2 3" xfId="4139"/>
    <cellStyle name="Normal 8 3 3 2 2 3 2" xfId="14213"/>
    <cellStyle name="Normal 8 3 3 2 2 3 2 2" xfId="44535"/>
    <cellStyle name="Normal 8 3 3 2 2 3 2 3" xfId="29311"/>
    <cellStyle name="Normal 8 3 3 2 2 3 3" xfId="9193"/>
    <cellStyle name="Normal 8 3 3 2 2 3 3 2" xfId="39518"/>
    <cellStyle name="Normal 8 3 3 2 2 3 3 3" xfId="24294"/>
    <cellStyle name="Normal 8 3 3 2 2 3 4" xfId="34505"/>
    <cellStyle name="Normal 8 3 3 2 2 3 5" xfId="19281"/>
    <cellStyle name="Normal 8 3 3 2 2 4" xfId="5832"/>
    <cellStyle name="Normal 8 3 3 2 2 4 2" xfId="15884"/>
    <cellStyle name="Normal 8 3 3 2 2 4 2 2" xfId="46206"/>
    <cellStyle name="Normal 8 3 3 2 2 4 2 3" xfId="30982"/>
    <cellStyle name="Normal 8 3 3 2 2 4 3" xfId="10864"/>
    <cellStyle name="Normal 8 3 3 2 2 4 3 2" xfId="41189"/>
    <cellStyle name="Normal 8 3 3 2 2 4 3 3" xfId="25965"/>
    <cellStyle name="Normal 8 3 3 2 2 4 4" xfId="36176"/>
    <cellStyle name="Normal 8 3 3 2 2 4 5" xfId="20952"/>
    <cellStyle name="Normal 8 3 3 2 2 5" xfId="12542"/>
    <cellStyle name="Normal 8 3 3 2 2 5 2" xfId="42864"/>
    <cellStyle name="Normal 8 3 3 2 2 5 3" xfId="27640"/>
    <cellStyle name="Normal 8 3 3 2 2 6" xfId="7521"/>
    <cellStyle name="Normal 8 3 3 2 2 6 2" xfId="37847"/>
    <cellStyle name="Normal 8 3 3 2 2 6 3" xfId="22623"/>
    <cellStyle name="Normal 8 3 3 2 2 7" xfId="32835"/>
    <cellStyle name="Normal 8 3 3 2 2 8" xfId="17610"/>
    <cellStyle name="Normal 8 3 3 2 3" xfId="2868"/>
    <cellStyle name="Normal 8 3 3 2 3 2" xfId="4558"/>
    <cellStyle name="Normal 8 3 3 2 3 2 2" xfId="14631"/>
    <cellStyle name="Normal 8 3 3 2 3 2 2 2" xfId="44953"/>
    <cellStyle name="Normal 8 3 3 2 3 2 2 3" xfId="29729"/>
    <cellStyle name="Normal 8 3 3 2 3 2 3" xfId="9611"/>
    <cellStyle name="Normal 8 3 3 2 3 2 3 2" xfId="39936"/>
    <cellStyle name="Normal 8 3 3 2 3 2 3 3" xfId="24712"/>
    <cellStyle name="Normal 8 3 3 2 3 2 4" xfId="34923"/>
    <cellStyle name="Normal 8 3 3 2 3 2 5" xfId="19699"/>
    <cellStyle name="Normal 8 3 3 2 3 3" xfId="6250"/>
    <cellStyle name="Normal 8 3 3 2 3 3 2" xfId="16302"/>
    <cellStyle name="Normal 8 3 3 2 3 3 2 2" xfId="46624"/>
    <cellStyle name="Normal 8 3 3 2 3 3 2 3" xfId="31400"/>
    <cellStyle name="Normal 8 3 3 2 3 3 3" xfId="11282"/>
    <cellStyle name="Normal 8 3 3 2 3 3 3 2" xfId="41607"/>
    <cellStyle name="Normal 8 3 3 2 3 3 3 3" xfId="26383"/>
    <cellStyle name="Normal 8 3 3 2 3 3 4" xfId="36594"/>
    <cellStyle name="Normal 8 3 3 2 3 3 5" xfId="21370"/>
    <cellStyle name="Normal 8 3 3 2 3 4" xfId="12960"/>
    <cellStyle name="Normal 8 3 3 2 3 4 2" xfId="43282"/>
    <cellStyle name="Normal 8 3 3 2 3 4 3" xfId="28058"/>
    <cellStyle name="Normal 8 3 3 2 3 5" xfId="7939"/>
    <cellStyle name="Normal 8 3 3 2 3 5 2" xfId="38265"/>
    <cellStyle name="Normal 8 3 3 2 3 5 3" xfId="23041"/>
    <cellStyle name="Normal 8 3 3 2 3 6" xfId="33253"/>
    <cellStyle name="Normal 8 3 3 2 3 7" xfId="18028"/>
    <cellStyle name="Normal 8 3 3 2 4" xfId="3721"/>
    <cellStyle name="Normal 8 3 3 2 4 2" xfId="13795"/>
    <cellStyle name="Normal 8 3 3 2 4 2 2" xfId="44117"/>
    <cellStyle name="Normal 8 3 3 2 4 2 3" xfId="28893"/>
    <cellStyle name="Normal 8 3 3 2 4 3" xfId="8775"/>
    <cellStyle name="Normal 8 3 3 2 4 3 2" xfId="39100"/>
    <cellStyle name="Normal 8 3 3 2 4 3 3" xfId="23876"/>
    <cellStyle name="Normal 8 3 3 2 4 4" xfId="34087"/>
    <cellStyle name="Normal 8 3 3 2 4 5" xfId="18863"/>
    <cellStyle name="Normal 8 3 3 2 5" xfId="5414"/>
    <cellStyle name="Normal 8 3 3 2 5 2" xfId="15466"/>
    <cellStyle name="Normal 8 3 3 2 5 2 2" xfId="45788"/>
    <cellStyle name="Normal 8 3 3 2 5 2 3" xfId="30564"/>
    <cellStyle name="Normal 8 3 3 2 5 3" xfId="10446"/>
    <cellStyle name="Normal 8 3 3 2 5 3 2" xfId="40771"/>
    <cellStyle name="Normal 8 3 3 2 5 3 3" xfId="25547"/>
    <cellStyle name="Normal 8 3 3 2 5 4" xfId="35758"/>
    <cellStyle name="Normal 8 3 3 2 5 5" xfId="20534"/>
    <cellStyle name="Normal 8 3 3 2 6" xfId="12124"/>
    <cellStyle name="Normal 8 3 3 2 6 2" xfId="42446"/>
    <cellStyle name="Normal 8 3 3 2 6 3" xfId="27222"/>
    <cellStyle name="Normal 8 3 3 2 7" xfId="7103"/>
    <cellStyle name="Normal 8 3 3 2 7 2" xfId="37429"/>
    <cellStyle name="Normal 8 3 3 2 7 3" xfId="22205"/>
    <cellStyle name="Normal 8 3 3 2 8" xfId="32417"/>
    <cellStyle name="Normal 8 3 3 2 9" xfId="17192"/>
    <cellStyle name="Normal 8 3 3 3" xfId="2239"/>
    <cellStyle name="Normal 8 3 3 3 2" xfId="3078"/>
    <cellStyle name="Normal 8 3 3 3 2 2" xfId="4768"/>
    <cellStyle name="Normal 8 3 3 3 2 2 2" xfId="14841"/>
    <cellStyle name="Normal 8 3 3 3 2 2 2 2" xfId="45163"/>
    <cellStyle name="Normal 8 3 3 3 2 2 2 3" xfId="29939"/>
    <cellStyle name="Normal 8 3 3 3 2 2 3" xfId="9821"/>
    <cellStyle name="Normal 8 3 3 3 2 2 3 2" xfId="40146"/>
    <cellStyle name="Normal 8 3 3 3 2 2 3 3" xfId="24922"/>
    <cellStyle name="Normal 8 3 3 3 2 2 4" xfId="35133"/>
    <cellStyle name="Normal 8 3 3 3 2 2 5" xfId="19909"/>
    <cellStyle name="Normal 8 3 3 3 2 3" xfId="6460"/>
    <cellStyle name="Normal 8 3 3 3 2 3 2" xfId="16512"/>
    <cellStyle name="Normal 8 3 3 3 2 3 2 2" xfId="46834"/>
    <cellStyle name="Normal 8 3 3 3 2 3 2 3" xfId="31610"/>
    <cellStyle name="Normal 8 3 3 3 2 3 3" xfId="11492"/>
    <cellStyle name="Normal 8 3 3 3 2 3 3 2" xfId="41817"/>
    <cellStyle name="Normal 8 3 3 3 2 3 3 3" xfId="26593"/>
    <cellStyle name="Normal 8 3 3 3 2 3 4" xfId="36804"/>
    <cellStyle name="Normal 8 3 3 3 2 3 5" xfId="21580"/>
    <cellStyle name="Normal 8 3 3 3 2 4" xfId="13170"/>
    <cellStyle name="Normal 8 3 3 3 2 4 2" xfId="43492"/>
    <cellStyle name="Normal 8 3 3 3 2 4 3" xfId="28268"/>
    <cellStyle name="Normal 8 3 3 3 2 5" xfId="8149"/>
    <cellStyle name="Normal 8 3 3 3 2 5 2" xfId="38475"/>
    <cellStyle name="Normal 8 3 3 3 2 5 3" xfId="23251"/>
    <cellStyle name="Normal 8 3 3 3 2 6" xfId="33463"/>
    <cellStyle name="Normal 8 3 3 3 2 7" xfId="18238"/>
    <cellStyle name="Normal 8 3 3 3 3" xfId="3931"/>
    <cellStyle name="Normal 8 3 3 3 3 2" xfId="14005"/>
    <cellStyle name="Normal 8 3 3 3 3 2 2" xfId="44327"/>
    <cellStyle name="Normal 8 3 3 3 3 2 3" xfId="29103"/>
    <cellStyle name="Normal 8 3 3 3 3 3" xfId="8985"/>
    <cellStyle name="Normal 8 3 3 3 3 3 2" xfId="39310"/>
    <cellStyle name="Normal 8 3 3 3 3 3 3" xfId="24086"/>
    <cellStyle name="Normal 8 3 3 3 3 4" xfId="34297"/>
    <cellStyle name="Normal 8 3 3 3 3 5" xfId="19073"/>
    <cellStyle name="Normal 8 3 3 3 4" xfId="5624"/>
    <cellStyle name="Normal 8 3 3 3 4 2" xfId="15676"/>
    <cellStyle name="Normal 8 3 3 3 4 2 2" xfId="45998"/>
    <cellStyle name="Normal 8 3 3 3 4 2 3" xfId="30774"/>
    <cellStyle name="Normal 8 3 3 3 4 3" xfId="10656"/>
    <cellStyle name="Normal 8 3 3 3 4 3 2" xfId="40981"/>
    <cellStyle name="Normal 8 3 3 3 4 3 3" xfId="25757"/>
    <cellStyle name="Normal 8 3 3 3 4 4" xfId="35968"/>
    <cellStyle name="Normal 8 3 3 3 4 5" xfId="20744"/>
    <cellStyle name="Normal 8 3 3 3 5" xfId="12334"/>
    <cellStyle name="Normal 8 3 3 3 5 2" xfId="42656"/>
    <cellStyle name="Normal 8 3 3 3 5 3" xfId="27432"/>
    <cellStyle name="Normal 8 3 3 3 6" xfId="7313"/>
    <cellStyle name="Normal 8 3 3 3 6 2" xfId="37639"/>
    <cellStyle name="Normal 8 3 3 3 6 3" xfId="22415"/>
    <cellStyle name="Normal 8 3 3 3 7" xfId="32627"/>
    <cellStyle name="Normal 8 3 3 3 8" xfId="17402"/>
    <cellStyle name="Normal 8 3 3 4" xfId="2660"/>
    <cellStyle name="Normal 8 3 3 4 2" xfId="4350"/>
    <cellStyle name="Normal 8 3 3 4 2 2" xfId="14423"/>
    <cellStyle name="Normal 8 3 3 4 2 2 2" xfId="44745"/>
    <cellStyle name="Normal 8 3 3 4 2 2 3" xfId="29521"/>
    <cellStyle name="Normal 8 3 3 4 2 3" xfId="9403"/>
    <cellStyle name="Normal 8 3 3 4 2 3 2" xfId="39728"/>
    <cellStyle name="Normal 8 3 3 4 2 3 3" xfId="24504"/>
    <cellStyle name="Normal 8 3 3 4 2 4" xfId="34715"/>
    <cellStyle name="Normal 8 3 3 4 2 5" xfId="19491"/>
    <cellStyle name="Normal 8 3 3 4 3" xfId="6042"/>
    <cellStyle name="Normal 8 3 3 4 3 2" xfId="16094"/>
    <cellStyle name="Normal 8 3 3 4 3 2 2" xfId="46416"/>
    <cellStyle name="Normal 8 3 3 4 3 2 3" xfId="31192"/>
    <cellStyle name="Normal 8 3 3 4 3 3" xfId="11074"/>
    <cellStyle name="Normal 8 3 3 4 3 3 2" xfId="41399"/>
    <cellStyle name="Normal 8 3 3 4 3 3 3" xfId="26175"/>
    <cellStyle name="Normal 8 3 3 4 3 4" xfId="36386"/>
    <cellStyle name="Normal 8 3 3 4 3 5" xfId="21162"/>
    <cellStyle name="Normal 8 3 3 4 4" xfId="12752"/>
    <cellStyle name="Normal 8 3 3 4 4 2" xfId="43074"/>
    <cellStyle name="Normal 8 3 3 4 4 3" xfId="27850"/>
    <cellStyle name="Normal 8 3 3 4 5" xfId="7731"/>
    <cellStyle name="Normal 8 3 3 4 5 2" xfId="38057"/>
    <cellStyle name="Normal 8 3 3 4 5 3" xfId="22833"/>
    <cellStyle name="Normal 8 3 3 4 6" xfId="33045"/>
    <cellStyle name="Normal 8 3 3 4 7" xfId="17820"/>
    <cellStyle name="Normal 8 3 3 5" xfId="3513"/>
    <cellStyle name="Normal 8 3 3 5 2" xfId="13587"/>
    <cellStyle name="Normal 8 3 3 5 2 2" xfId="43909"/>
    <cellStyle name="Normal 8 3 3 5 2 3" xfId="28685"/>
    <cellStyle name="Normal 8 3 3 5 3" xfId="8567"/>
    <cellStyle name="Normal 8 3 3 5 3 2" xfId="38892"/>
    <cellStyle name="Normal 8 3 3 5 3 3" xfId="23668"/>
    <cellStyle name="Normal 8 3 3 5 4" xfId="33879"/>
    <cellStyle name="Normal 8 3 3 5 5" xfId="18655"/>
    <cellStyle name="Normal 8 3 3 6" xfId="5206"/>
    <cellStyle name="Normal 8 3 3 6 2" xfId="15258"/>
    <cellStyle name="Normal 8 3 3 6 2 2" xfId="45580"/>
    <cellStyle name="Normal 8 3 3 6 2 3" xfId="30356"/>
    <cellStyle name="Normal 8 3 3 6 3" xfId="10238"/>
    <cellStyle name="Normal 8 3 3 6 3 2" xfId="40563"/>
    <cellStyle name="Normal 8 3 3 6 3 3" xfId="25339"/>
    <cellStyle name="Normal 8 3 3 6 4" xfId="35550"/>
    <cellStyle name="Normal 8 3 3 6 5" xfId="20326"/>
    <cellStyle name="Normal 8 3 3 7" xfId="11916"/>
    <cellStyle name="Normal 8 3 3 7 2" xfId="42238"/>
    <cellStyle name="Normal 8 3 3 7 3" xfId="27014"/>
    <cellStyle name="Normal 8 3 3 8" xfId="6895"/>
    <cellStyle name="Normal 8 3 3 8 2" xfId="37221"/>
    <cellStyle name="Normal 8 3 3 8 3" xfId="21997"/>
    <cellStyle name="Normal 8 3 3 9" xfId="32210"/>
    <cellStyle name="Normal 8 3 4" xfId="1920"/>
    <cellStyle name="Normal 8 3 4 2" xfId="2343"/>
    <cellStyle name="Normal 8 3 4 2 2" xfId="3182"/>
    <cellStyle name="Normal 8 3 4 2 2 2" xfId="4872"/>
    <cellStyle name="Normal 8 3 4 2 2 2 2" xfId="14945"/>
    <cellStyle name="Normal 8 3 4 2 2 2 2 2" xfId="45267"/>
    <cellStyle name="Normal 8 3 4 2 2 2 2 3" xfId="30043"/>
    <cellStyle name="Normal 8 3 4 2 2 2 3" xfId="9925"/>
    <cellStyle name="Normal 8 3 4 2 2 2 3 2" xfId="40250"/>
    <cellStyle name="Normal 8 3 4 2 2 2 3 3" xfId="25026"/>
    <cellStyle name="Normal 8 3 4 2 2 2 4" xfId="35237"/>
    <cellStyle name="Normal 8 3 4 2 2 2 5" xfId="20013"/>
    <cellStyle name="Normal 8 3 4 2 2 3" xfId="6564"/>
    <cellStyle name="Normal 8 3 4 2 2 3 2" xfId="16616"/>
    <cellStyle name="Normal 8 3 4 2 2 3 2 2" xfId="46938"/>
    <cellStyle name="Normal 8 3 4 2 2 3 2 3" xfId="31714"/>
    <cellStyle name="Normal 8 3 4 2 2 3 3" xfId="11596"/>
    <cellStyle name="Normal 8 3 4 2 2 3 3 2" xfId="41921"/>
    <cellStyle name="Normal 8 3 4 2 2 3 3 3" xfId="26697"/>
    <cellStyle name="Normal 8 3 4 2 2 3 4" xfId="36908"/>
    <cellStyle name="Normal 8 3 4 2 2 3 5" xfId="21684"/>
    <cellStyle name="Normal 8 3 4 2 2 4" xfId="13274"/>
    <cellStyle name="Normal 8 3 4 2 2 4 2" xfId="43596"/>
    <cellStyle name="Normal 8 3 4 2 2 4 3" xfId="28372"/>
    <cellStyle name="Normal 8 3 4 2 2 5" xfId="8253"/>
    <cellStyle name="Normal 8 3 4 2 2 5 2" xfId="38579"/>
    <cellStyle name="Normal 8 3 4 2 2 5 3" xfId="23355"/>
    <cellStyle name="Normal 8 3 4 2 2 6" xfId="33567"/>
    <cellStyle name="Normal 8 3 4 2 2 7" xfId="18342"/>
    <cellStyle name="Normal 8 3 4 2 3" xfId="4035"/>
    <cellStyle name="Normal 8 3 4 2 3 2" xfId="14109"/>
    <cellStyle name="Normal 8 3 4 2 3 2 2" xfId="44431"/>
    <cellStyle name="Normal 8 3 4 2 3 2 3" xfId="29207"/>
    <cellStyle name="Normal 8 3 4 2 3 3" xfId="9089"/>
    <cellStyle name="Normal 8 3 4 2 3 3 2" xfId="39414"/>
    <cellStyle name="Normal 8 3 4 2 3 3 3" xfId="24190"/>
    <cellStyle name="Normal 8 3 4 2 3 4" xfId="34401"/>
    <cellStyle name="Normal 8 3 4 2 3 5" xfId="19177"/>
    <cellStyle name="Normal 8 3 4 2 4" xfId="5728"/>
    <cellStyle name="Normal 8 3 4 2 4 2" xfId="15780"/>
    <cellStyle name="Normal 8 3 4 2 4 2 2" xfId="46102"/>
    <cellStyle name="Normal 8 3 4 2 4 2 3" xfId="30878"/>
    <cellStyle name="Normal 8 3 4 2 4 3" xfId="10760"/>
    <cellStyle name="Normal 8 3 4 2 4 3 2" xfId="41085"/>
    <cellStyle name="Normal 8 3 4 2 4 3 3" xfId="25861"/>
    <cellStyle name="Normal 8 3 4 2 4 4" xfId="36072"/>
    <cellStyle name="Normal 8 3 4 2 4 5" xfId="20848"/>
    <cellStyle name="Normal 8 3 4 2 5" xfId="12438"/>
    <cellStyle name="Normal 8 3 4 2 5 2" xfId="42760"/>
    <cellStyle name="Normal 8 3 4 2 5 3" xfId="27536"/>
    <cellStyle name="Normal 8 3 4 2 6" xfId="7417"/>
    <cellStyle name="Normal 8 3 4 2 6 2" xfId="37743"/>
    <cellStyle name="Normal 8 3 4 2 6 3" xfId="22519"/>
    <cellStyle name="Normal 8 3 4 2 7" xfId="32731"/>
    <cellStyle name="Normal 8 3 4 2 8" xfId="17506"/>
    <cellStyle name="Normal 8 3 4 3" xfId="2764"/>
    <cellStyle name="Normal 8 3 4 3 2" xfId="4454"/>
    <cellStyle name="Normal 8 3 4 3 2 2" xfId="14527"/>
    <cellStyle name="Normal 8 3 4 3 2 2 2" xfId="44849"/>
    <cellStyle name="Normal 8 3 4 3 2 2 3" xfId="29625"/>
    <cellStyle name="Normal 8 3 4 3 2 3" xfId="9507"/>
    <cellStyle name="Normal 8 3 4 3 2 3 2" xfId="39832"/>
    <cellStyle name="Normal 8 3 4 3 2 3 3" xfId="24608"/>
    <cellStyle name="Normal 8 3 4 3 2 4" xfId="34819"/>
    <cellStyle name="Normal 8 3 4 3 2 5" xfId="19595"/>
    <cellStyle name="Normal 8 3 4 3 3" xfId="6146"/>
    <cellStyle name="Normal 8 3 4 3 3 2" xfId="16198"/>
    <cellStyle name="Normal 8 3 4 3 3 2 2" xfId="46520"/>
    <cellStyle name="Normal 8 3 4 3 3 2 3" xfId="31296"/>
    <cellStyle name="Normal 8 3 4 3 3 3" xfId="11178"/>
    <cellStyle name="Normal 8 3 4 3 3 3 2" xfId="41503"/>
    <cellStyle name="Normal 8 3 4 3 3 3 3" xfId="26279"/>
    <cellStyle name="Normal 8 3 4 3 3 4" xfId="36490"/>
    <cellStyle name="Normal 8 3 4 3 3 5" xfId="21266"/>
    <cellStyle name="Normal 8 3 4 3 4" xfId="12856"/>
    <cellStyle name="Normal 8 3 4 3 4 2" xfId="43178"/>
    <cellStyle name="Normal 8 3 4 3 4 3" xfId="27954"/>
    <cellStyle name="Normal 8 3 4 3 5" xfId="7835"/>
    <cellStyle name="Normal 8 3 4 3 5 2" xfId="38161"/>
    <cellStyle name="Normal 8 3 4 3 5 3" xfId="22937"/>
    <cellStyle name="Normal 8 3 4 3 6" xfId="33149"/>
    <cellStyle name="Normal 8 3 4 3 7" xfId="17924"/>
    <cellStyle name="Normal 8 3 4 4" xfId="3617"/>
    <cellStyle name="Normal 8 3 4 4 2" xfId="13691"/>
    <cellStyle name="Normal 8 3 4 4 2 2" xfId="44013"/>
    <cellStyle name="Normal 8 3 4 4 2 3" xfId="28789"/>
    <cellStyle name="Normal 8 3 4 4 3" xfId="8671"/>
    <cellStyle name="Normal 8 3 4 4 3 2" xfId="38996"/>
    <cellStyle name="Normal 8 3 4 4 3 3" xfId="23772"/>
    <cellStyle name="Normal 8 3 4 4 4" xfId="33983"/>
    <cellStyle name="Normal 8 3 4 4 5" xfId="18759"/>
    <cellStyle name="Normal 8 3 4 5" xfId="5310"/>
    <cellStyle name="Normal 8 3 4 5 2" xfId="15362"/>
    <cellStyle name="Normal 8 3 4 5 2 2" xfId="45684"/>
    <cellStyle name="Normal 8 3 4 5 2 3" xfId="30460"/>
    <cellStyle name="Normal 8 3 4 5 3" xfId="10342"/>
    <cellStyle name="Normal 8 3 4 5 3 2" xfId="40667"/>
    <cellStyle name="Normal 8 3 4 5 3 3" xfId="25443"/>
    <cellStyle name="Normal 8 3 4 5 4" xfId="35654"/>
    <cellStyle name="Normal 8 3 4 5 5" xfId="20430"/>
    <cellStyle name="Normal 8 3 4 6" xfId="12020"/>
    <cellStyle name="Normal 8 3 4 6 2" xfId="42342"/>
    <cellStyle name="Normal 8 3 4 6 3" xfId="27118"/>
    <cellStyle name="Normal 8 3 4 7" xfId="6999"/>
    <cellStyle name="Normal 8 3 4 7 2" xfId="37325"/>
    <cellStyle name="Normal 8 3 4 7 3" xfId="22101"/>
    <cellStyle name="Normal 8 3 4 8" xfId="32313"/>
    <cellStyle name="Normal 8 3 4 9" xfId="17088"/>
    <cellStyle name="Normal 8 3 5" xfId="2133"/>
    <cellStyle name="Normal 8 3 5 2" xfId="2974"/>
    <cellStyle name="Normal 8 3 5 2 2" xfId="4664"/>
    <cellStyle name="Normal 8 3 5 2 2 2" xfId="14737"/>
    <cellStyle name="Normal 8 3 5 2 2 2 2" xfId="45059"/>
    <cellStyle name="Normal 8 3 5 2 2 2 3" xfId="29835"/>
    <cellStyle name="Normal 8 3 5 2 2 3" xfId="9717"/>
    <cellStyle name="Normal 8 3 5 2 2 3 2" xfId="40042"/>
    <cellStyle name="Normal 8 3 5 2 2 3 3" xfId="24818"/>
    <cellStyle name="Normal 8 3 5 2 2 4" xfId="35029"/>
    <cellStyle name="Normal 8 3 5 2 2 5" xfId="19805"/>
    <cellStyle name="Normal 8 3 5 2 3" xfId="6356"/>
    <cellStyle name="Normal 8 3 5 2 3 2" xfId="16408"/>
    <cellStyle name="Normal 8 3 5 2 3 2 2" xfId="46730"/>
    <cellStyle name="Normal 8 3 5 2 3 2 3" xfId="31506"/>
    <cellStyle name="Normal 8 3 5 2 3 3" xfId="11388"/>
    <cellStyle name="Normal 8 3 5 2 3 3 2" xfId="41713"/>
    <cellStyle name="Normal 8 3 5 2 3 3 3" xfId="26489"/>
    <cellStyle name="Normal 8 3 5 2 3 4" xfId="36700"/>
    <cellStyle name="Normal 8 3 5 2 3 5" xfId="21476"/>
    <cellStyle name="Normal 8 3 5 2 4" xfId="13066"/>
    <cellStyle name="Normal 8 3 5 2 4 2" xfId="43388"/>
    <cellStyle name="Normal 8 3 5 2 4 3" xfId="28164"/>
    <cellStyle name="Normal 8 3 5 2 5" xfId="8045"/>
    <cellStyle name="Normal 8 3 5 2 5 2" xfId="38371"/>
    <cellStyle name="Normal 8 3 5 2 5 3" xfId="23147"/>
    <cellStyle name="Normal 8 3 5 2 6" xfId="33359"/>
    <cellStyle name="Normal 8 3 5 2 7" xfId="18134"/>
    <cellStyle name="Normal 8 3 5 3" xfId="3827"/>
    <cellStyle name="Normal 8 3 5 3 2" xfId="13901"/>
    <cellStyle name="Normal 8 3 5 3 2 2" xfId="44223"/>
    <cellStyle name="Normal 8 3 5 3 2 3" xfId="28999"/>
    <cellStyle name="Normal 8 3 5 3 3" xfId="8881"/>
    <cellStyle name="Normal 8 3 5 3 3 2" xfId="39206"/>
    <cellStyle name="Normal 8 3 5 3 3 3" xfId="23982"/>
    <cellStyle name="Normal 8 3 5 3 4" xfId="34193"/>
    <cellStyle name="Normal 8 3 5 3 5" xfId="18969"/>
    <cellStyle name="Normal 8 3 5 4" xfId="5520"/>
    <cellStyle name="Normal 8 3 5 4 2" xfId="15572"/>
    <cellStyle name="Normal 8 3 5 4 2 2" xfId="45894"/>
    <cellStyle name="Normal 8 3 5 4 2 3" xfId="30670"/>
    <cellStyle name="Normal 8 3 5 4 3" xfId="10552"/>
    <cellStyle name="Normal 8 3 5 4 3 2" xfId="40877"/>
    <cellStyle name="Normal 8 3 5 4 3 3" xfId="25653"/>
    <cellStyle name="Normal 8 3 5 4 4" xfId="35864"/>
    <cellStyle name="Normal 8 3 5 4 5" xfId="20640"/>
    <cellStyle name="Normal 8 3 5 5" xfId="12230"/>
    <cellStyle name="Normal 8 3 5 5 2" xfId="42552"/>
    <cellStyle name="Normal 8 3 5 5 3" xfId="27328"/>
    <cellStyle name="Normal 8 3 5 6" xfId="7209"/>
    <cellStyle name="Normal 8 3 5 6 2" xfId="37535"/>
    <cellStyle name="Normal 8 3 5 6 3" xfId="22311"/>
    <cellStyle name="Normal 8 3 5 7" xfId="32523"/>
    <cellStyle name="Normal 8 3 5 8" xfId="17298"/>
    <cellStyle name="Normal 8 3 6" xfId="2554"/>
    <cellStyle name="Normal 8 3 6 2" xfId="4246"/>
    <cellStyle name="Normal 8 3 6 2 2" xfId="14319"/>
    <cellStyle name="Normal 8 3 6 2 2 2" xfId="44641"/>
    <cellStyle name="Normal 8 3 6 2 2 3" xfId="29417"/>
    <cellStyle name="Normal 8 3 6 2 3" xfId="9299"/>
    <cellStyle name="Normal 8 3 6 2 3 2" xfId="39624"/>
    <cellStyle name="Normal 8 3 6 2 3 3" xfId="24400"/>
    <cellStyle name="Normal 8 3 6 2 4" xfId="34611"/>
    <cellStyle name="Normal 8 3 6 2 5" xfId="19387"/>
    <cellStyle name="Normal 8 3 6 3" xfId="5938"/>
    <cellStyle name="Normal 8 3 6 3 2" xfId="15990"/>
    <cellStyle name="Normal 8 3 6 3 2 2" xfId="46312"/>
    <cellStyle name="Normal 8 3 6 3 2 3" xfId="31088"/>
    <cellStyle name="Normal 8 3 6 3 3" xfId="10970"/>
    <cellStyle name="Normal 8 3 6 3 3 2" xfId="41295"/>
    <cellStyle name="Normal 8 3 6 3 3 3" xfId="26071"/>
    <cellStyle name="Normal 8 3 6 3 4" xfId="36282"/>
    <cellStyle name="Normal 8 3 6 3 5" xfId="21058"/>
    <cellStyle name="Normal 8 3 6 4" xfId="12648"/>
    <cellStyle name="Normal 8 3 6 4 2" xfId="42970"/>
    <cellStyle name="Normal 8 3 6 4 3" xfId="27746"/>
    <cellStyle name="Normal 8 3 6 5" xfId="7627"/>
    <cellStyle name="Normal 8 3 6 5 2" xfId="37953"/>
    <cellStyle name="Normal 8 3 6 5 3" xfId="22729"/>
    <cellStyle name="Normal 8 3 6 6" xfId="32941"/>
    <cellStyle name="Normal 8 3 6 7" xfId="17716"/>
    <cellStyle name="Normal 8 3 7" xfId="3406"/>
    <cellStyle name="Normal 8 3 7 2" xfId="13483"/>
    <cellStyle name="Normal 8 3 7 2 2" xfId="43805"/>
    <cellStyle name="Normal 8 3 7 2 3" xfId="28581"/>
    <cellStyle name="Normal 8 3 7 3" xfId="8463"/>
    <cellStyle name="Normal 8 3 7 3 2" xfId="38788"/>
    <cellStyle name="Normal 8 3 7 3 3" xfId="23564"/>
    <cellStyle name="Normal 8 3 7 4" xfId="33775"/>
    <cellStyle name="Normal 8 3 7 5" xfId="18551"/>
    <cellStyle name="Normal 8 3 8" xfId="5100"/>
    <cellStyle name="Normal 8 3 8 2" xfId="15154"/>
    <cellStyle name="Normal 8 3 8 2 2" xfId="45476"/>
    <cellStyle name="Normal 8 3 8 2 3" xfId="30252"/>
    <cellStyle name="Normal 8 3 8 3" xfId="10134"/>
    <cellStyle name="Normal 8 3 8 3 2" xfId="40459"/>
    <cellStyle name="Normal 8 3 8 3 3" xfId="25235"/>
    <cellStyle name="Normal 8 3 8 4" xfId="35446"/>
    <cellStyle name="Normal 8 3 8 5" xfId="20222"/>
    <cellStyle name="Normal 8 3 9" xfId="11810"/>
    <cellStyle name="Normal 8 3 9 2" xfId="42134"/>
    <cellStyle name="Normal 8 3 9 3" xfId="26910"/>
    <cellStyle name="Normal 8 4" xfId="513"/>
    <cellStyle name="Normal 8 5" xfId="31969"/>
    <cellStyle name="Normal 8 6" xfId="973"/>
    <cellStyle name="Normal 8 7" xfId="412"/>
    <cellStyle name="Normal 80" xfId="1098"/>
    <cellStyle name="Normal 80 10" xfId="6740"/>
    <cellStyle name="Normal 80 10 2" xfId="37069"/>
    <cellStyle name="Normal 80 10 3" xfId="21845"/>
    <cellStyle name="Normal 80 11" xfId="32060"/>
    <cellStyle name="Normal 80 12" xfId="16830"/>
    <cellStyle name="Normal 80 13" xfId="47323"/>
    <cellStyle name="Normal 80 2" xfId="1704"/>
    <cellStyle name="Normal 80 2 10" xfId="32113"/>
    <cellStyle name="Normal 80 2 11" xfId="16884"/>
    <cellStyle name="Normal 80 2 2" xfId="1813"/>
    <cellStyle name="Normal 80 2 2 10" xfId="16988"/>
    <cellStyle name="Normal 80 2 2 2" xfId="2030"/>
    <cellStyle name="Normal 80 2 2 2 2" xfId="2451"/>
    <cellStyle name="Normal 80 2 2 2 2 2" xfId="3290"/>
    <cellStyle name="Normal 80 2 2 2 2 2 2" xfId="4980"/>
    <cellStyle name="Normal 80 2 2 2 2 2 2 2" xfId="15053"/>
    <cellStyle name="Normal 80 2 2 2 2 2 2 2 2" xfId="45375"/>
    <cellStyle name="Normal 80 2 2 2 2 2 2 2 3" xfId="30151"/>
    <cellStyle name="Normal 80 2 2 2 2 2 2 3" xfId="10033"/>
    <cellStyle name="Normal 80 2 2 2 2 2 2 3 2" xfId="40358"/>
    <cellStyle name="Normal 80 2 2 2 2 2 2 3 3" xfId="25134"/>
    <cellStyle name="Normal 80 2 2 2 2 2 2 4" xfId="35345"/>
    <cellStyle name="Normal 80 2 2 2 2 2 2 5" xfId="20121"/>
    <cellStyle name="Normal 80 2 2 2 2 2 3" xfId="6672"/>
    <cellStyle name="Normal 80 2 2 2 2 2 3 2" xfId="16724"/>
    <cellStyle name="Normal 80 2 2 2 2 2 3 2 2" xfId="47046"/>
    <cellStyle name="Normal 80 2 2 2 2 2 3 2 3" xfId="31822"/>
    <cellStyle name="Normal 80 2 2 2 2 2 3 3" xfId="11704"/>
    <cellStyle name="Normal 80 2 2 2 2 2 3 3 2" xfId="42029"/>
    <cellStyle name="Normal 80 2 2 2 2 2 3 3 3" xfId="26805"/>
    <cellStyle name="Normal 80 2 2 2 2 2 3 4" xfId="37016"/>
    <cellStyle name="Normal 80 2 2 2 2 2 3 5" xfId="21792"/>
    <cellStyle name="Normal 80 2 2 2 2 2 4" xfId="13382"/>
    <cellStyle name="Normal 80 2 2 2 2 2 4 2" xfId="43704"/>
    <cellStyle name="Normal 80 2 2 2 2 2 4 3" xfId="28480"/>
    <cellStyle name="Normal 80 2 2 2 2 2 5" xfId="8361"/>
    <cellStyle name="Normal 80 2 2 2 2 2 5 2" xfId="38687"/>
    <cellStyle name="Normal 80 2 2 2 2 2 5 3" xfId="23463"/>
    <cellStyle name="Normal 80 2 2 2 2 2 6" xfId="33675"/>
    <cellStyle name="Normal 80 2 2 2 2 2 7" xfId="18450"/>
    <cellStyle name="Normal 80 2 2 2 2 3" xfId="4143"/>
    <cellStyle name="Normal 80 2 2 2 2 3 2" xfId="14217"/>
    <cellStyle name="Normal 80 2 2 2 2 3 2 2" xfId="44539"/>
    <cellStyle name="Normal 80 2 2 2 2 3 2 3" xfId="29315"/>
    <cellStyle name="Normal 80 2 2 2 2 3 3" xfId="9197"/>
    <cellStyle name="Normal 80 2 2 2 2 3 3 2" xfId="39522"/>
    <cellStyle name="Normal 80 2 2 2 2 3 3 3" xfId="24298"/>
    <cellStyle name="Normal 80 2 2 2 2 3 4" xfId="34509"/>
    <cellStyle name="Normal 80 2 2 2 2 3 5" xfId="19285"/>
    <cellStyle name="Normal 80 2 2 2 2 4" xfId="5836"/>
    <cellStyle name="Normal 80 2 2 2 2 4 2" xfId="15888"/>
    <cellStyle name="Normal 80 2 2 2 2 4 2 2" xfId="46210"/>
    <cellStyle name="Normal 80 2 2 2 2 4 2 3" xfId="30986"/>
    <cellStyle name="Normal 80 2 2 2 2 4 3" xfId="10868"/>
    <cellStyle name="Normal 80 2 2 2 2 4 3 2" xfId="41193"/>
    <cellStyle name="Normal 80 2 2 2 2 4 3 3" xfId="25969"/>
    <cellStyle name="Normal 80 2 2 2 2 4 4" xfId="36180"/>
    <cellStyle name="Normal 80 2 2 2 2 4 5" xfId="20956"/>
    <cellStyle name="Normal 80 2 2 2 2 5" xfId="12546"/>
    <cellStyle name="Normal 80 2 2 2 2 5 2" xfId="42868"/>
    <cellStyle name="Normal 80 2 2 2 2 5 3" xfId="27644"/>
    <cellStyle name="Normal 80 2 2 2 2 6" xfId="7525"/>
    <cellStyle name="Normal 80 2 2 2 2 6 2" xfId="37851"/>
    <cellStyle name="Normal 80 2 2 2 2 6 3" xfId="22627"/>
    <cellStyle name="Normal 80 2 2 2 2 7" xfId="32839"/>
    <cellStyle name="Normal 80 2 2 2 2 8" xfId="17614"/>
    <cellStyle name="Normal 80 2 2 2 3" xfId="2872"/>
    <cellStyle name="Normal 80 2 2 2 3 2" xfId="4562"/>
    <cellStyle name="Normal 80 2 2 2 3 2 2" xfId="14635"/>
    <cellStyle name="Normal 80 2 2 2 3 2 2 2" xfId="44957"/>
    <cellStyle name="Normal 80 2 2 2 3 2 2 3" xfId="29733"/>
    <cellStyle name="Normal 80 2 2 2 3 2 3" xfId="9615"/>
    <cellStyle name="Normal 80 2 2 2 3 2 3 2" xfId="39940"/>
    <cellStyle name="Normal 80 2 2 2 3 2 3 3" xfId="24716"/>
    <cellStyle name="Normal 80 2 2 2 3 2 4" xfId="34927"/>
    <cellStyle name="Normal 80 2 2 2 3 2 5" xfId="19703"/>
    <cellStyle name="Normal 80 2 2 2 3 3" xfId="6254"/>
    <cellStyle name="Normal 80 2 2 2 3 3 2" xfId="16306"/>
    <cellStyle name="Normal 80 2 2 2 3 3 2 2" xfId="46628"/>
    <cellStyle name="Normal 80 2 2 2 3 3 2 3" xfId="31404"/>
    <cellStyle name="Normal 80 2 2 2 3 3 3" xfId="11286"/>
    <cellStyle name="Normal 80 2 2 2 3 3 3 2" xfId="41611"/>
    <cellStyle name="Normal 80 2 2 2 3 3 3 3" xfId="26387"/>
    <cellStyle name="Normal 80 2 2 2 3 3 4" xfId="36598"/>
    <cellStyle name="Normal 80 2 2 2 3 3 5" xfId="21374"/>
    <cellStyle name="Normal 80 2 2 2 3 4" xfId="12964"/>
    <cellStyle name="Normal 80 2 2 2 3 4 2" xfId="43286"/>
    <cellStyle name="Normal 80 2 2 2 3 4 3" xfId="28062"/>
    <cellStyle name="Normal 80 2 2 2 3 5" xfId="7943"/>
    <cellStyle name="Normal 80 2 2 2 3 5 2" xfId="38269"/>
    <cellStyle name="Normal 80 2 2 2 3 5 3" xfId="23045"/>
    <cellStyle name="Normal 80 2 2 2 3 6" xfId="33257"/>
    <cellStyle name="Normal 80 2 2 2 3 7" xfId="18032"/>
    <cellStyle name="Normal 80 2 2 2 4" xfId="3725"/>
    <cellStyle name="Normal 80 2 2 2 4 2" xfId="13799"/>
    <cellStyle name="Normal 80 2 2 2 4 2 2" xfId="44121"/>
    <cellStyle name="Normal 80 2 2 2 4 2 3" xfId="28897"/>
    <cellStyle name="Normal 80 2 2 2 4 3" xfId="8779"/>
    <cellStyle name="Normal 80 2 2 2 4 3 2" xfId="39104"/>
    <cellStyle name="Normal 80 2 2 2 4 3 3" xfId="23880"/>
    <cellStyle name="Normal 80 2 2 2 4 4" xfId="34091"/>
    <cellStyle name="Normal 80 2 2 2 4 5" xfId="18867"/>
    <cellStyle name="Normal 80 2 2 2 5" xfId="5418"/>
    <cellStyle name="Normal 80 2 2 2 5 2" xfId="15470"/>
    <cellStyle name="Normal 80 2 2 2 5 2 2" xfId="45792"/>
    <cellStyle name="Normal 80 2 2 2 5 2 3" xfId="30568"/>
    <cellStyle name="Normal 80 2 2 2 5 3" xfId="10450"/>
    <cellStyle name="Normal 80 2 2 2 5 3 2" xfId="40775"/>
    <cellStyle name="Normal 80 2 2 2 5 3 3" xfId="25551"/>
    <cellStyle name="Normal 80 2 2 2 5 4" xfId="35762"/>
    <cellStyle name="Normal 80 2 2 2 5 5" xfId="20538"/>
    <cellStyle name="Normal 80 2 2 2 6" xfId="12128"/>
    <cellStyle name="Normal 80 2 2 2 6 2" xfId="42450"/>
    <cellStyle name="Normal 80 2 2 2 6 3" xfId="27226"/>
    <cellStyle name="Normal 80 2 2 2 7" xfId="7107"/>
    <cellStyle name="Normal 80 2 2 2 7 2" xfId="37433"/>
    <cellStyle name="Normal 80 2 2 2 7 3" xfId="22209"/>
    <cellStyle name="Normal 80 2 2 2 8" xfId="32421"/>
    <cellStyle name="Normal 80 2 2 2 9" xfId="17196"/>
    <cellStyle name="Normal 80 2 2 3" xfId="2243"/>
    <cellStyle name="Normal 80 2 2 3 2" xfId="3082"/>
    <cellStyle name="Normal 80 2 2 3 2 2" xfId="4772"/>
    <cellStyle name="Normal 80 2 2 3 2 2 2" xfId="14845"/>
    <cellStyle name="Normal 80 2 2 3 2 2 2 2" xfId="45167"/>
    <cellStyle name="Normal 80 2 2 3 2 2 2 3" xfId="29943"/>
    <cellStyle name="Normal 80 2 2 3 2 2 3" xfId="9825"/>
    <cellStyle name="Normal 80 2 2 3 2 2 3 2" xfId="40150"/>
    <cellStyle name="Normal 80 2 2 3 2 2 3 3" xfId="24926"/>
    <cellStyle name="Normal 80 2 2 3 2 2 4" xfId="35137"/>
    <cellStyle name="Normal 80 2 2 3 2 2 5" xfId="19913"/>
    <cellStyle name="Normal 80 2 2 3 2 3" xfId="6464"/>
    <cellStyle name="Normal 80 2 2 3 2 3 2" xfId="16516"/>
    <cellStyle name="Normal 80 2 2 3 2 3 2 2" xfId="46838"/>
    <cellStyle name="Normal 80 2 2 3 2 3 2 3" xfId="31614"/>
    <cellStyle name="Normal 80 2 2 3 2 3 3" xfId="11496"/>
    <cellStyle name="Normal 80 2 2 3 2 3 3 2" xfId="41821"/>
    <cellStyle name="Normal 80 2 2 3 2 3 3 3" xfId="26597"/>
    <cellStyle name="Normal 80 2 2 3 2 3 4" xfId="36808"/>
    <cellStyle name="Normal 80 2 2 3 2 3 5" xfId="21584"/>
    <cellStyle name="Normal 80 2 2 3 2 4" xfId="13174"/>
    <cellStyle name="Normal 80 2 2 3 2 4 2" xfId="43496"/>
    <cellStyle name="Normal 80 2 2 3 2 4 3" xfId="28272"/>
    <cellStyle name="Normal 80 2 2 3 2 5" xfId="8153"/>
    <cellStyle name="Normal 80 2 2 3 2 5 2" xfId="38479"/>
    <cellStyle name="Normal 80 2 2 3 2 5 3" xfId="23255"/>
    <cellStyle name="Normal 80 2 2 3 2 6" xfId="33467"/>
    <cellStyle name="Normal 80 2 2 3 2 7" xfId="18242"/>
    <cellStyle name="Normal 80 2 2 3 3" xfId="3935"/>
    <cellStyle name="Normal 80 2 2 3 3 2" xfId="14009"/>
    <cellStyle name="Normal 80 2 2 3 3 2 2" xfId="44331"/>
    <cellStyle name="Normal 80 2 2 3 3 2 3" xfId="29107"/>
    <cellStyle name="Normal 80 2 2 3 3 3" xfId="8989"/>
    <cellStyle name="Normal 80 2 2 3 3 3 2" xfId="39314"/>
    <cellStyle name="Normal 80 2 2 3 3 3 3" xfId="24090"/>
    <cellStyle name="Normal 80 2 2 3 3 4" xfId="34301"/>
    <cellStyle name="Normal 80 2 2 3 3 5" xfId="19077"/>
    <cellStyle name="Normal 80 2 2 3 4" xfId="5628"/>
    <cellStyle name="Normal 80 2 2 3 4 2" xfId="15680"/>
    <cellStyle name="Normal 80 2 2 3 4 2 2" xfId="46002"/>
    <cellStyle name="Normal 80 2 2 3 4 2 3" xfId="30778"/>
    <cellStyle name="Normal 80 2 2 3 4 3" xfId="10660"/>
    <cellStyle name="Normal 80 2 2 3 4 3 2" xfId="40985"/>
    <cellStyle name="Normal 80 2 2 3 4 3 3" xfId="25761"/>
    <cellStyle name="Normal 80 2 2 3 4 4" xfId="35972"/>
    <cellStyle name="Normal 80 2 2 3 4 5" xfId="20748"/>
    <cellStyle name="Normal 80 2 2 3 5" xfId="12338"/>
    <cellStyle name="Normal 80 2 2 3 5 2" xfId="42660"/>
    <cellStyle name="Normal 80 2 2 3 5 3" xfId="27436"/>
    <cellStyle name="Normal 80 2 2 3 6" xfId="7317"/>
    <cellStyle name="Normal 80 2 2 3 6 2" xfId="37643"/>
    <cellStyle name="Normal 80 2 2 3 6 3" xfId="22419"/>
    <cellStyle name="Normal 80 2 2 3 7" xfId="32631"/>
    <cellStyle name="Normal 80 2 2 3 8" xfId="17406"/>
    <cellStyle name="Normal 80 2 2 4" xfId="2664"/>
    <cellStyle name="Normal 80 2 2 4 2" xfId="4354"/>
    <cellStyle name="Normal 80 2 2 4 2 2" xfId="14427"/>
    <cellStyle name="Normal 80 2 2 4 2 2 2" xfId="44749"/>
    <cellStyle name="Normal 80 2 2 4 2 2 3" xfId="29525"/>
    <cellStyle name="Normal 80 2 2 4 2 3" xfId="9407"/>
    <cellStyle name="Normal 80 2 2 4 2 3 2" xfId="39732"/>
    <cellStyle name="Normal 80 2 2 4 2 3 3" xfId="24508"/>
    <cellStyle name="Normal 80 2 2 4 2 4" xfId="34719"/>
    <cellStyle name="Normal 80 2 2 4 2 5" xfId="19495"/>
    <cellStyle name="Normal 80 2 2 4 3" xfId="6046"/>
    <cellStyle name="Normal 80 2 2 4 3 2" xfId="16098"/>
    <cellStyle name="Normal 80 2 2 4 3 2 2" xfId="46420"/>
    <cellStyle name="Normal 80 2 2 4 3 2 3" xfId="31196"/>
    <cellStyle name="Normal 80 2 2 4 3 3" xfId="11078"/>
    <cellStyle name="Normal 80 2 2 4 3 3 2" xfId="41403"/>
    <cellStyle name="Normal 80 2 2 4 3 3 3" xfId="26179"/>
    <cellStyle name="Normal 80 2 2 4 3 4" xfId="36390"/>
    <cellStyle name="Normal 80 2 2 4 3 5" xfId="21166"/>
    <cellStyle name="Normal 80 2 2 4 4" xfId="12756"/>
    <cellStyle name="Normal 80 2 2 4 4 2" xfId="43078"/>
    <cellStyle name="Normal 80 2 2 4 4 3" xfId="27854"/>
    <cellStyle name="Normal 80 2 2 4 5" xfId="7735"/>
    <cellStyle name="Normal 80 2 2 4 5 2" xfId="38061"/>
    <cellStyle name="Normal 80 2 2 4 5 3" xfId="22837"/>
    <cellStyle name="Normal 80 2 2 4 6" xfId="33049"/>
    <cellStyle name="Normal 80 2 2 4 7" xfId="17824"/>
    <cellStyle name="Normal 80 2 2 5" xfId="3517"/>
    <cellStyle name="Normal 80 2 2 5 2" xfId="13591"/>
    <cellStyle name="Normal 80 2 2 5 2 2" xfId="43913"/>
    <cellStyle name="Normal 80 2 2 5 2 3" xfId="28689"/>
    <cellStyle name="Normal 80 2 2 5 3" xfId="8571"/>
    <cellStyle name="Normal 80 2 2 5 3 2" xfId="38896"/>
    <cellStyle name="Normal 80 2 2 5 3 3" xfId="23672"/>
    <cellStyle name="Normal 80 2 2 5 4" xfId="33883"/>
    <cellStyle name="Normal 80 2 2 5 5" xfId="18659"/>
    <cellStyle name="Normal 80 2 2 6" xfId="5210"/>
    <cellStyle name="Normal 80 2 2 6 2" xfId="15262"/>
    <cellStyle name="Normal 80 2 2 6 2 2" xfId="45584"/>
    <cellStyle name="Normal 80 2 2 6 2 3" xfId="30360"/>
    <cellStyle name="Normal 80 2 2 6 3" xfId="10242"/>
    <cellStyle name="Normal 80 2 2 6 3 2" xfId="40567"/>
    <cellStyle name="Normal 80 2 2 6 3 3" xfId="25343"/>
    <cellStyle name="Normal 80 2 2 6 4" xfId="35554"/>
    <cellStyle name="Normal 80 2 2 6 5" xfId="20330"/>
    <cellStyle name="Normal 80 2 2 7" xfId="11920"/>
    <cellStyle name="Normal 80 2 2 7 2" xfId="42242"/>
    <cellStyle name="Normal 80 2 2 7 3" xfId="27018"/>
    <cellStyle name="Normal 80 2 2 8" xfId="6899"/>
    <cellStyle name="Normal 80 2 2 8 2" xfId="37225"/>
    <cellStyle name="Normal 80 2 2 8 3" xfId="22001"/>
    <cellStyle name="Normal 80 2 2 9" xfId="32214"/>
    <cellStyle name="Normal 80 2 3" xfId="1926"/>
    <cellStyle name="Normal 80 2 3 2" xfId="2347"/>
    <cellStyle name="Normal 80 2 3 2 2" xfId="3186"/>
    <cellStyle name="Normal 80 2 3 2 2 2" xfId="4876"/>
    <cellStyle name="Normal 80 2 3 2 2 2 2" xfId="14949"/>
    <cellStyle name="Normal 80 2 3 2 2 2 2 2" xfId="45271"/>
    <cellStyle name="Normal 80 2 3 2 2 2 2 3" xfId="30047"/>
    <cellStyle name="Normal 80 2 3 2 2 2 3" xfId="9929"/>
    <cellStyle name="Normal 80 2 3 2 2 2 3 2" xfId="40254"/>
    <cellStyle name="Normal 80 2 3 2 2 2 3 3" xfId="25030"/>
    <cellStyle name="Normal 80 2 3 2 2 2 4" xfId="35241"/>
    <cellStyle name="Normal 80 2 3 2 2 2 5" xfId="20017"/>
    <cellStyle name="Normal 80 2 3 2 2 3" xfId="6568"/>
    <cellStyle name="Normal 80 2 3 2 2 3 2" xfId="16620"/>
    <cellStyle name="Normal 80 2 3 2 2 3 2 2" xfId="46942"/>
    <cellStyle name="Normal 80 2 3 2 2 3 2 3" xfId="31718"/>
    <cellStyle name="Normal 80 2 3 2 2 3 3" xfId="11600"/>
    <cellStyle name="Normal 80 2 3 2 2 3 3 2" xfId="41925"/>
    <cellStyle name="Normal 80 2 3 2 2 3 3 3" xfId="26701"/>
    <cellStyle name="Normal 80 2 3 2 2 3 4" xfId="36912"/>
    <cellStyle name="Normal 80 2 3 2 2 3 5" xfId="21688"/>
    <cellStyle name="Normal 80 2 3 2 2 4" xfId="13278"/>
    <cellStyle name="Normal 80 2 3 2 2 4 2" xfId="43600"/>
    <cellStyle name="Normal 80 2 3 2 2 4 3" xfId="28376"/>
    <cellStyle name="Normal 80 2 3 2 2 5" xfId="8257"/>
    <cellStyle name="Normal 80 2 3 2 2 5 2" xfId="38583"/>
    <cellStyle name="Normal 80 2 3 2 2 5 3" xfId="23359"/>
    <cellStyle name="Normal 80 2 3 2 2 6" xfId="33571"/>
    <cellStyle name="Normal 80 2 3 2 2 7" xfId="18346"/>
    <cellStyle name="Normal 80 2 3 2 3" xfId="4039"/>
    <cellStyle name="Normal 80 2 3 2 3 2" xfId="14113"/>
    <cellStyle name="Normal 80 2 3 2 3 2 2" xfId="44435"/>
    <cellStyle name="Normal 80 2 3 2 3 2 3" xfId="29211"/>
    <cellStyle name="Normal 80 2 3 2 3 3" xfId="9093"/>
    <cellStyle name="Normal 80 2 3 2 3 3 2" xfId="39418"/>
    <cellStyle name="Normal 80 2 3 2 3 3 3" xfId="24194"/>
    <cellStyle name="Normal 80 2 3 2 3 4" xfId="34405"/>
    <cellStyle name="Normal 80 2 3 2 3 5" xfId="19181"/>
    <cellStyle name="Normal 80 2 3 2 4" xfId="5732"/>
    <cellStyle name="Normal 80 2 3 2 4 2" xfId="15784"/>
    <cellStyle name="Normal 80 2 3 2 4 2 2" xfId="46106"/>
    <cellStyle name="Normal 80 2 3 2 4 2 3" xfId="30882"/>
    <cellStyle name="Normal 80 2 3 2 4 3" xfId="10764"/>
    <cellStyle name="Normal 80 2 3 2 4 3 2" xfId="41089"/>
    <cellStyle name="Normal 80 2 3 2 4 3 3" xfId="25865"/>
    <cellStyle name="Normal 80 2 3 2 4 4" xfId="36076"/>
    <cellStyle name="Normal 80 2 3 2 4 5" xfId="20852"/>
    <cellStyle name="Normal 80 2 3 2 5" xfId="12442"/>
    <cellStyle name="Normal 80 2 3 2 5 2" xfId="42764"/>
    <cellStyle name="Normal 80 2 3 2 5 3" xfId="27540"/>
    <cellStyle name="Normal 80 2 3 2 6" xfId="7421"/>
    <cellStyle name="Normal 80 2 3 2 6 2" xfId="37747"/>
    <cellStyle name="Normal 80 2 3 2 6 3" xfId="22523"/>
    <cellStyle name="Normal 80 2 3 2 7" xfId="32735"/>
    <cellStyle name="Normal 80 2 3 2 8" xfId="17510"/>
    <cellStyle name="Normal 80 2 3 3" xfId="2768"/>
    <cellStyle name="Normal 80 2 3 3 2" xfId="4458"/>
    <cellStyle name="Normal 80 2 3 3 2 2" xfId="14531"/>
    <cellStyle name="Normal 80 2 3 3 2 2 2" xfId="44853"/>
    <cellStyle name="Normal 80 2 3 3 2 2 3" xfId="29629"/>
    <cellStyle name="Normal 80 2 3 3 2 3" xfId="9511"/>
    <cellStyle name="Normal 80 2 3 3 2 3 2" xfId="39836"/>
    <cellStyle name="Normal 80 2 3 3 2 3 3" xfId="24612"/>
    <cellStyle name="Normal 80 2 3 3 2 4" xfId="34823"/>
    <cellStyle name="Normal 80 2 3 3 2 5" xfId="19599"/>
    <cellStyle name="Normal 80 2 3 3 3" xfId="6150"/>
    <cellStyle name="Normal 80 2 3 3 3 2" xfId="16202"/>
    <cellStyle name="Normal 80 2 3 3 3 2 2" xfId="46524"/>
    <cellStyle name="Normal 80 2 3 3 3 2 3" xfId="31300"/>
    <cellStyle name="Normal 80 2 3 3 3 3" xfId="11182"/>
    <cellStyle name="Normal 80 2 3 3 3 3 2" xfId="41507"/>
    <cellStyle name="Normal 80 2 3 3 3 3 3" xfId="26283"/>
    <cellStyle name="Normal 80 2 3 3 3 4" xfId="36494"/>
    <cellStyle name="Normal 80 2 3 3 3 5" xfId="21270"/>
    <cellStyle name="Normal 80 2 3 3 4" xfId="12860"/>
    <cellStyle name="Normal 80 2 3 3 4 2" xfId="43182"/>
    <cellStyle name="Normal 80 2 3 3 4 3" xfId="27958"/>
    <cellStyle name="Normal 80 2 3 3 5" xfId="7839"/>
    <cellStyle name="Normal 80 2 3 3 5 2" xfId="38165"/>
    <cellStyle name="Normal 80 2 3 3 5 3" xfId="22941"/>
    <cellStyle name="Normal 80 2 3 3 6" xfId="33153"/>
    <cellStyle name="Normal 80 2 3 3 7" xfId="17928"/>
    <cellStyle name="Normal 80 2 3 4" xfId="3621"/>
    <cellStyle name="Normal 80 2 3 4 2" xfId="13695"/>
    <cellStyle name="Normal 80 2 3 4 2 2" xfId="44017"/>
    <cellStyle name="Normal 80 2 3 4 2 3" xfId="28793"/>
    <cellStyle name="Normal 80 2 3 4 3" xfId="8675"/>
    <cellStyle name="Normal 80 2 3 4 3 2" xfId="39000"/>
    <cellStyle name="Normal 80 2 3 4 3 3" xfId="23776"/>
    <cellStyle name="Normal 80 2 3 4 4" xfId="33987"/>
    <cellStyle name="Normal 80 2 3 4 5" xfId="18763"/>
    <cellStyle name="Normal 80 2 3 5" xfId="5314"/>
    <cellStyle name="Normal 80 2 3 5 2" xfId="15366"/>
    <cellStyle name="Normal 80 2 3 5 2 2" xfId="45688"/>
    <cellStyle name="Normal 80 2 3 5 2 3" xfId="30464"/>
    <cellStyle name="Normal 80 2 3 5 3" xfId="10346"/>
    <cellStyle name="Normal 80 2 3 5 3 2" xfId="40671"/>
    <cellStyle name="Normal 80 2 3 5 3 3" xfId="25447"/>
    <cellStyle name="Normal 80 2 3 5 4" xfId="35658"/>
    <cellStyle name="Normal 80 2 3 5 5" xfId="20434"/>
    <cellStyle name="Normal 80 2 3 6" xfId="12024"/>
    <cellStyle name="Normal 80 2 3 6 2" xfId="42346"/>
    <cellStyle name="Normal 80 2 3 6 3" xfId="27122"/>
    <cellStyle name="Normal 80 2 3 7" xfId="7003"/>
    <cellStyle name="Normal 80 2 3 7 2" xfId="37329"/>
    <cellStyle name="Normal 80 2 3 7 3" xfId="22105"/>
    <cellStyle name="Normal 80 2 3 8" xfId="32317"/>
    <cellStyle name="Normal 80 2 3 9" xfId="17092"/>
    <cellStyle name="Normal 80 2 4" xfId="2139"/>
    <cellStyle name="Normal 80 2 4 2" xfId="2978"/>
    <cellStyle name="Normal 80 2 4 2 2" xfId="4668"/>
    <cellStyle name="Normal 80 2 4 2 2 2" xfId="14741"/>
    <cellStyle name="Normal 80 2 4 2 2 2 2" xfId="45063"/>
    <cellStyle name="Normal 80 2 4 2 2 2 3" xfId="29839"/>
    <cellStyle name="Normal 80 2 4 2 2 3" xfId="9721"/>
    <cellStyle name="Normal 80 2 4 2 2 3 2" xfId="40046"/>
    <cellStyle name="Normal 80 2 4 2 2 3 3" xfId="24822"/>
    <cellStyle name="Normal 80 2 4 2 2 4" xfId="35033"/>
    <cellStyle name="Normal 80 2 4 2 2 5" xfId="19809"/>
    <cellStyle name="Normal 80 2 4 2 3" xfId="6360"/>
    <cellStyle name="Normal 80 2 4 2 3 2" xfId="16412"/>
    <cellStyle name="Normal 80 2 4 2 3 2 2" xfId="46734"/>
    <cellStyle name="Normal 80 2 4 2 3 2 3" xfId="31510"/>
    <cellStyle name="Normal 80 2 4 2 3 3" xfId="11392"/>
    <cellStyle name="Normal 80 2 4 2 3 3 2" xfId="41717"/>
    <cellStyle name="Normal 80 2 4 2 3 3 3" xfId="26493"/>
    <cellStyle name="Normal 80 2 4 2 3 4" xfId="36704"/>
    <cellStyle name="Normal 80 2 4 2 3 5" xfId="21480"/>
    <cellStyle name="Normal 80 2 4 2 4" xfId="13070"/>
    <cellStyle name="Normal 80 2 4 2 4 2" xfId="43392"/>
    <cellStyle name="Normal 80 2 4 2 4 3" xfId="28168"/>
    <cellStyle name="Normal 80 2 4 2 5" xfId="8049"/>
    <cellStyle name="Normal 80 2 4 2 5 2" xfId="38375"/>
    <cellStyle name="Normal 80 2 4 2 5 3" xfId="23151"/>
    <cellStyle name="Normal 80 2 4 2 6" xfId="33363"/>
    <cellStyle name="Normal 80 2 4 2 7" xfId="18138"/>
    <cellStyle name="Normal 80 2 4 3" xfId="3831"/>
    <cellStyle name="Normal 80 2 4 3 2" xfId="13905"/>
    <cellStyle name="Normal 80 2 4 3 2 2" xfId="44227"/>
    <cellStyle name="Normal 80 2 4 3 2 3" xfId="29003"/>
    <cellStyle name="Normal 80 2 4 3 3" xfId="8885"/>
    <cellStyle name="Normal 80 2 4 3 3 2" xfId="39210"/>
    <cellStyle name="Normal 80 2 4 3 3 3" xfId="23986"/>
    <cellStyle name="Normal 80 2 4 3 4" xfId="34197"/>
    <cellStyle name="Normal 80 2 4 3 5" xfId="18973"/>
    <cellStyle name="Normal 80 2 4 4" xfId="5524"/>
    <cellStyle name="Normal 80 2 4 4 2" xfId="15576"/>
    <cellStyle name="Normal 80 2 4 4 2 2" xfId="45898"/>
    <cellStyle name="Normal 80 2 4 4 2 3" xfId="30674"/>
    <cellStyle name="Normal 80 2 4 4 3" xfId="10556"/>
    <cellStyle name="Normal 80 2 4 4 3 2" xfId="40881"/>
    <cellStyle name="Normal 80 2 4 4 3 3" xfId="25657"/>
    <cellStyle name="Normal 80 2 4 4 4" xfId="35868"/>
    <cellStyle name="Normal 80 2 4 4 5" xfId="20644"/>
    <cellStyle name="Normal 80 2 4 5" xfId="12234"/>
    <cellStyle name="Normal 80 2 4 5 2" xfId="42556"/>
    <cellStyle name="Normal 80 2 4 5 3" xfId="27332"/>
    <cellStyle name="Normal 80 2 4 6" xfId="7213"/>
    <cellStyle name="Normal 80 2 4 6 2" xfId="37539"/>
    <cellStyle name="Normal 80 2 4 6 3" xfId="22315"/>
    <cellStyle name="Normal 80 2 4 7" xfId="32527"/>
    <cellStyle name="Normal 80 2 4 8" xfId="17302"/>
    <cellStyle name="Normal 80 2 5" xfId="2560"/>
    <cellStyle name="Normal 80 2 5 2" xfId="4250"/>
    <cellStyle name="Normal 80 2 5 2 2" xfId="14323"/>
    <cellStyle name="Normal 80 2 5 2 2 2" xfId="44645"/>
    <cellStyle name="Normal 80 2 5 2 2 3" xfId="29421"/>
    <cellStyle name="Normal 80 2 5 2 3" xfId="9303"/>
    <cellStyle name="Normal 80 2 5 2 3 2" xfId="39628"/>
    <cellStyle name="Normal 80 2 5 2 3 3" xfId="24404"/>
    <cellStyle name="Normal 80 2 5 2 4" xfId="34615"/>
    <cellStyle name="Normal 80 2 5 2 5" xfId="19391"/>
    <cellStyle name="Normal 80 2 5 3" xfId="5942"/>
    <cellStyle name="Normal 80 2 5 3 2" xfId="15994"/>
    <cellStyle name="Normal 80 2 5 3 2 2" xfId="46316"/>
    <cellStyle name="Normal 80 2 5 3 2 3" xfId="31092"/>
    <cellStyle name="Normal 80 2 5 3 3" xfId="10974"/>
    <cellStyle name="Normal 80 2 5 3 3 2" xfId="41299"/>
    <cellStyle name="Normal 80 2 5 3 3 3" xfId="26075"/>
    <cellStyle name="Normal 80 2 5 3 4" xfId="36286"/>
    <cellStyle name="Normal 80 2 5 3 5" xfId="21062"/>
    <cellStyle name="Normal 80 2 5 4" xfId="12652"/>
    <cellStyle name="Normal 80 2 5 4 2" xfId="42974"/>
    <cellStyle name="Normal 80 2 5 4 3" xfId="27750"/>
    <cellStyle name="Normal 80 2 5 5" xfId="7631"/>
    <cellStyle name="Normal 80 2 5 5 2" xfId="37957"/>
    <cellStyle name="Normal 80 2 5 5 3" xfId="22733"/>
    <cellStyle name="Normal 80 2 5 6" xfId="32945"/>
    <cellStyle name="Normal 80 2 5 7" xfId="17720"/>
    <cellStyle name="Normal 80 2 6" xfId="3413"/>
    <cellStyle name="Normal 80 2 6 2" xfId="13487"/>
    <cellStyle name="Normal 80 2 6 2 2" xfId="43809"/>
    <cellStyle name="Normal 80 2 6 2 3" xfId="28585"/>
    <cellStyle name="Normal 80 2 6 3" xfId="8467"/>
    <cellStyle name="Normal 80 2 6 3 2" xfId="38792"/>
    <cellStyle name="Normal 80 2 6 3 3" xfId="23568"/>
    <cellStyle name="Normal 80 2 6 4" xfId="33779"/>
    <cellStyle name="Normal 80 2 6 5" xfId="18555"/>
    <cellStyle name="Normal 80 2 7" xfId="5106"/>
    <cellStyle name="Normal 80 2 7 2" xfId="15158"/>
    <cellStyle name="Normal 80 2 7 2 2" xfId="45480"/>
    <cellStyle name="Normal 80 2 7 2 3" xfId="30256"/>
    <cellStyle name="Normal 80 2 7 3" xfId="10138"/>
    <cellStyle name="Normal 80 2 7 3 2" xfId="40463"/>
    <cellStyle name="Normal 80 2 7 3 3" xfId="25239"/>
    <cellStyle name="Normal 80 2 7 4" xfId="35450"/>
    <cellStyle name="Normal 80 2 7 5" xfId="20226"/>
    <cellStyle name="Normal 80 2 8" xfId="11816"/>
    <cellStyle name="Normal 80 2 8 2" xfId="42138"/>
    <cellStyle name="Normal 80 2 8 3" xfId="26914"/>
    <cellStyle name="Normal 80 2 9" xfId="6795"/>
    <cellStyle name="Normal 80 2 9 2" xfId="37121"/>
    <cellStyle name="Normal 80 2 9 3" xfId="21897"/>
    <cellStyle name="Normal 80 3" xfId="1759"/>
    <cellStyle name="Normal 80 3 10" xfId="16936"/>
    <cellStyle name="Normal 80 3 2" xfId="1978"/>
    <cellStyle name="Normal 80 3 2 2" xfId="2399"/>
    <cellStyle name="Normal 80 3 2 2 2" xfId="3238"/>
    <cellStyle name="Normal 80 3 2 2 2 2" xfId="4928"/>
    <cellStyle name="Normal 80 3 2 2 2 2 2" xfId="15001"/>
    <cellStyle name="Normal 80 3 2 2 2 2 2 2" xfId="45323"/>
    <cellStyle name="Normal 80 3 2 2 2 2 2 3" xfId="30099"/>
    <cellStyle name="Normal 80 3 2 2 2 2 3" xfId="9981"/>
    <cellStyle name="Normal 80 3 2 2 2 2 3 2" xfId="40306"/>
    <cellStyle name="Normal 80 3 2 2 2 2 3 3" xfId="25082"/>
    <cellStyle name="Normal 80 3 2 2 2 2 4" xfId="35293"/>
    <cellStyle name="Normal 80 3 2 2 2 2 5" xfId="20069"/>
    <cellStyle name="Normal 80 3 2 2 2 3" xfId="6620"/>
    <cellStyle name="Normal 80 3 2 2 2 3 2" xfId="16672"/>
    <cellStyle name="Normal 80 3 2 2 2 3 2 2" xfId="46994"/>
    <cellStyle name="Normal 80 3 2 2 2 3 2 3" xfId="31770"/>
    <cellStyle name="Normal 80 3 2 2 2 3 3" xfId="11652"/>
    <cellStyle name="Normal 80 3 2 2 2 3 3 2" xfId="41977"/>
    <cellStyle name="Normal 80 3 2 2 2 3 3 3" xfId="26753"/>
    <cellStyle name="Normal 80 3 2 2 2 3 4" xfId="36964"/>
    <cellStyle name="Normal 80 3 2 2 2 3 5" xfId="21740"/>
    <cellStyle name="Normal 80 3 2 2 2 4" xfId="13330"/>
    <cellStyle name="Normal 80 3 2 2 2 4 2" xfId="43652"/>
    <cellStyle name="Normal 80 3 2 2 2 4 3" xfId="28428"/>
    <cellStyle name="Normal 80 3 2 2 2 5" xfId="8309"/>
    <cellStyle name="Normal 80 3 2 2 2 5 2" xfId="38635"/>
    <cellStyle name="Normal 80 3 2 2 2 5 3" xfId="23411"/>
    <cellStyle name="Normal 80 3 2 2 2 6" xfId="33623"/>
    <cellStyle name="Normal 80 3 2 2 2 7" xfId="18398"/>
    <cellStyle name="Normal 80 3 2 2 3" xfId="4091"/>
    <cellStyle name="Normal 80 3 2 2 3 2" xfId="14165"/>
    <cellStyle name="Normal 80 3 2 2 3 2 2" xfId="44487"/>
    <cellStyle name="Normal 80 3 2 2 3 2 3" xfId="29263"/>
    <cellStyle name="Normal 80 3 2 2 3 3" xfId="9145"/>
    <cellStyle name="Normal 80 3 2 2 3 3 2" xfId="39470"/>
    <cellStyle name="Normal 80 3 2 2 3 3 3" xfId="24246"/>
    <cellStyle name="Normal 80 3 2 2 3 4" xfId="34457"/>
    <cellStyle name="Normal 80 3 2 2 3 5" xfId="19233"/>
    <cellStyle name="Normal 80 3 2 2 4" xfId="5784"/>
    <cellStyle name="Normal 80 3 2 2 4 2" xfId="15836"/>
    <cellStyle name="Normal 80 3 2 2 4 2 2" xfId="46158"/>
    <cellStyle name="Normal 80 3 2 2 4 2 3" xfId="30934"/>
    <cellStyle name="Normal 80 3 2 2 4 3" xfId="10816"/>
    <cellStyle name="Normal 80 3 2 2 4 3 2" xfId="41141"/>
    <cellStyle name="Normal 80 3 2 2 4 3 3" xfId="25917"/>
    <cellStyle name="Normal 80 3 2 2 4 4" xfId="36128"/>
    <cellStyle name="Normal 80 3 2 2 4 5" xfId="20904"/>
    <cellStyle name="Normal 80 3 2 2 5" xfId="12494"/>
    <cellStyle name="Normal 80 3 2 2 5 2" xfId="42816"/>
    <cellStyle name="Normal 80 3 2 2 5 3" xfId="27592"/>
    <cellStyle name="Normal 80 3 2 2 6" xfId="7473"/>
    <cellStyle name="Normal 80 3 2 2 6 2" xfId="37799"/>
    <cellStyle name="Normal 80 3 2 2 6 3" xfId="22575"/>
    <cellStyle name="Normal 80 3 2 2 7" xfId="32787"/>
    <cellStyle name="Normal 80 3 2 2 8" xfId="17562"/>
    <cellStyle name="Normal 80 3 2 3" xfId="2820"/>
    <cellStyle name="Normal 80 3 2 3 2" xfId="4510"/>
    <cellStyle name="Normal 80 3 2 3 2 2" xfId="14583"/>
    <cellStyle name="Normal 80 3 2 3 2 2 2" xfId="44905"/>
    <cellStyle name="Normal 80 3 2 3 2 2 3" xfId="29681"/>
    <cellStyle name="Normal 80 3 2 3 2 3" xfId="9563"/>
    <cellStyle name="Normal 80 3 2 3 2 3 2" xfId="39888"/>
    <cellStyle name="Normal 80 3 2 3 2 3 3" xfId="24664"/>
    <cellStyle name="Normal 80 3 2 3 2 4" xfId="34875"/>
    <cellStyle name="Normal 80 3 2 3 2 5" xfId="19651"/>
    <cellStyle name="Normal 80 3 2 3 3" xfId="6202"/>
    <cellStyle name="Normal 80 3 2 3 3 2" xfId="16254"/>
    <cellStyle name="Normal 80 3 2 3 3 2 2" xfId="46576"/>
    <cellStyle name="Normal 80 3 2 3 3 2 3" xfId="31352"/>
    <cellStyle name="Normal 80 3 2 3 3 3" xfId="11234"/>
    <cellStyle name="Normal 80 3 2 3 3 3 2" xfId="41559"/>
    <cellStyle name="Normal 80 3 2 3 3 3 3" xfId="26335"/>
    <cellStyle name="Normal 80 3 2 3 3 4" xfId="36546"/>
    <cellStyle name="Normal 80 3 2 3 3 5" xfId="21322"/>
    <cellStyle name="Normal 80 3 2 3 4" xfId="12912"/>
    <cellStyle name="Normal 80 3 2 3 4 2" xfId="43234"/>
    <cellStyle name="Normal 80 3 2 3 4 3" xfId="28010"/>
    <cellStyle name="Normal 80 3 2 3 5" xfId="7891"/>
    <cellStyle name="Normal 80 3 2 3 5 2" xfId="38217"/>
    <cellStyle name="Normal 80 3 2 3 5 3" xfId="22993"/>
    <cellStyle name="Normal 80 3 2 3 6" xfId="33205"/>
    <cellStyle name="Normal 80 3 2 3 7" xfId="17980"/>
    <cellStyle name="Normal 80 3 2 4" xfId="3673"/>
    <cellStyle name="Normal 80 3 2 4 2" xfId="13747"/>
    <cellStyle name="Normal 80 3 2 4 2 2" xfId="44069"/>
    <cellStyle name="Normal 80 3 2 4 2 3" xfId="28845"/>
    <cellStyle name="Normal 80 3 2 4 3" xfId="8727"/>
    <cellStyle name="Normal 80 3 2 4 3 2" xfId="39052"/>
    <cellStyle name="Normal 80 3 2 4 3 3" xfId="23828"/>
    <cellStyle name="Normal 80 3 2 4 4" xfId="34039"/>
    <cellStyle name="Normal 80 3 2 4 5" xfId="18815"/>
    <cellStyle name="Normal 80 3 2 5" xfId="5366"/>
    <cellStyle name="Normal 80 3 2 5 2" xfId="15418"/>
    <cellStyle name="Normal 80 3 2 5 2 2" xfId="45740"/>
    <cellStyle name="Normal 80 3 2 5 2 3" xfId="30516"/>
    <cellStyle name="Normal 80 3 2 5 3" xfId="10398"/>
    <cellStyle name="Normal 80 3 2 5 3 2" xfId="40723"/>
    <cellStyle name="Normal 80 3 2 5 3 3" xfId="25499"/>
    <cellStyle name="Normal 80 3 2 5 4" xfId="35710"/>
    <cellStyle name="Normal 80 3 2 5 5" xfId="20486"/>
    <cellStyle name="Normal 80 3 2 6" xfId="12076"/>
    <cellStyle name="Normal 80 3 2 6 2" xfId="42398"/>
    <cellStyle name="Normal 80 3 2 6 3" xfId="27174"/>
    <cellStyle name="Normal 80 3 2 7" xfId="7055"/>
    <cellStyle name="Normal 80 3 2 7 2" xfId="37381"/>
    <cellStyle name="Normal 80 3 2 7 3" xfId="22157"/>
    <cellStyle name="Normal 80 3 2 8" xfId="32369"/>
    <cellStyle name="Normal 80 3 2 9" xfId="17144"/>
    <cellStyle name="Normal 80 3 3" xfId="2191"/>
    <cellStyle name="Normal 80 3 3 2" xfId="3030"/>
    <cellStyle name="Normal 80 3 3 2 2" xfId="4720"/>
    <cellStyle name="Normal 80 3 3 2 2 2" xfId="14793"/>
    <cellStyle name="Normal 80 3 3 2 2 2 2" xfId="45115"/>
    <cellStyle name="Normal 80 3 3 2 2 2 3" xfId="29891"/>
    <cellStyle name="Normal 80 3 3 2 2 3" xfId="9773"/>
    <cellStyle name="Normal 80 3 3 2 2 3 2" xfId="40098"/>
    <cellStyle name="Normal 80 3 3 2 2 3 3" xfId="24874"/>
    <cellStyle name="Normal 80 3 3 2 2 4" xfId="35085"/>
    <cellStyle name="Normal 80 3 3 2 2 5" xfId="19861"/>
    <cellStyle name="Normal 80 3 3 2 3" xfId="6412"/>
    <cellStyle name="Normal 80 3 3 2 3 2" xfId="16464"/>
    <cellStyle name="Normal 80 3 3 2 3 2 2" xfId="46786"/>
    <cellStyle name="Normal 80 3 3 2 3 2 3" xfId="31562"/>
    <cellStyle name="Normal 80 3 3 2 3 3" xfId="11444"/>
    <cellStyle name="Normal 80 3 3 2 3 3 2" xfId="41769"/>
    <cellStyle name="Normal 80 3 3 2 3 3 3" xfId="26545"/>
    <cellStyle name="Normal 80 3 3 2 3 4" xfId="36756"/>
    <cellStyle name="Normal 80 3 3 2 3 5" xfId="21532"/>
    <cellStyle name="Normal 80 3 3 2 4" xfId="13122"/>
    <cellStyle name="Normal 80 3 3 2 4 2" xfId="43444"/>
    <cellStyle name="Normal 80 3 3 2 4 3" xfId="28220"/>
    <cellStyle name="Normal 80 3 3 2 5" xfId="8101"/>
    <cellStyle name="Normal 80 3 3 2 5 2" xfId="38427"/>
    <cellStyle name="Normal 80 3 3 2 5 3" xfId="23203"/>
    <cellStyle name="Normal 80 3 3 2 6" xfId="33415"/>
    <cellStyle name="Normal 80 3 3 2 7" xfId="18190"/>
    <cellStyle name="Normal 80 3 3 3" xfId="3883"/>
    <cellStyle name="Normal 80 3 3 3 2" xfId="13957"/>
    <cellStyle name="Normal 80 3 3 3 2 2" xfId="44279"/>
    <cellStyle name="Normal 80 3 3 3 2 3" xfId="29055"/>
    <cellStyle name="Normal 80 3 3 3 3" xfId="8937"/>
    <cellStyle name="Normal 80 3 3 3 3 2" xfId="39262"/>
    <cellStyle name="Normal 80 3 3 3 3 3" xfId="24038"/>
    <cellStyle name="Normal 80 3 3 3 4" xfId="34249"/>
    <cellStyle name="Normal 80 3 3 3 5" xfId="19025"/>
    <cellStyle name="Normal 80 3 3 4" xfId="5576"/>
    <cellStyle name="Normal 80 3 3 4 2" xfId="15628"/>
    <cellStyle name="Normal 80 3 3 4 2 2" xfId="45950"/>
    <cellStyle name="Normal 80 3 3 4 2 3" xfId="30726"/>
    <cellStyle name="Normal 80 3 3 4 3" xfId="10608"/>
    <cellStyle name="Normal 80 3 3 4 3 2" xfId="40933"/>
    <cellStyle name="Normal 80 3 3 4 3 3" xfId="25709"/>
    <cellStyle name="Normal 80 3 3 4 4" xfId="35920"/>
    <cellStyle name="Normal 80 3 3 4 5" xfId="20696"/>
    <cellStyle name="Normal 80 3 3 5" xfId="12286"/>
    <cellStyle name="Normal 80 3 3 5 2" xfId="42608"/>
    <cellStyle name="Normal 80 3 3 5 3" xfId="27384"/>
    <cellStyle name="Normal 80 3 3 6" xfId="7265"/>
    <cellStyle name="Normal 80 3 3 6 2" xfId="37591"/>
    <cellStyle name="Normal 80 3 3 6 3" xfId="22367"/>
    <cellStyle name="Normal 80 3 3 7" xfId="32579"/>
    <cellStyle name="Normal 80 3 3 8" xfId="17354"/>
    <cellStyle name="Normal 80 3 4" xfId="2612"/>
    <cellStyle name="Normal 80 3 4 2" xfId="4302"/>
    <cellStyle name="Normal 80 3 4 2 2" xfId="14375"/>
    <cellStyle name="Normal 80 3 4 2 2 2" xfId="44697"/>
    <cellStyle name="Normal 80 3 4 2 2 3" xfId="29473"/>
    <cellStyle name="Normal 80 3 4 2 3" xfId="9355"/>
    <cellStyle name="Normal 80 3 4 2 3 2" xfId="39680"/>
    <cellStyle name="Normal 80 3 4 2 3 3" xfId="24456"/>
    <cellStyle name="Normal 80 3 4 2 4" xfId="34667"/>
    <cellStyle name="Normal 80 3 4 2 5" xfId="19443"/>
    <cellStyle name="Normal 80 3 4 3" xfId="5994"/>
    <cellStyle name="Normal 80 3 4 3 2" xfId="16046"/>
    <cellStyle name="Normal 80 3 4 3 2 2" xfId="46368"/>
    <cellStyle name="Normal 80 3 4 3 2 3" xfId="31144"/>
    <cellStyle name="Normal 80 3 4 3 3" xfId="11026"/>
    <cellStyle name="Normal 80 3 4 3 3 2" xfId="41351"/>
    <cellStyle name="Normal 80 3 4 3 3 3" xfId="26127"/>
    <cellStyle name="Normal 80 3 4 3 4" xfId="36338"/>
    <cellStyle name="Normal 80 3 4 3 5" xfId="21114"/>
    <cellStyle name="Normal 80 3 4 4" xfId="12704"/>
    <cellStyle name="Normal 80 3 4 4 2" xfId="43026"/>
    <cellStyle name="Normal 80 3 4 4 3" xfId="27802"/>
    <cellStyle name="Normal 80 3 4 5" xfId="7683"/>
    <cellStyle name="Normal 80 3 4 5 2" xfId="38009"/>
    <cellStyle name="Normal 80 3 4 5 3" xfId="22785"/>
    <cellStyle name="Normal 80 3 4 6" xfId="32997"/>
    <cellStyle name="Normal 80 3 4 7" xfId="17772"/>
    <cellStyle name="Normal 80 3 5" xfId="3465"/>
    <cellStyle name="Normal 80 3 5 2" xfId="13539"/>
    <cellStyle name="Normal 80 3 5 2 2" xfId="43861"/>
    <cellStyle name="Normal 80 3 5 2 3" xfId="28637"/>
    <cellStyle name="Normal 80 3 5 3" xfId="8519"/>
    <cellStyle name="Normal 80 3 5 3 2" xfId="38844"/>
    <cellStyle name="Normal 80 3 5 3 3" xfId="23620"/>
    <cellStyle name="Normal 80 3 5 4" xfId="33831"/>
    <cellStyle name="Normal 80 3 5 5" xfId="18607"/>
    <cellStyle name="Normal 80 3 6" xfId="5158"/>
    <cellStyle name="Normal 80 3 6 2" xfId="15210"/>
    <cellStyle name="Normal 80 3 6 2 2" xfId="45532"/>
    <cellStyle name="Normal 80 3 6 2 3" xfId="30308"/>
    <cellStyle name="Normal 80 3 6 3" xfId="10190"/>
    <cellStyle name="Normal 80 3 6 3 2" xfId="40515"/>
    <cellStyle name="Normal 80 3 6 3 3" xfId="25291"/>
    <cellStyle name="Normal 80 3 6 4" xfId="35502"/>
    <cellStyle name="Normal 80 3 6 5" xfId="20278"/>
    <cellStyle name="Normal 80 3 7" xfId="11868"/>
    <cellStyle name="Normal 80 3 7 2" xfId="42190"/>
    <cellStyle name="Normal 80 3 7 3" xfId="26966"/>
    <cellStyle name="Normal 80 3 8" xfId="6847"/>
    <cellStyle name="Normal 80 3 8 2" xfId="37173"/>
    <cellStyle name="Normal 80 3 8 3" xfId="21949"/>
    <cellStyle name="Normal 80 3 9" xfId="32163"/>
    <cellStyle name="Normal 80 4" xfId="1872"/>
    <cellStyle name="Normal 80 4 2" xfId="2295"/>
    <cellStyle name="Normal 80 4 2 2" xfId="3134"/>
    <cellStyle name="Normal 80 4 2 2 2" xfId="4824"/>
    <cellStyle name="Normal 80 4 2 2 2 2" xfId="14897"/>
    <cellStyle name="Normal 80 4 2 2 2 2 2" xfId="45219"/>
    <cellStyle name="Normal 80 4 2 2 2 2 3" xfId="29995"/>
    <cellStyle name="Normal 80 4 2 2 2 3" xfId="9877"/>
    <cellStyle name="Normal 80 4 2 2 2 3 2" xfId="40202"/>
    <cellStyle name="Normal 80 4 2 2 2 3 3" xfId="24978"/>
    <cellStyle name="Normal 80 4 2 2 2 4" xfId="35189"/>
    <cellStyle name="Normal 80 4 2 2 2 5" xfId="19965"/>
    <cellStyle name="Normal 80 4 2 2 3" xfId="6516"/>
    <cellStyle name="Normal 80 4 2 2 3 2" xfId="16568"/>
    <cellStyle name="Normal 80 4 2 2 3 2 2" xfId="46890"/>
    <cellStyle name="Normal 80 4 2 2 3 2 3" xfId="31666"/>
    <cellStyle name="Normal 80 4 2 2 3 3" xfId="11548"/>
    <cellStyle name="Normal 80 4 2 2 3 3 2" xfId="41873"/>
    <cellStyle name="Normal 80 4 2 2 3 3 3" xfId="26649"/>
    <cellStyle name="Normal 80 4 2 2 3 4" xfId="36860"/>
    <cellStyle name="Normal 80 4 2 2 3 5" xfId="21636"/>
    <cellStyle name="Normal 80 4 2 2 4" xfId="13226"/>
    <cellStyle name="Normal 80 4 2 2 4 2" xfId="43548"/>
    <cellStyle name="Normal 80 4 2 2 4 3" xfId="28324"/>
    <cellStyle name="Normal 80 4 2 2 5" xfId="8205"/>
    <cellStyle name="Normal 80 4 2 2 5 2" xfId="38531"/>
    <cellStyle name="Normal 80 4 2 2 5 3" xfId="23307"/>
    <cellStyle name="Normal 80 4 2 2 6" xfId="33519"/>
    <cellStyle name="Normal 80 4 2 2 7" xfId="18294"/>
    <cellStyle name="Normal 80 4 2 3" xfId="3987"/>
    <cellStyle name="Normal 80 4 2 3 2" xfId="14061"/>
    <cellStyle name="Normal 80 4 2 3 2 2" xfId="44383"/>
    <cellStyle name="Normal 80 4 2 3 2 3" xfId="29159"/>
    <cellStyle name="Normal 80 4 2 3 3" xfId="9041"/>
    <cellStyle name="Normal 80 4 2 3 3 2" xfId="39366"/>
    <cellStyle name="Normal 80 4 2 3 3 3" xfId="24142"/>
    <cellStyle name="Normal 80 4 2 3 4" xfId="34353"/>
    <cellStyle name="Normal 80 4 2 3 5" xfId="19129"/>
    <cellStyle name="Normal 80 4 2 4" xfId="5680"/>
    <cellStyle name="Normal 80 4 2 4 2" xfId="15732"/>
    <cellStyle name="Normal 80 4 2 4 2 2" xfId="46054"/>
    <cellStyle name="Normal 80 4 2 4 2 3" xfId="30830"/>
    <cellStyle name="Normal 80 4 2 4 3" xfId="10712"/>
    <cellStyle name="Normal 80 4 2 4 3 2" xfId="41037"/>
    <cellStyle name="Normal 80 4 2 4 3 3" xfId="25813"/>
    <cellStyle name="Normal 80 4 2 4 4" xfId="36024"/>
    <cellStyle name="Normal 80 4 2 4 5" xfId="20800"/>
    <cellStyle name="Normal 80 4 2 5" xfId="12390"/>
    <cellStyle name="Normal 80 4 2 5 2" xfId="42712"/>
    <cellStyle name="Normal 80 4 2 5 3" xfId="27488"/>
    <cellStyle name="Normal 80 4 2 6" xfId="7369"/>
    <cellStyle name="Normal 80 4 2 6 2" xfId="37695"/>
    <cellStyle name="Normal 80 4 2 6 3" xfId="22471"/>
    <cellStyle name="Normal 80 4 2 7" xfId="32683"/>
    <cellStyle name="Normal 80 4 2 8" xfId="17458"/>
    <cellStyle name="Normal 80 4 3" xfId="2716"/>
    <cellStyle name="Normal 80 4 3 2" xfId="4406"/>
    <cellStyle name="Normal 80 4 3 2 2" xfId="14479"/>
    <cellStyle name="Normal 80 4 3 2 2 2" xfId="44801"/>
    <cellStyle name="Normal 80 4 3 2 2 3" xfId="29577"/>
    <cellStyle name="Normal 80 4 3 2 3" xfId="9459"/>
    <cellStyle name="Normal 80 4 3 2 3 2" xfId="39784"/>
    <cellStyle name="Normal 80 4 3 2 3 3" xfId="24560"/>
    <cellStyle name="Normal 80 4 3 2 4" xfId="34771"/>
    <cellStyle name="Normal 80 4 3 2 5" xfId="19547"/>
    <cellStyle name="Normal 80 4 3 3" xfId="6098"/>
    <cellStyle name="Normal 80 4 3 3 2" xfId="16150"/>
    <cellStyle name="Normal 80 4 3 3 2 2" xfId="46472"/>
    <cellStyle name="Normal 80 4 3 3 2 3" xfId="31248"/>
    <cellStyle name="Normal 80 4 3 3 3" xfId="11130"/>
    <cellStyle name="Normal 80 4 3 3 3 2" xfId="41455"/>
    <cellStyle name="Normal 80 4 3 3 3 3" xfId="26231"/>
    <cellStyle name="Normal 80 4 3 3 4" xfId="36442"/>
    <cellStyle name="Normal 80 4 3 3 5" xfId="21218"/>
    <cellStyle name="Normal 80 4 3 4" xfId="12808"/>
    <cellStyle name="Normal 80 4 3 4 2" xfId="43130"/>
    <cellStyle name="Normal 80 4 3 4 3" xfId="27906"/>
    <cellStyle name="Normal 80 4 3 5" xfId="7787"/>
    <cellStyle name="Normal 80 4 3 5 2" xfId="38113"/>
    <cellStyle name="Normal 80 4 3 5 3" xfId="22889"/>
    <cellStyle name="Normal 80 4 3 6" xfId="33101"/>
    <cellStyle name="Normal 80 4 3 7" xfId="17876"/>
    <cellStyle name="Normal 80 4 4" xfId="3569"/>
    <cellStyle name="Normal 80 4 4 2" xfId="13643"/>
    <cellStyle name="Normal 80 4 4 2 2" xfId="43965"/>
    <cellStyle name="Normal 80 4 4 2 3" xfId="28741"/>
    <cellStyle name="Normal 80 4 4 3" xfId="8623"/>
    <cellStyle name="Normal 80 4 4 3 2" xfId="38948"/>
    <cellStyle name="Normal 80 4 4 3 3" xfId="23724"/>
    <cellStyle name="Normal 80 4 4 4" xfId="33935"/>
    <cellStyle name="Normal 80 4 4 5" xfId="18711"/>
    <cellStyle name="Normal 80 4 5" xfId="5262"/>
    <cellStyle name="Normal 80 4 5 2" xfId="15314"/>
    <cellStyle name="Normal 80 4 5 2 2" xfId="45636"/>
    <cellStyle name="Normal 80 4 5 2 3" xfId="30412"/>
    <cellStyle name="Normal 80 4 5 3" xfId="10294"/>
    <cellStyle name="Normal 80 4 5 3 2" xfId="40619"/>
    <cellStyle name="Normal 80 4 5 3 3" xfId="25395"/>
    <cellStyle name="Normal 80 4 5 4" xfId="35606"/>
    <cellStyle name="Normal 80 4 5 5" xfId="20382"/>
    <cellStyle name="Normal 80 4 6" xfId="11972"/>
    <cellStyle name="Normal 80 4 6 2" xfId="42294"/>
    <cellStyle name="Normal 80 4 6 3" xfId="27070"/>
    <cellStyle name="Normal 80 4 7" xfId="6951"/>
    <cellStyle name="Normal 80 4 7 2" xfId="37277"/>
    <cellStyle name="Normal 80 4 7 3" xfId="22053"/>
    <cellStyle name="Normal 80 4 8" xfId="32265"/>
    <cellStyle name="Normal 80 4 9" xfId="17040"/>
    <cellStyle name="Normal 80 5" xfId="2085"/>
    <cellStyle name="Normal 80 5 2" xfId="2926"/>
    <cellStyle name="Normal 80 5 2 2" xfId="4616"/>
    <cellStyle name="Normal 80 5 2 2 2" xfId="14689"/>
    <cellStyle name="Normal 80 5 2 2 2 2" xfId="45011"/>
    <cellStyle name="Normal 80 5 2 2 2 3" xfId="29787"/>
    <cellStyle name="Normal 80 5 2 2 3" xfId="9669"/>
    <cellStyle name="Normal 80 5 2 2 3 2" xfId="39994"/>
    <cellStyle name="Normal 80 5 2 2 3 3" xfId="24770"/>
    <cellStyle name="Normal 80 5 2 2 4" xfId="34981"/>
    <cellStyle name="Normal 80 5 2 2 5" xfId="19757"/>
    <cellStyle name="Normal 80 5 2 3" xfId="6308"/>
    <cellStyle name="Normal 80 5 2 3 2" xfId="16360"/>
    <cellStyle name="Normal 80 5 2 3 2 2" xfId="46682"/>
    <cellStyle name="Normal 80 5 2 3 2 3" xfId="31458"/>
    <cellStyle name="Normal 80 5 2 3 3" xfId="11340"/>
    <cellStyle name="Normal 80 5 2 3 3 2" xfId="41665"/>
    <cellStyle name="Normal 80 5 2 3 3 3" xfId="26441"/>
    <cellStyle name="Normal 80 5 2 3 4" xfId="36652"/>
    <cellStyle name="Normal 80 5 2 3 5" xfId="21428"/>
    <cellStyle name="Normal 80 5 2 4" xfId="13018"/>
    <cellStyle name="Normal 80 5 2 4 2" xfId="43340"/>
    <cellStyle name="Normal 80 5 2 4 3" xfId="28116"/>
    <cellStyle name="Normal 80 5 2 5" xfId="7997"/>
    <cellStyle name="Normal 80 5 2 5 2" xfId="38323"/>
    <cellStyle name="Normal 80 5 2 5 3" xfId="23099"/>
    <cellStyle name="Normal 80 5 2 6" xfId="33311"/>
    <cellStyle name="Normal 80 5 2 7" xfId="18086"/>
    <cellStyle name="Normal 80 5 3" xfId="3779"/>
    <cellStyle name="Normal 80 5 3 2" xfId="13853"/>
    <cellStyle name="Normal 80 5 3 2 2" xfId="44175"/>
    <cellStyle name="Normal 80 5 3 2 3" xfId="28951"/>
    <cellStyle name="Normal 80 5 3 3" xfId="8833"/>
    <cellStyle name="Normal 80 5 3 3 2" xfId="39158"/>
    <cellStyle name="Normal 80 5 3 3 3" xfId="23934"/>
    <cellStyle name="Normal 80 5 3 4" xfId="34145"/>
    <cellStyle name="Normal 80 5 3 5" xfId="18921"/>
    <cellStyle name="Normal 80 5 4" xfId="5472"/>
    <cellStyle name="Normal 80 5 4 2" xfId="15524"/>
    <cellStyle name="Normal 80 5 4 2 2" xfId="45846"/>
    <cellStyle name="Normal 80 5 4 2 3" xfId="30622"/>
    <cellStyle name="Normal 80 5 4 3" xfId="10504"/>
    <cellStyle name="Normal 80 5 4 3 2" xfId="40829"/>
    <cellStyle name="Normal 80 5 4 3 3" xfId="25605"/>
    <cellStyle name="Normal 80 5 4 4" xfId="35816"/>
    <cellStyle name="Normal 80 5 4 5" xfId="20592"/>
    <cellStyle name="Normal 80 5 5" xfId="12182"/>
    <cellStyle name="Normal 80 5 5 2" xfId="42504"/>
    <cellStyle name="Normal 80 5 5 3" xfId="27280"/>
    <cellStyle name="Normal 80 5 6" xfId="7161"/>
    <cellStyle name="Normal 80 5 6 2" xfId="37487"/>
    <cellStyle name="Normal 80 5 6 3" xfId="22263"/>
    <cellStyle name="Normal 80 5 7" xfId="32475"/>
    <cellStyle name="Normal 80 5 8" xfId="17250"/>
    <cellStyle name="Normal 80 6" xfId="2506"/>
    <cellStyle name="Normal 80 6 2" xfId="4198"/>
    <cellStyle name="Normal 80 6 2 2" xfId="14271"/>
    <cellStyle name="Normal 80 6 2 2 2" xfId="44593"/>
    <cellStyle name="Normal 80 6 2 2 3" xfId="29369"/>
    <cellStyle name="Normal 80 6 2 3" xfId="9251"/>
    <cellStyle name="Normal 80 6 2 3 2" xfId="39576"/>
    <cellStyle name="Normal 80 6 2 3 3" xfId="24352"/>
    <cellStyle name="Normal 80 6 2 4" xfId="34563"/>
    <cellStyle name="Normal 80 6 2 5" xfId="19339"/>
    <cellStyle name="Normal 80 6 3" xfId="5890"/>
    <cellStyle name="Normal 80 6 3 2" xfId="15942"/>
    <cellStyle name="Normal 80 6 3 2 2" xfId="46264"/>
    <cellStyle name="Normal 80 6 3 2 3" xfId="31040"/>
    <cellStyle name="Normal 80 6 3 3" xfId="10922"/>
    <cellStyle name="Normal 80 6 3 3 2" xfId="41247"/>
    <cellStyle name="Normal 80 6 3 3 3" xfId="26023"/>
    <cellStyle name="Normal 80 6 3 4" xfId="36234"/>
    <cellStyle name="Normal 80 6 3 5" xfId="21010"/>
    <cellStyle name="Normal 80 6 4" xfId="12600"/>
    <cellStyle name="Normal 80 6 4 2" xfId="42922"/>
    <cellStyle name="Normal 80 6 4 3" xfId="27698"/>
    <cellStyle name="Normal 80 6 5" xfId="7579"/>
    <cellStyle name="Normal 80 6 5 2" xfId="37905"/>
    <cellStyle name="Normal 80 6 5 3" xfId="22681"/>
    <cellStyle name="Normal 80 6 6" xfId="32893"/>
    <cellStyle name="Normal 80 6 7" xfId="17668"/>
    <cellStyle name="Normal 80 7" xfId="3352"/>
    <cellStyle name="Normal 80 7 2" xfId="13435"/>
    <cellStyle name="Normal 80 7 2 2" xfId="43757"/>
    <cellStyle name="Normal 80 7 2 3" xfId="28533"/>
    <cellStyle name="Normal 80 7 3" xfId="8414"/>
    <cellStyle name="Normal 80 7 3 2" xfId="38740"/>
    <cellStyle name="Normal 80 7 3 3" xfId="23516"/>
    <cellStyle name="Normal 80 7 4" xfId="33727"/>
    <cellStyle name="Normal 80 7 5" xfId="18503"/>
    <cellStyle name="Normal 80 8" xfId="5050"/>
    <cellStyle name="Normal 80 8 2" xfId="15106"/>
    <cellStyle name="Normal 80 8 2 2" xfId="45428"/>
    <cellStyle name="Normal 80 8 2 3" xfId="30204"/>
    <cellStyle name="Normal 80 8 3" xfId="10086"/>
    <cellStyle name="Normal 80 8 3 2" xfId="40411"/>
    <cellStyle name="Normal 80 8 3 3" xfId="25187"/>
    <cellStyle name="Normal 80 8 4" xfId="35398"/>
    <cellStyle name="Normal 80 8 5" xfId="20174"/>
    <cellStyle name="Normal 80 9" xfId="11762"/>
    <cellStyle name="Normal 80 9 2" xfId="42086"/>
    <cellStyle name="Normal 80 9 3" xfId="26862"/>
    <cellStyle name="Normal 81" xfId="1700"/>
    <cellStyle name="Normal 81 10" xfId="6790"/>
    <cellStyle name="Normal 81 10 2" xfId="37118"/>
    <cellStyle name="Normal 81 10 3" xfId="21894"/>
    <cellStyle name="Normal 81 11" xfId="32110"/>
    <cellStyle name="Normal 81 12" xfId="16879"/>
    <cellStyle name="Normal 81 13" xfId="47324"/>
    <cellStyle name="Normal 81 2" xfId="1754"/>
    <cellStyle name="Normal 81 2 10" xfId="32160"/>
    <cellStyle name="Normal 81 2 11" xfId="16933"/>
    <cellStyle name="Normal 81 2 2" xfId="1862"/>
    <cellStyle name="Normal 81 2 2 10" xfId="17037"/>
    <cellStyle name="Normal 81 2 2 2" xfId="2079"/>
    <cellStyle name="Normal 81 2 2 2 2" xfId="2500"/>
    <cellStyle name="Normal 81 2 2 2 2 2" xfId="3339"/>
    <cellStyle name="Normal 81 2 2 2 2 2 2" xfId="5029"/>
    <cellStyle name="Normal 81 2 2 2 2 2 2 2" xfId="15102"/>
    <cellStyle name="Normal 81 2 2 2 2 2 2 2 2" xfId="45424"/>
    <cellStyle name="Normal 81 2 2 2 2 2 2 2 3" xfId="30200"/>
    <cellStyle name="Normal 81 2 2 2 2 2 2 3" xfId="10082"/>
    <cellStyle name="Normal 81 2 2 2 2 2 2 3 2" xfId="40407"/>
    <cellStyle name="Normal 81 2 2 2 2 2 2 3 3" xfId="25183"/>
    <cellStyle name="Normal 81 2 2 2 2 2 2 4" xfId="35394"/>
    <cellStyle name="Normal 81 2 2 2 2 2 2 5" xfId="20170"/>
    <cellStyle name="Normal 81 2 2 2 2 2 3" xfId="6721"/>
    <cellStyle name="Normal 81 2 2 2 2 2 3 2" xfId="16773"/>
    <cellStyle name="Normal 81 2 2 2 2 2 3 2 2" xfId="47095"/>
    <cellStyle name="Normal 81 2 2 2 2 2 3 2 3" xfId="31871"/>
    <cellStyle name="Normal 81 2 2 2 2 2 3 3" xfId="11753"/>
    <cellStyle name="Normal 81 2 2 2 2 2 3 3 2" xfId="42078"/>
    <cellStyle name="Normal 81 2 2 2 2 2 3 3 3" xfId="26854"/>
    <cellStyle name="Normal 81 2 2 2 2 2 3 4" xfId="37065"/>
    <cellStyle name="Normal 81 2 2 2 2 2 3 5" xfId="21841"/>
    <cellStyle name="Normal 81 2 2 2 2 2 4" xfId="13431"/>
    <cellStyle name="Normal 81 2 2 2 2 2 4 2" xfId="43753"/>
    <cellStyle name="Normal 81 2 2 2 2 2 4 3" xfId="28529"/>
    <cellStyle name="Normal 81 2 2 2 2 2 5" xfId="8410"/>
    <cellStyle name="Normal 81 2 2 2 2 2 5 2" xfId="38736"/>
    <cellStyle name="Normal 81 2 2 2 2 2 5 3" xfId="23512"/>
    <cellStyle name="Normal 81 2 2 2 2 2 6" xfId="33724"/>
    <cellStyle name="Normal 81 2 2 2 2 2 7" xfId="18499"/>
    <cellStyle name="Normal 81 2 2 2 2 3" xfId="4192"/>
    <cellStyle name="Normal 81 2 2 2 2 3 2" xfId="14266"/>
    <cellStyle name="Normal 81 2 2 2 2 3 2 2" xfId="44588"/>
    <cellStyle name="Normal 81 2 2 2 2 3 2 3" xfId="29364"/>
    <cellStyle name="Normal 81 2 2 2 2 3 3" xfId="9246"/>
    <cellStyle name="Normal 81 2 2 2 2 3 3 2" xfId="39571"/>
    <cellStyle name="Normal 81 2 2 2 2 3 3 3" xfId="24347"/>
    <cellStyle name="Normal 81 2 2 2 2 3 4" xfId="34558"/>
    <cellStyle name="Normal 81 2 2 2 2 3 5" xfId="19334"/>
    <cellStyle name="Normal 81 2 2 2 2 4" xfId="5885"/>
    <cellStyle name="Normal 81 2 2 2 2 4 2" xfId="15937"/>
    <cellStyle name="Normal 81 2 2 2 2 4 2 2" xfId="46259"/>
    <cellStyle name="Normal 81 2 2 2 2 4 2 3" xfId="31035"/>
    <cellStyle name="Normal 81 2 2 2 2 4 3" xfId="10917"/>
    <cellStyle name="Normal 81 2 2 2 2 4 3 2" xfId="41242"/>
    <cellStyle name="Normal 81 2 2 2 2 4 3 3" xfId="26018"/>
    <cellStyle name="Normal 81 2 2 2 2 4 4" xfId="36229"/>
    <cellStyle name="Normal 81 2 2 2 2 4 5" xfId="21005"/>
    <cellStyle name="Normal 81 2 2 2 2 5" xfId="12595"/>
    <cellStyle name="Normal 81 2 2 2 2 5 2" xfId="42917"/>
    <cellStyle name="Normal 81 2 2 2 2 5 3" xfId="27693"/>
    <cellStyle name="Normal 81 2 2 2 2 6" xfId="7574"/>
    <cellStyle name="Normal 81 2 2 2 2 6 2" xfId="37900"/>
    <cellStyle name="Normal 81 2 2 2 2 6 3" xfId="22676"/>
    <cellStyle name="Normal 81 2 2 2 2 7" xfId="32888"/>
    <cellStyle name="Normal 81 2 2 2 2 8" xfId="17663"/>
    <cellStyle name="Normal 81 2 2 2 3" xfId="2921"/>
    <cellStyle name="Normal 81 2 2 2 3 2" xfId="4611"/>
    <cellStyle name="Normal 81 2 2 2 3 2 2" xfId="14684"/>
    <cellStyle name="Normal 81 2 2 2 3 2 2 2" xfId="45006"/>
    <cellStyle name="Normal 81 2 2 2 3 2 2 3" xfId="29782"/>
    <cellStyle name="Normal 81 2 2 2 3 2 3" xfId="9664"/>
    <cellStyle name="Normal 81 2 2 2 3 2 3 2" xfId="39989"/>
    <cellStyle name="Normal 81 2 2 2 3 2 3 3" xfId="24765"/>
    <cellStyle name="Normal 81 2 2 2 3 2 4" xfId="34976"/>
    <cellStyle name="Normal 81 2 2 2 3 2 5" xfId="19752"/>
    <cellStyle name="Normal 81 2 2 2 3 3" xfId="6303"/>
    <cellStyle name="Normal 81 2 2 2 3 3 2" xfId="16355"/>
    <cellStyle name="Normal 81 2 2 2 3 3 2 2" xfId="46677"/>
    <cellStyle name="Normal 81 2 2 2 3 3 2 3" xfId="31453"/>
    <cellStyle name="Normal 81 2 2 2 3 3 3" xfId="11335"/>
    <cellStyle name="Normal 81 2 2 2 3 3 3 2" xfId="41660"/>
    <cellStyle name="Normal 81 2 2 2 3 3 3 3" xfId="26436"/>
    <cellStyle name="Normal 81 2 2 2 3 3 4" xfId="36647"/>
    <cellStyle name="Normal 81 2 2 2 3 3 5" xfId="21423"/>
    <cellStyle name="Normal 81 2 2 2 3 4" xfId="13013"/>
    <cellStyle name="Normal 81 2 2 2 3 4 2" xfId="43335"/>
    <cellStyle name="Normal 81 2 2 2 3 4 3" xfId="28111"/>
    <cellStyle name="Normal 81 2 2 2 3 5" xfId="7992"/>
    <cellStyle name="Normal 81 2 2 2 3 5 2" xfId="38318"/>
    <cellStyle name="Normal 81 2 2 2 3 5 3" xfId="23094"/>
    <cellStyle name="Normal 81 2 2 2 3 6" xfId="33306"/>
    <cellStyle name="Normal 81 2 2 2 3 7" xfId="18081"/>
    <cellStyle name="Normal 81 2 2 2 4" xfId="3774"/>
    <cellStyle name="Normal 81 2 2 2 4 2" xfId="13848"/>
    <cellStyle name="Normal 81 2 2 2 4 2 2" xfId="44170"/>
    <cellStyle name="Normal 81 2 2 2 4 2 3" xfId="28946"/>
    <cellStyle name="Normal 81 2 2 2 4 3" xfId="8828"/>
    <cellStyle name="Normal 81 2 2 2 4 3 2" xfId="39153"/>
    <cellStyle name="Normal 81 2 2 2 4 3 3" xfId="23929"/>
    <cellStyle name="Normal 81 2 2 2 4 4" xfId="34140"/>
    <cellStyle name="Normal 81 2 2 2 4 5" xfId="18916"/>
    <cellStyle name="Normal 81 2 2 2 5" xfId="5467"/>
    <cellStyle name="Normal 81 2 2 2 5 2" xfId="15519"/>
    <cellStyle name="Normal 81 2 2 2 5 2 2" xfId="45841"/>
    <cellStyle name="Normal 81 2 2 2 5 2 3" xfId="30617"/>
    <cellStyle name="Normal 81 2 2 2 5 3" xfId="10499"/>
    <cellStyle name="Normal 81 2 2 2 5 3 2" xfId="40824"/>
    <cellStyle name="Normal 81 2 2 2 5 3 3" xfId="25600"/>
    <cellStyle name="Normal 81 2 2 2 5 4" xfId="35811"/>
    <cellStyle name="Normal 81 2 2 2 5 5" xfId="20587"/>
    <cellStyle name="Normal 81 2 2 2 6" xfId="12177"/>
    <cellStyle name="Normal 81 2 2 2 6 2" xfId="42499"/>
    <cellStyle name="Normal 81 2 2 2 6 3" xfId="27275"/>
    <cellStyle name="Normal 81 2 2 2 7" xfId="7156"/>
    <cellStyle name="Normal 81 2 2 2 7 2" xfId="37482"/>
    <cellStyle name="Normal 81 2 2 2 7 3" xfId="22258"/>
    <cellStyle name="Normal 81 2 2 2 8" xfId="32470"/>
    <cellStyle name="Normal 81 2 2 2 9" xfId="17245"/>
    <cellStyle name="Normal 81 2 2 3" xfId="2292"/>
    <cellStyle name="Normal 81 2 2 3 2" xfId="3131"/>
    <cellStyle name="Normal 81 2 2 3 2 2" xfId="4821"/>
    <cellStyle name="Normal 81 2 2 3 2 2 2" xfId="14894"/>
    <cellStyle name="Normal 81 2 2 3 2 2 2 2" xfId="45216"/>
    <cellStyle name="Normal 81 2 2 3 2 2 2 3" xfId="29992"/>
    <cellStyle name="Normal 81 2 2 3 2 2 3" xfId="9874"/>
    <cellStyle name="Normal 81 2 2 3 2 2 3 2" xfId="40199"/>
    <cellStyle name="Normal 81 2 2 3 2 2 3 3" xfId="24975"/>
    <cellStyle name="Normal 81 2 2 3 2 2 4" xfId="35186"/>
    <cellStyle name="Normal 81 2 2 3 2 2 5" xfId="19962"/>
    <cellStyle name="Normal 81 2 2 3 2 3" xfId="6513"/>
    <cellStyle name="Normal 81 2 2 3 2 3 2" xfId="16565"/>
    <cellStyle name="Normal 81 2 2 3 2 3 2 2" xfId="46887"/>
    <cellStyle name="Normal 81 2 2 3 2 3 2 3" xfId="31663"/>
    <cellStyle name="Normal 81 2 2 3 2 3 3" xfId="11545"/>
    <cellStyle name="Normal 81 2 2 3 2 3 3 2" xfId="41870"/>
    <cellStyle name="Normal 81 2 2 3 2 3 3 3" xfId="26646"/>
    <cellStyle name="Normal 81 2 2 3 2 3 4" xfId="36857"/>
    <cellStyle name="Normal 81 2 2 3 2 3 5" xfId="21633"/>
    <cellStyle name="Normal 81 2 2 3 2 4" xfId="13223"/>
    <cellStyle name="Normal 81 2 2 3 2 4 2" xfId="43545"/>
    <cellStyle name="Normal 81 2 2 3 2 4 3" xfId="28321"/>
    <cellStyle name="Normal 81 2 2 3 2 5" xfId="8202"/>
    <cellStyle name="Normal 81 2 2 3 2 5 2" xfId="38528"/>
    <cellStyle name="Normal 81 2 2 3 2 5 3" xfId="23304"/>
    <cellStyle name="Normal 81 2 2 3 2 6" xfId="33516"/>
    <cellStyle name="Normal 81 2 2 3 2 7" xfId="18291"/>
    <cellStyle name="Normal 81 2 2 3 3" xfId="3984"/>
    <cellStyle name="Normal 81 2 2 3 3 2" xfId="14058"/>
    <cellStyle name="Normal 81 2 2 3 3 2 2" xfId="44380"/>
    <cellStyle name="Normal 81 2 2 3 3 2 3" xfId="29156"/>
    <cellStyle name="Normal 81 2 2 3 3 3" xfId="9038"/>
    <cellStyle name="Normal 81 2 2 3 3 3 2" xfId="39363"/>
    <cellStyle name="Normal 81 2 2 3 3 3 3" xfId="24139"/>
    <cellStyle name="Normal 81 2 2 3 3 4" xfId="34350"/>
    <cellStyle name="Normal 81 2 2 3 3 5" xfId="19126"/>
    <cellStyle name="Normal 81 2 2 3 4" xfId="5677"/>
    <cellStyle name="Normal 81 2 2 3 4 2" xfId="15729"/>
    <cellStyle name="Normal 81 2 2 3 4 2 2" xfId="46051"/>
    <cellStyle name="Normal 81 2 2 3 4 2 3" xfId="30827"/>
    <cellStyle name="Normal 81 2 2 3 4 3" xfId="10709"/>
    <cellStyle name="Normal 81 2 2 3 4 3 2" xfId="41034"/>
    <cellStyle name="Normal 81 2 2 3 4 3 3" xfId="25810"/>
    <cellStyle name="Normal 81 2 2 3 4 4" xfId="36021"/>
    <cellStyle name="Normal 81 2 2 3 4 5" xfId="20797"/>
    <cellStyle name="Normal 81 2 2 3 5" xfId="12387"/>
    <cellStyle name="Normal 81 2 2 3 5 2" xfId="42709"/>
    <cellStyle name="Normal 81 2 2 3 5 3" xfId="27485"/>
    <cellStyle name="Normal 81 2 2 3 6" xfId="7366"/>
    <cellStyle name="Normal 81 2 2 3 6 2" xfId="37692"/>
    <cellStyle name="Normal 81 2 2 3 6 3" xfId="22468"/>
    <cellStyle name="Normal 81 2 2 3 7" xfId="32680"/>
    <cellStyle name="Normal 81 2 2 3 8" xfId="17455"/>
    <cellStyle name="Normal 81 2 2 4" xfId="2713"/>
    <cellStyle name="Normal 81 2 2 4 2" xfId="4403"/>
    <cellStyle name="Normal 81 2 2 4 2 2" xfId="14476"/>
    <cellStyle name="Normal 81 2 2 4 2 2 2" xfId="44798"/>
    <cellStyle name="Normal 81 2 2 4 2 2 3" xfId="29574"/>
    <cellStyle name="Normal 81 2 2 4 2 3" xfId="9456"/>
    <cellStyle name="Normal 81 2 2 4 2 3 2" xfId="39781"/>
    <cellStyle name="Normal 81 2 2 4 2 3 3" xfId="24557"/>
    <cellStyle name="Normal 81 2 2 4 2 4" xfId="34768"/>
    <cellStyle name="Normal 81 2 2 4 2 5" xfId="19544"/>
    <cellStyle name="Normal 81 2 2 4 3" xfId="6095"/>
    <cellStyle name="Normal 81 2 2 4 3 2" xfId="16147"/>
    <cellStyle name="Normal 81 2 2 4 3 2 2" xfId="46469"/>
    <cellStyle name="Normal 81 2 2 4 3 2 3" xfId="31245"/>
    <cellStyle name="Normal 81 2 2 4 3 3" xfId="11127"/>
    <cellStyle name="Normal 81 2 2 4 3 3 2" xfId="41452"/>
    <cellStyle name="Normal 81 2 2 4 3 3 3" xfId="26228"/>
    <cellStyle name="Normal 81 2 2 4 3 4" xfId="36439"/>
    <cellStyle name="Normal 81 2 2 4 3 5" xfId="21215"/>
    <cellStyle name="Normal 81 2 2 4 4" xfId="12805"/>
    <cellStyle name="Normal 81 2 2 4 4 2" xfId="43127"/>
    <cellStyle name="Normal 81 2 2 4 4 3" xfId="27903"/>
    <cellStyle name="Normal 81 2 2 4 5" xfId="7784"/>
    <cellStyle name="Normal 81 2 2 4 5 2" xfId="38110"/>
    <cellStyle name="Normal 81 2 2 4 5 3" xfId="22886"/>
    <cellStyle name="Normal 81 2 2 4 6" xfId="33098"/>
    <cellStyle name="Normal 81 2 2 4 7" xfId="17873"/>
    <cellStyle name="Normal 81 2 2 5" xfId="3566"/>
    <cellStyle name="Normal 81 2 2 5 2" xfId="13640"/>
    <cellStyle name="Normal 81 2 2 5 2 2" xfId="43962"/>
    <cellStyle name="Normal 81 2 2 5 2 3" xfId="28738"/>
    <cellStyle name="Normal 81 2 2 5 3" xfId="8620"/>
    <cellStyle name="Normal 81 2 2 5 3 2" xfId="38945"/>
    <cellStyle name="Normal 81 2 2 5 3 3" xfId="23721"/>
    <cellStyle name="Normal 81 2 2 5 4" xfId="33932"/>
    <cellStyle name="Normal 81 2 2 5 5" xfId="18708"/>
    <cellStyle name="Normal 81 2 2 6" xfId="5259"/>
    <cellStyle name="Normal 81 2 2 6 2" xfId="15311"/>
    <cellStyle name="Normal 81 2 2 6 2 2" xfId="45633"/>
    <cellStyle name="Normal 81 2 2 6 2 3" xfId="30409"/>
    <cellStyle name="Normal 81 2 2 6 3" xfId="10291"/>
    <cellStyle name="Normal 81 2 2 6 3 2" xfId="40616"/>
    <cellStyle name="Normal 81 2 2 6 3 3" xfId="25392"/>
    <cellStyle name="Normal 81 2 2 6 4" xfId="35603"/>
    <cellStyle name="Normal 81 2 2 6 5" xfId="20379"/>
    <cellStyle name="Normal 81 2 2 7" xfId="11969"/>
    <cellStyle name="Normal 81 2 2 7 2" xfId="42291"/>
    <cellStyle name="Normal 81 2 2 7 3" xfId="27067"/>
    <cellStyle name="Normal 81 2 2 8" xfId="6948"/>
    <cellStyle name="Normal 81 2 2 8 2" xfId="37274"/>
    <cellStyle name="Normal 81 2 2 8 3" xfId="22050"/>
    <cellStyle name="Normal 81 2 2 9" xfId="32262"/>
    <cellStyle name="Normal 81 2 3" xfId="1975"/>
    <cellStyle name="Normal 81 2 3 2" xfId="2396"/>
    <cellStyle name="Normal 81 2 3 2 2" xfId="3235"/>
    <cellStyle name="Normal 81 2 3 2 2 2" xfId="4925"/>
    <cellStyle name="Normal 81 2 3 2 2 2 2" xfId="14998"/>
    <cellStyle name="Normal 81 2 3 2 2 2 2 2" xfId="45320"/>
    <cellStyle name="Normal 81 2 3 2 2 2 2 3" xfId="30096"/>
    <cellStyle name="Normal 81 2 3 2 2 2 3" xfId="9978"/>
    <cellStyle name="Normal 81 2 3 2 2 2 3 2" xfId="40303"/>
    <cellStyle name="Normal 81 2 3 2 2 2 3 3" xfId="25079"/>
    <cellStyle name="Normal 81 2 3 2 2 2 4" xfId="35290"/>
    <cellStyle name="Normal 81 2 3 2 2 2 5" xfId="20066"/>
    <cellStyle name="Normal 81 2 3 2 2 3" xfId="6617"/>
    <cellStyle name="Normal 81 2 3 2 2 3 2" xfId="16669"/>
    <cellStyle name="Normal 81 2 3 2 2 3 2 2" xfId="46991"/>
    <cellStyle name="Normal 81 2 3 2 2 3 2 3" xfId="31767"/>
    <cellStyle name="Normal 81 2 3 2 2 3 3" xfId="11649"/>
    <cellStyle name="Normal 81 2 3 2 2 3 3 2" xfId="41974"/>
    <cellStyle name="Normal 81 2 3 2 2 3 3 3" xfId="26750"/>
    <cellStyle name="Normal 81 2 3 2 2 3 4" xfId="36961"/>
    <cellStyle name="Normal 81 2 3 2 2 3 5" xfId="21737"/>
    <cellStyle name="Normal 81 2 3 2 2 4" xfId="13327"/>
    <cellStyle name="Normal 81 2 3 2 2 4 2" xfId="43649"/>
    <cellStyle name="Normal 81 2 3 2 2 4 3" xfId="28425"/>
    <cellStyle name="Normal 81 2 3 2 2 5" xfId="8306"/>
    <cellStyle name="Normal 81 2 3 2 2 5 2" xfId="38632"/>
    <cellStyle name="Normal 81 2 3 2 2 5 3" xfId="23408"/>
    <cellStyle name="Normal 81 2 3 2 2 6" xfId="33620"/>
    <cellStyle name="Normal 81 2 3 2 2 7" xfId="18395"/>
    <cellStyle name="Normal 81 2 3 2 3" xfId="4088"/>
    <cellStyle name="Normal 81 2 3 2 3 2" xfId="14162"/>
    <cellStyle name="Normal 81 2 3 2 3 2 2" xfId="44484"/>
    <cellStyle name="Normal 81 2 3 2 3 2 3" xfId="29260"/>
    <cellStyle name="Normal 81 2 3 2 3 3" xfId="9142"/>
    <cellStyle name="Normal 81 2 3 2 3 3 2" xfId="39467"/>
    <cellStyle name="Normal 81 2 3 2 3 3 3" xfId="24243"/>
    <cellStyle name="Normal 81 2 3 2 3 4" xfId="34454"/>
    <cellStyle name="Normal 81 2 3 2 3 5" xfId="19230"/>
    <cellStyle name="Normal 81 2 3 2 4" xfId="5781"/>
    <cellStyle name="Normal 81 2 3 2 4 2" xfId="15833"/>
    <cellStyle name="Normal 81 2 3 2 4 2 2" xfId="46155"/>
    <cellStyle name="Normal 81 2 3 2 4 2 3" xfId="30931"/>
    <cellStyle name="Normal 81 2 3 2 4 3" xfId="10813"/>
    <cellStyle name="Normal 81 2 3 2 4 3 2" xfId="41138"/>
    <cellStyle name="Normal 81 2 3 2 4 3 3" xfId="25914"/>
    <cellStyle name="Normal 81 2 3 2 4 4" xfId="36125"/>
    <cellStyle name="Normal 81 2 3 2 4 5" xfId="20901"/>
    <cellStyle name="Normal 81 2 3 2 5" xfId="12491"/>
    <cellStyle name="Normal 81 2 3 2 5 2" xfId="42813"/>
    <cellStyle name="Normal 81 2 3 2 5 3" xfId="27589"/>
    <cellStyle name="Normal 81 2 3 2 6" xfId="7470"/>
    <cellStyle name="Normal 81 2 3 2 6 2" xfId="37796"/>
    <cellStyle name="Normal 81 2 3 2 6 3" xfId="22572"/>
    <cellStyle name="Normal 81 2 3 2 7" xfId="32784"/>
    <cellStyle name="Normal 81 2 3 2 8" xfId="17559"/>
    <cellStyle name="Normal 81 2 3 3" xfId="2817"/>
    <cellStyle name="Normal 81 2 3 3 2" xfId="4507"/>
    <cellStyle name="Normal 81 2 3 3 2 2" xfId="14580"/>
    <cellStyle name="Normal 81 2 3 3 2 2 2" xfId="44902"/>
    <cellStyle name="Normal 81 2 3 3 2 2 3" xfId="29678"/>
    <cellStyle name="Normal 81 2 3 3 2 3" xfId="9560"/>
    <cellStyle name="Normal 81 2 3 3 2 3 2" xfId="39885"/>
    <cellStyle name="Normal 81 2 3 3 2 3 3" xfId="24661"/>
    <cellStyle name="Normal 81 2 3 3 2 4" xfId="34872"/>
    <cellStyle name="Normal 81 2 3 3 2 5" xfId="19648"/>
    <cellStyle name="Normal 81 2 3 3 3" xfId="6199"/>
    <cellStyle name="Normal 81 2 3 3 3 2" xfId="16251"/>
    <cellStyle name="Normal 81 2 3 3 3 2 2" xfId="46573"/>
    <cellStyle name="Normal 81 2 3 3 3 2 3" xfId="31349"/>
    <cellStyle name="Normal 81 2 3 3 3 3" xfId="11231"/>
    <cellStyle name="Normal 81 2 3 3 3 3 2" xfId="41556"/>
    <cellStyle name="Normal 81 2 3 3 3 3 3" xfId="26332"/>
    <cellStyle name="Normal 81 2 3 3 3 4" xfId="36543"/>
    <cellStyle name="Normal 81 2 3 3 3 5" xfId="21319"/>
    <cellStyle name="Normal 81 2 3 3 4" xfId="12909"/>
    <cellStyle name="Normal 81 2 3 3 4 2" xfId="43231"/>
    <cellStyle name="Normal 81 2 3 3 4 3" xfId="28007"/>
    <cellStyle name="Normal 81 2 3 3 5" xfId="7888"/>
    <cellStyle name="Normal 81 2 3 3 5 2" xfId="38214"/>
    <cellStyle name="Normal 81 2 3 3 5 3" xfId="22990"/>
    <cellStyle name="Normal 81 2 3 3 6" xfId="33202"/>
    <cellStyle name="Normal 81 2 3 3 7" xfId="17977"/>
    <cellStyle name="Normal 81 2 3 4" xfId="3670"/>
    <cellStyle name="Normal 81 2 3 4 2" xfId="13744"/>
    <cellStyle name="Normal 81 2 3 4 2 2" xfId="44066"/>
    <cellStyle name="Normal 81 2 3 4 2 3" xfId="28842"/>
    <cellStyle name="Normal 81 2 3 4 3" xfId="8724"/>
    <cellStyle name="Normal 81 2 3 4 3 2" xfId="39049"/>
    <cellStyle name="Normal 81 2 3 4 3 3" xfId="23825"/>
    <cellStyle name="Normal 81 2 3 4 4" xfId="34036"/>
    <cellStyle name="Normal 81 2 3 4 5" xfId="18812"/>
    <cellStyle name="Normal 81 2 3 5" xfId="5363"/>
    <cellStyle name="Normal 81 2 3 5 2" xfId="15415"/>
    <cellStyle name="Normal 81 2 3 5 2 2" xfId="45737"/>
    <cellStyle name="Normal 81 2 3 5 2 3" xfId="30513"/>
    <cellStyle name="Normal 81 2 3 5 3" xfId="10395"/>
    <cellStyle name="Normal 81 2 3 5 3 2" xfId="40720"/>
    <cellStyle name="Normal 81 2 3 5 3 3" xfId="25496"/>
    <cellStyle name="Normal 81 2 3 5 4" xfId="35707"/>
    <cellStyle name="Normal 81 2 3 5 5" xfId="20483"/>
    <cellStyle name="Normal 81 2 3 6" xfId="12073"/>
    <cellStyle name="Normal 81 2 3 6 2" xfId="42395"/>
    <cellStyle name="Normal 81 2 3 6 3" xfId="27171"/>
    <cellStyle name="Normal 81 2 3 7" xfId="7052"/>
    <cellStyle name="Normal 81 2 3 7 2" xfId="37378"/>
    <cellStyle name="Normal 81 2 3 7 3" xfId="22154"/>
    <cellStyle name="Normal 81 2 3 8" xfId="32366"/>
    <cellStyle name="Normal 81 2 3 9" xfId="17141"/>
    <cellStyle name="Normal 81 2 4" xfId="2188"/>
    <cellStyle name="Normal 81 2 4 2" xfId="3027"/>
    <cellStyle name="Normal 81 2 4 2 2" xfId="4717"/>
    <cellStyle name="Normal 81 2 4 2 2 2" xfId="14790"/>
    <cellStyle name="Normal 81 2 4 2 2 2 2" xfId="45112"/>
    <cellStyle name="Normal 81 2 4 2 2 2 3" xfId="29888"/>
    <cellStyle name="Normal 81 2 4 2 2 3" xfId="9770"/>
    <cellStyle name="Normal 81 2 4 2 2 3 2" xfId="40095"/>
    <cellStyle name="Normal 81 2 4 2 2 3 3" xfId="24871"/>
    <cellStyle name="Normal 81 2 4 2 2 4" xfId="35082"/>
    <cellStyle name="Normal 81 2 4 2 2 5" xfId="19858"/>
    <cellStyle name="Normal 81 2 4 2 3" xfId="6409"/>
    <cellStyle name="Normal 81 2 4 2 3 2" xfId="16461"/>
    <cellStyle name="Normal 81 2 4 2 3 2 2" xfId="46783"/>
    <cellStyle name="Normal 81 2 4 2 3 2 3" xfId="31559"/>
    <cellStyle name="Normal 81 2 4 2 3 3" xfId="11441"/>
    <cellStyle name="Normal 81 2 4 2 3 3 2" xfId="41766"/>
    <cellStyle name="Normal 81 2 4 2 3 3 3" xfId="26542"/>
    <cellStyle name="Normal 81 2 4 2 3 4" xfId="36753"/>
    <cellStyle name="Normal 81 2 4 2 3 5" xfId="21529"/>
    <cellStyle name="Normal 81 2 4 2 4" xfId="13119"/>
    <cellStyle name="Normal 81 2 4 2 4 2" xfId="43441"/>
    <cellStyle name="Normal 81 2 4 2 4 3" xfId="28217"/>
    <cellStyle name="Normal 81 2 4 2 5" xfId="8098"/>
    <cellStyle name="Normal 81 2 4 2 5 2" xfId="38424"/>
    <cellStyle name="Normal 81 2 4 2 5 3" xfId="23200"/>
    <cellStyle name="Normal 81 2 4 2 6" xfId="33412"/>
    <cellStyle name="Normal 81 2 4 2 7" xfId="18187"/>
    <cellStyle name="Normal 81 2 4 3" xfId="3880"/>
    <cellStyle name="Normal 81 2 4 3 2" xfId="13954"/>
    <cellStyle name="Normal 81 2 4 3 2 2" xfId="44276"/>
    <cellStyle name="Normal 81 2 4 3 2 3" xfId="29052"/>
    <cellStyle name="Normal 81 2 4 3 3" xfId="8934"/>
    <cellStyle name="Normal 81 2 4 3 3 2" xfId="39259"/>
    <cellStyle name="Normal 81 2 4 3 3 3" xfId="24035"/>
    <cellStyle name="Normal 81 2 4 3 4" xfId="34246"/>
    <cellStyle name="Normal 81 2 4 3 5" xfId="19022"/>
    <cellStyle name="Normal 81 2 4 4" xfId="5573"/>
    <cellStyle name="Normal 81 2 4 4 2" xfId="15625"/>
    <cellStyle name="Normal 81 2 4 4 2 2" xfId="45947"/>
    <cellStyle name="Normal 81 2 4 4 2 3" xfId="30723"/>
    <cellStyle name="Normal 81 2 4 4 3" xfId="10605"/>
    <cellStyle name="Normal 81 2 4 4 3 2" xfId="40930"/>
    <cellStyle name="Normal 81 2 4 4 3 3" xfId="25706"/>
    <cellStyle name="Normal 81 2 4 4 4" xfId="35917"/>
    <cellStyle name="Normal 81 2 4 4 5" xfId="20693"/>
    <cellStyle name="Normal 81 2 4 5" xfId="12283"/>
    <cellStyle name="Normal 81 2 4 5 2" xfId="42605"/>
    <cellStyle name="Normal 81 2 4 5 3" xfId="27381"/>
    <cellStyle name="Normal 81 2 4 6" xfId="7262"/>
    <cellStyle name="Normal 81 2 4 6 2" xfId="37588"/>
    <cellStyle name="Normal 81 2 4 6 3" xfId="22364"/>
    <cellStyle name="Normal 81 2 4 7" xfId="32576"/>
    <cellStyle name="Normal 81 2 4 8" xfId="17351"/>
    <cellStyle name="Normal 81 2 5" xfId="2609"/>
    <cellStyle name="Normal 81 2 5 2" xfId="4299"/>
    <cellStyle name="Normal 81 2 5 2 2" xfId="14372"/>
    <cellStyle name="Normal 81 2 5 2 2 2" xfId="44694"/>
    <cellStyle name="Normal 81 2 5 2 2 3" xfId="29470"/>
    <cellStyle name="Normal 81 2 5 2 3" xfId="9352"/>
    <cellStyle name="Normal 81 2 5 2 3 2" xfId="39677"/>
    <cellStyle name="Normal 81 2 5 2 3 3" xfId="24453"/>
    <cellStyle name="Normal 81 2 5 2 4" xfId="34664"/>
    <cellStyle name="Normal 81 2 5 2 5" xfId="19440"/>
    <cellStyle name="Normal 81 2 5 3" xfId="5991"/>
    <cellStyle name="Normal 81 2 5 3 2" xfId="16043"/>
    <cellStyle name="Normal 81 2 5 3 2 2" xfId="46365"/>
    <cellStyle name="Normal 81 2 5 3 2 3" xfId="31141"/>
    <cellStyle name="Normal 81 2 5 3 3" xfId="11023"/>
    <cellStyle name="Normal 81 2 5 3 3 2" xfId="41348"/>
    <cellStyle name="Normal 81 2 5 3 3 3" xfId="26124"/>
    <cellStyle name="Normal 81 2 5 3 4" xfId="36335"/>
    <cellStyle name="Normal 81 2 5 3 5" xfId="21111"/>
    <cellStyle name="Normal 81 2 5 4" xfId="12701"/>
    <cellStyle name="Normal 81 2 5 4 2" xfId="43023"/>
    <cellStyle name="Normal 81 2 5 4 3" xfId="27799"/>
    <cellStyle name="Normal 81 2 5 5" xfId="7680"/>
    <cellStyle name="Normal 81 2 5 5 2" xfId="38006"/>
    <cellStyle name="Normal 81 2 5 5 3" xfId="22782"/>
    <cellStyle name="Normal 81 2 5 6" xfId="32994"/>
    <cellStyle name="Normal 81 2 5 7" xfId="17769"/>
    <cellStyle name="Normal 81 2 6" xfId="3462"/>
    <cellStyle name="Normal 81 2 6 2" xfId="13536"/>
    <cellStyle name="Normal 81 2 6 2 2" xfId="43858"/>
    <cellStyle name="Normal 81 2 6 2 3" xfId="28634"/>
    <cellStyle name="Normal 81 2 6 3" xfId="8516"/>
    <cellStyle name="Normal 81 2 6 3 2" xfId="38841"/>
    <cellStyle name="Normal 81 2 6 3 3" xfId="23617"/>
    <cellStyle name="Normal 81 2 6 4" xfId="33828"/>
    <cellStyle name="Normal 81 2 6 5" xfId="18604"/>
    <cellStyle name="Normal 81 2 7" xfId="5155"/>
    <cellStyle name="Normal 81 2 7 2" xfId="15207"/>
    <cellStyle name="Normal 81 2 7 2 2" xfId="45529"/>
    <cellStyle name="Normal 81 2 7 2 3" xfId="30305"/>
    <cellStyle name="Normal 81 2 7 3" xfId="10187"/>
    <cellStyle name="Normal 81 2 7 3 2" xfId="40512"/>
    <cellStyle name="Normal 81 2 7 3 3" xfId="25288"/>
    <cellStyle name="Normal 81 2 7 4" xfId="35499"/>
    <cellStyle name="Normal 81 2 7 5" xfId="20275"/>
    <cellStyle name="Normal 81 2 8" xfId="11865"/>
    <cellStyle name="Normal 81 2 8 2" xfId="42187"/>
    <cellStyle name="Normal 81 2 8 3" xfId="26963"/>
    <cellStyle name="Normal 81 2 9" xfId="6844"/>
    <cellStyle name="Normal 81 2 9 2" xfId="37170"/>
    <cellStyle name="Normal 81 2 9 3" xfId="21946"/>
    <cellStyle name="Normal 81 3" xfId="1808"/>
    <cellStyle name="Normal 81 3 10" xfId="16985"/>
    <cellStyle name="Normal 81 3 2" xfId="2027"/>
    <cellStyle name="Normal 81 3 2 2" xfId="2448"/>
    <cellStyle name="Normal 81 3 2 2 2" xfId="3287"/>
    <cellStyle name="Normal 81 3 2 2 2 2" xfId="4977"/>
    <cellStyle name="Normal 81 3 2 2 2 2 2" xfId="15050"/>
    <cellStyle name="Normal 81 3 2 2 2 2 2 2" xfId="45372"/>
    <cellStyle name="Normal 81 3 2 2 2 2 2 3" xfId="30148"/>
    <cellStyle name="Normal 81 3 2 2 2 2 3" xfId="10030"/>
    <cellStyle name="Normal 81 3 2 2 2 2 3 2" xfId="40355"/>
    <cellStyle name="Normal 81 3 2 2 2 2 3 3" xfId="25131"/>
    <cellStyle name="Normal 81 3 2 2 2 2 4" xfId="35342"/>
    <cellStyle name="Normal 81 3 2 2 2 2 5" xfId="20118"/>
    <cellStyle name="Normal 81 3 2 2 2 3" xfId="6669"/>
    <cellStyle name="Normal 81 3 2 2 2 3 2" xfId="16721"/>
    <cellStyle name="Normal 81 3 2 2 2 3 2 2" xfId="47043"/>
    <cellStyle name="Normal 81 3 2 2 2 3 2 3" xfId="31819"/>
    <cellStyle name="Normal 81 3 2 2 2 3 3" xfId="11701"/>
    <cellStyle name="Normal 81 3 2 2 2 3 3 2" xfId="42026"/>
    <cellStyle name="Normal 81 3 2 2 2 3 3 3" xfId="26802"/>
    <cellStyle name="Normal 81 3 2 2 2 3 4" xfId="37013"/>
    <cellStyle name="Normal 81 3 2 2 2 3 5" xfId="21789"/>
    <cellStyle name="Normal 81 3 2 2 2 4" xfId="13379"/>
    <cellStyle name="Normal 81 3 2 2 2 4 2" xfId="43701"/>
    <cellStyle name="Normal 81 3 2 2 2 4 3" xfId="28477"/>
    <cellStyle name="Normal 81 3 2 2 2 5" xfId="8358"/>
    <cellStyle name="Normal 81 3 2 2 2 5 2" xfId="38684"/>
    <cellStyle name="Normal 81 3 2 2 2 5 3" xfId="23460"/>
    <cellStyle name="Normal 81 3 2 2 2 6" xfId="33672"/>
    <cellStyle name="Normal 81 3 2 2 2 7" xfId="18447"/>
    <cellStyle name="Normal 81 3 2 2 3" xfId="4140"/>
    <cellStyle name="Normal 81 3 2 2 3 2" xfId="14214"/>
    <cellStyle name="Normal 81 3 2 2 3 2 2" xfId="44536"/>
    <cellStyle name="Normal 81 3 2 2 3 2 3" xfId="29312"/>
    <cellStyle name="Normal 81 3 2 2 3 3" xfId="9194"/>
    <cellStyle name="Normal 81 3 2 2 3 3 2" xfId="39519"/>
    <cellStyle name="Normal 81 3 2 2 3 3 3" xfId="24295"/>
    <cellStyle name="Normal 81 3 2 2 3 4" xfId="34506"/>
    <cellStyle name="Normal 81 3 2 2 3 5" xfId="19282"/>
    <cellStyle name="Normal 81 3 2 2 4" xfId="5833"/>
    <cellStyle name="Normal 81 3 2 2 4 2" xfId="15885"/>
    <cellStyle name="Normal 81 3 2 2 4 2 2" xfId="46207"/>
    <cellStyle name="Normal 81 3 2 2 4 2 3" xfId="30983"/>
    <cellStyle name="Normal 81 3 2 2 4 3" xfId="10865"/>
    <cellStyle name="Normal 81 3 2 2 4 3 2" xfId="41190"/>
    <cellStyle name="Normal 81 3 2 2 4 3 3" xfId="25966"/>
    <cellStyle name="Normal 81 3 2 2 4 4" xfId="36177"/>
    <cellStyle name="Normal 81 3 2 2 4 5" xfId="20953"/>
    <cellStyle name="Normal 81 3 2 2 5" xfId="12543"/>
    <cellStyle name="Normal 81 3 2 2 5 2" xfId="42865"/>
    <cellStyle name="Normal 81 3 2 2 5 3" xfId="27641"/>
    <cellStyle name="Normal 81 3 2 2 6" xfId="7522"/>
    <cellStyle name="Normal 81 3 2 2 6 2" xfId="37848"/>
    <cellStyle name="Normal 81 3 2 2 6 3" xfId="22624"/>
    <cellStyle name="Normal 81 3 2 2 7" xfId="32836"/>
    <cellStyle name="Normal 81 3 2 2 8" xfId="17611"/>
    <cellStyle name="Normal 81 3 2 3" xfId="2869"/>
    <cellStyle name="Normal 81 3 2 3 2" xfId="4559"/>
    <cellStyle name="Normal 81 3 2 3 2 2" xfId="14632"/>
    <cellStyle name="Normal 81 3 2 3 2 2 2" xfId="44954"/>
    <cellStyle name="Normal 81 3 2 3 2 2 3" xfId="29730"/>
    <cellStyle name="Normal 81 3 2 3 2 3" xfId="9612"/>
    <cellStyle name="Normal 81 3 2 3 2 3 2" xfId="39937"/>
    <cellStyle name="Normal 81 3 2 3 2 3 3" xfId="24713"/>
    <cellStyle name="Normal 81 3 2 3 2 4" xfId="34924"/>
    <cellStyle name="Normal 81 3 2 3 2 5" xfId="19700"/>
    <cellStyle name="Normal 81 3 2 3 3" xfId="6251"/>
    <cellStyle name="Normal 81 3 2 3 3 2" xfId="16303"/>
    <cellStyle name="Normal 81 3 2 3 3 2 2" xfId="46625"/>
    <cellStyle name="Normal 81 3 2 3 3 2 3" xfId="31401"/>
    <cellStyle name="Normal 81 3 2 3 3 3" xfId="11283"/>
    <cellStyle name="Normal 81 3 2 3 3 3 2" xfId="41608"/>
    <cellStyle name="Normal 81 3 2 3 3 3 3" xfId="26384"/>
    <cellStyle name="Normal 81 3 2 3 3 4" xfId="36595"/>
    <cellStyle name="Normal 81 3 2 3 3 5" xfId="21371"/>
    <cellStyle name="Normal 81 3 2 3 4" xfId="12961"/>
    <cellStyle name="Normal 81 3 2 3 4 2" xfId="43283"/>
    <cellStyle name="Normal 81 3 2 3 4 3" xfId="28059"/>
    <cellStyle name="Normal 81 3 2 3 5" xfId="7940"/>
    <cellStyle name="Normal 81 3 2 3 5 2" xfId="38266"/>
    <cellStyle name="Normal 81 3 2 3 5 3" xfId="23042"/>
    <cellStyle name="Normal 81 3 2 3 6" xfId="33254"/>
    <cellStyle name="Normal 81 3 2 3 7" xfId="18029"/>
    <cellStyle name="Normal 81 3 2 4" xfId="3722"/>
    <cellStyle name="Normal 81 3 2 4 2" xfId="13796"/>
    <cellStyle name="Normal 81 3 2 4 2 2" xfId="44118"/>
    <cellStyle name="Normal 81 3 2 4 2 3" xfId="28894"/>
    <cellStyle name="Normal 81 3 2 4 3" xfId="8776"/>
    <cellStyle name="Normal 81 3 2 4 3 2" xfId="39101"/>
    <cellStyle name="Normal 81 3 2 4 3 3" xfId="23877"/>
    <cellStyle name="Normal 81 3 2 4 4" xfId="34088"/>
    <cellStyle name="Normal 81 3 2 4 5" xfId="18864"/>
    <cellStyle name="Normal 81 3 2 5" xfId="5415"/>
    <cellStyle name="Normal 81 3 2 5 2" xfId="15467"/>
    <cellStyle name="Normal 81 3 2 5 2 2" xfId="45789"/>
    <cellStyle name="Normal 81 3 2 5 2 3" xfId="30565"/>
    <cellStyle name="Normal 81 3 2 5 3" xfId="10447"/>
    <cellStyle name="Normal 81 3 2 5 3 2" xfId="40772"/>
    <cellStyle name="Normal 81 3 2 5 3 3" xfId="25548"/>
    <cellStyle name="Normal 81 3 2 5 4" xfId="35759"/>
    <cellStyle name="Normal 81 3 2 5 5" xfId="20535"/>
    <cellStyle name="Normal 81 3 2 6" xfId="12125"/>
    <cellStyle name="Normal 81 3 2 6 2" xfId="42447"/>
    <cellStyle name="Normal 81 3 2 6 3" xfId="27223"/>
    <cellStyle name="Normal 81 3 2 7" xfId="7104"/>
    <cellStyle name="Normal 81 3 2 7 2" xfId="37430"/>
    <cellStyle name="Normal 81 3 2 7 3" xfId="22206"/>
    <cellStyle name="Normal 81 3 2 8" xfId="32418"/>
    <cellStyle name="Normal 81 3 2 9" xfId="17193"/>
    <cellStyle name="Normal 81 3 3" xfId="2240"/>
    <cellStyle name="Normal 81 3 3 2" xfId="3079"/>
    <cellStyle name="Normal 81 3 3 2 2" xfId="4769"/>
    <cellStyle name="Normal 81 3 3 2 2 2" xfId="14842"/>
    <cellStyle name="Normal 81 3 3 2 2 2 2" xfId="45164"/>
    <cellStyle name="Normal 81 3 3 2 2 2 3" xfId="29940"/>
    <cellStyle name="Normal 81 3 3 2 2 3" xfId="9822"/>
    <cellStyle name="Normal 81 3 3 2 2 3 2" xfId="40147"/>
    <cellStyle name="Normal 81 3 3 2 2 3 3" xfId="24923"/>
    <cellStyle name="Normal 81 3 3 2 2 4" xfId="35134"/>
    <cellStyle name="Normal 81 3 3 2 2 5" xfId="19910"/>
    <cellStyle name="Normal 81 3 3 2 3" xfId="6461"/>
    <cellStyle name="Normal 81 3 3 2 3 2" xfId="16513"/>
    <cellStyle name="Normal 81 3 3 2 3 2 2" xfId="46835"/>
    <cellStyle name="Normal 81 3 3 2 3 2 3" xfId="31611"/>
    <cellStyle name="Normal 81 3 3 2 3 3" xfId="11493"/>
    <cellStyle name="Normal 81 3 3 2 3 3 2" xfId="41818"/>
    <cellStyle name="Normal 81 3 3 2 3 3 3" xfId="26594"/>
    <cellStyle name="Normal 81 3 3 2 3 4" xfId="36805"/>
    <cellStyle name="Normal 81 3 3 2 3 5" xfId="21581"/>
    <cellStyle name="Normal 81 3 3 2 4" xfId="13171"/>
    <cellStyle name="Normal 81 3 3 2 4 2" xfId="43493"/>
    <cellStyle name="Normal 81 3 3 2 4 3" xfId="28269"/>
    <cellStyle name="Normal 81 3 3 2 5" xfId="8150"/>
    <cellStyle name="Normal 81 3 3 2 5 2" xfId="38476"/>
    <cellStyle name="Normal 81 3 3 2 5 3" xfId="23252"/>
    <cellStyle name="Normal 81 3 3 2 6" xfId="33464"/>
    <cellStyle name="Normal 81 3 3 2 7" xfId="18239"/>
    <cellStyle name="Normal 81 3 3 3" xfId="3932"/>
    <cellStyle name="Normal 81 3 3 3 2" xfId="14006"/>
    <cellStyle name="Normal 81 3 3 3 2 2" xfId="44328"/>
    <cellStyle name="Normal 81 3 3 3 2 3" xfId="29104"/>
    <cellStyle name="Normal 81 3 3 3 3" xfId="8986"/>
    <cellStyle name="Normal 81 3 3 3 3 2" xfId="39311"/>
    <cellStyle name="Normal 81 3 3 3 3 3" xfId="24087"/>
    <cellStyle name="Normal 81 3 3 3 4" xfId="34298"/>
    <cellStyle name="Normal 81 3 3 3 5" xfId="19074"/>
    <cellStyle name="Normal 81 3 3 4" xfId="5625"/>
    <cellStyle name="Normal 81 3 3 4 2" xfId="15677"/>
    <cellStyle name="Normal 81 3 3 4 2 2" xfId="45999"/>
    <cellStyle name="Normal 81 3 3 4 2 3" xfId="30775"/>
    <cellStyle name="Normal 81 3 3 4 3" xfId="10657"/>
    <cellStyle name="Normal 81 3 3 4 3 2" xfId="40982"/>
    <cellStyle name="Normal 81 3 3 4 3 3" xfId="25758"/>
    <cellStyle name="Normal 81 3 3 4 4" xfId="35969"/>
    <cellStyle name="Normal 81 3 3 4 5" xfId="20745"/>
    <cellStyle name="Normal 81 3 3 5" xfId="12335"/>
    <cellStyle name="Normal 81 3 3 5 2" xfId="42657"/>
    <cellStyle name="Normal 81 3 3 5 3" xfId="27433"/>
    <cellStyle name="Normal 81 3 3 6" xfId="7314"/>
    <cellStyle name="Normal 81 3 3 6 2" xfId="37640"/>
    <cellStyle name="Normal 81 3 3 6 3" xfId="22416"/>
    <cellStyle name="Normal 81 3 3 7" xfId="32628"/>
    <cellStyle name="Normal 81 3 3 8" xfId="17403"/>
    <cellStyle name="Normal 81 3 4" xfId="2661"/>
    <cellStyle name="Normal 81 3 4 2" xfId="4351"/>
    <cellStyle name="Normal 81 3 4 2 2" xfId="14424"/>
    <cellStyle name="Normal 81 3 4 2 2 2" xfId="44746"/>
    <cellStyle name="Normal 81 3 4 2 2 3" xfId="29522"/>
    <cellStyle name="Normal 81 3 4 2 3" xfId="9404"/>
    <cellStyle name="Normal 81 3 4 2 3 2" xfId="39729"/>
    <cellStyle name="Normal 81 3 4 2 3 3" xfId="24505"/>
    <cellStyle name="Normal 81 3 4 2 4" xfId="34716"/>
    <cellStyle name="Normal 81 3 4 2 5" xfId="19492"/>
    <cellStyle name="Normal 81 3 4 3" xfId="6043"/>
    <cellStyle name="Normal 81 3 4 3 2" xfId="16095"/>
    <cellStyle name="Normal 81 3 4 3 2 2" xfId="46417"/>
    <cellStyle name="Normal 81 3 4 3 2 3" xfId="31193"/>
    <cellStyle name="Normal 81 3 4 3 3" xfId="11075"/>
    <cellStyle name="Normal 81 3 4 3 3 2" xfId="41400"/>
    <cellStyle name="Normal 81 3 4 3 3 3" xfId="26176"/>
    <cellStyle name="Normal 81 3 4 3 4" xfId="36387"/>
    <cellStyle name="Normal 81 3 4 3 5" xfId="21163"/>
    <cellStyle name="Normal 81 3 4 4" xfId="12753"/>
    <cellStyle name="Normal 81 3 4 4 2" xfId="43075"/>
    <cellStyle name="Normal 81 3 4 4 3" xfId="27851"/>
    <cellStyle name="Normal 81 3 4 5" xfId="7732"/>
    <cellStyle name="Normal 81 3 4 5 2" xfId="38058"/>
    <cellStyle name="Normal 81 3 4 5 3" xfId="22834"/>
    <cellStyle name="Normal 81 3 4 6" xfId="33046"/>
    <cellStyle name="Normal 81 3 4 7" xfId="17821"/>
    <cellStyle name="Normal 81 3 5" xfId="3514"/>
    <cellStyle name="Normal 81 3 5 2" xfId="13588"/>
    <cellStyle name="Normal 81 3 5 2 2" xfId="43910"/>
    <cellStyle name="Normal 81 3 5 2 3" xfId="28686"/>
    <cellStyle name="Normal 81 3 5 3" xfId="8568"/>
    <cellStyle name="Normal 81 3 5 3 2" xfId="38893"/>
    <cellStyle name="Normal 81 3 5 3 3" xfId="23669"/>
    <cellStyle name="Normal 81 3 5 4" xfId="33880"/>
    <cellStyle name="Normal 81 3 5 5" xfId="18656"/>
    <cellStyle name="Normal 81 3 6" xfId="5207"/>
    <cellStyle name="Normal 81 3 6 2" xfId="15259"/>
    <cellStyle name="Normal 81 3 6 2 2" xfId="45581"/>
    <cellStyle name="Normal 81 3 6 2 3" xfId="30357"/>
    <cellStyle name="Normal 81 3 6 3" xfId="10239"/>
    <cellStyle name="Normal 81 3 6 3 2" xfId="40564"/>
    <cellStyle name="Normal 81 3 6 3 3" xfId="25340"/>
    <cellStyle name="Normal 81 3 6 4" xfId="35551"/>
    <cellStyle name="Normal 81 3 6 5" xfId="20327"/>
    <cellStyle name="Normal 81 3 7" xfId="11917"/>
    <cellStyle name="Normal 81 3 7 2" xfId="42239"/>
    <cellStyle name="Normal 81 3 7 3" xfId="27015"/>
    <cellStyle name="Normal 81 3 8" xfId="6896"/>
    <cellStyle name="Normal 81 3 8 2" xfId="37222"/>
    <cellStyle name="Normal 81 3 8 3" xfId="21998"/>
    <cellStyle name="Normal 81 3 9" xfId="32211"/>
    <cellStyle name="Normal 81 4" xfId="1921"/>
    <cellStyle name="Normal 81 4 2" xfId="2344"/>
    <cellStyle name="Normal 81 4 2 2" xfId="3183"/>
    <cellStyle name="Normal 81 4 2 2 2" xfId="4873"/>
    <cellStyle name="Normal 81 4 2 2 2 2" xfId="14946"/>
    <cellStyle name="Normal 81 4 2 2 2 2 2" xfId="45268"/>
    <cellStyle name="Normal 81 4 2 2 2 2 3" xfId="30044"/>
    <cellStyle name="Normal 81 4 2 2 2 3" xfId="9926"/>
    <cellStyle name="Normal 81 4 2 2 2 3 2" xfId="40251"/>
    <cellStyle name="Normal 81 4 2 2 2 3 3" xfId="25027"/>
    <cellStyle name="Normal 81 4 2 2 2 4" xfId="35238"/>
    <cellStyle name="Normal 81 4 2 2 2 5" xfId="20014"/>
    <cellStyle name="Normal 81 4 2 2 3" xfId="6565"/>
    <cellStyle name="Normal 81 4 2 2 3 2" xfId="16617"/>
    <cellStyle name="Normal 81 4 2 2 3 2 2" xfId="46939"/>
    <cellStyle name="Normal 81 4 2 2 3 2 3" xfId="31715"/>
    <cellStyle name="Normal 81 4 2 2 3 3" xfId="11597"/>
    <cellStyle name="Normal 81 4 2 2 3 3 2" xfId="41922"/>
    <cellStyle name="Normal 81 4 2 2 3 3 3" xfId="26698"/>
    <cellStyle name="Normal 81 4 2 2 3 4" xfId="36909"/>
    <cellStyle name="Normal 81 4 2 2 3 5" xfId="21685"/>
    <cellStyle name="Normal 81 4 2 2 4" xfId="13275"/>
    <cellStyle name="Normal 81 4 2 2 4 2" xfId="43597"/>
    <cellStyle name="Normal 81 4 2 2 4 3" xfId="28373"/>
    <cellStyle name="Normal 81 4 2 2 5" xfId="8254"/>
    <cellStyle name="Normal 81 4 2 2 5 2" xfId="38580"/>
    <cellStyle name="Normal 81 4 2 2 5 3" xfId="23356"/>
    <cellStyle name="Normal 81 4 2 2 6" xfId="33568"/>
    <cellStyle name="Normal 81 4 2 2 7" xfId="18343"/>
    <cellStyle name="Normal 81 4 2 3" xfId="4036"/>
    <cellStyle name="Normal 81 4 2 3 2" xfId="14110"/>
    <cellStyle name="Normal 81 4 2 3 2 2" xfId="44432"/>
    <cellStyle name="Normal 81 4 2 3 2 3" xfId="29208"/>
    <cellStyle name="Normal 81 4 2 3 3" xfId="9090"/>
    <cellStyle name="Normal 81 4 2 3 3 2" xfId="39415"/>
    <cellStyle name="Normal 81 4 2 3 3 3" xfId="24191"/>
    <cellStyle name="Normal 81 4 2 3 4" xfId="34402"/>
    <cellStyle name="Normal 81 4 2 3 5" xfId="19178"/>
    <cellStyle name="Normal 81 4 2 4" xfId="5729"/>
    <cellStyle name="Normal 81 4 2 4 2" xfId="15781"/>
    <cellStyle name="Normal 81 4 2 4 2 2" xfId="46103"/>
    <cellStyle name="Normal 81 4 2 4 2 3" xfId="30879"/>
    <cellStyle name="Normal 81 4 2 4 3" xfId="10761"/>
    <cellStyle name="Normal 81 4 2 4 3 2" xfId="41086"/>
    <cellStyle name="Normal 81 4 2 4 3 3" xfId="25862"/>
    <cellStyle name="Normal 81 4 2 4 4" xfId="36073"/>
    <cellStyle name="Normal 81 4 2 4 5" xfId="20849"/>
    <cellStyle name="Normal 81 4 2 5" xfId="12439"/>
    <cellStyle name="Normal 81 4 2 5 2" xfId="42761"/>
    <cellStyle name="Normal 81 4 2 5 3" xfId="27537"/>
    <cellStyle name="Normal 81 4 2 6" xfId="7418"/>
    <cellStyle name="Normal 81 4 2 6 2" xfId="37744"/>
    <cellStyle name="Normal 81 4 2 6 3" xfId="22520"/>
    <cellStyle name="Normal 81 4 2 7" xfId="32732"/>
    <cellStyle name="Normal 81 4 2 8" xfId="17507"/>
    <cellStyle name="Normal 81 4 3" xfId="2765"/>
    <cellStyle name="Normal 81 4 3 2" xfId="4455"/>
    <cellStyle name="Normal 81 4 3 2 2" xfId="14528"/>
    <cellStyle name="Normal 81 4 3 2 2 2" xfId="44850"/>
    <cellStyle name="Normal 81 4 3 2 2 3" xfId="29626"/>
    <cellStyle name="Normal 81 4 3 2 3" xfId="9508"/>
    <cellStyle name="Normal 81 4 3 2 3 2" xfId="39833"/>
    <cellStyle name="Normal 81 4 3 2 3 3" xfId="24609"/>
    <cellStyle name="Normal 81 4 3 2 4" xfId="34820"/>
    <cellStyle name="Normal 81 4 3 2 5" xfId="19596"/>
    <cellStyle name="Normal 81 4 3 3" xfId="6147"/>
    <cellStyle name="Normal 81 4 3 3 2" xfId="16199"/>
    <cellStyle name="Normal 81 4 3 3 2 2" xfId="46521"/>
    <cellStyle name="Normal 81 4 3 3 2 3" xfId="31297"/>
    <cellStyle name="Normal 81 4 3 3 3" xfId="11179"/>
    <cellStyle name="Normal 81 4 3 3 3 2" xfId="41504"/>
    <cellStyle name="Normal 81 4 3 3 3 3" xfId="26280"/>
    <cellStyle name="Normal 81 4 3 3 4" xfId="36491"/>
    <cellStyle name="Normal 81 4 3 3 5" xfId="21267"/>
    <cellStyle name="Normal 81 4 3 4" xfId="12857"/>
    <cellStyle name="Normal 81 4 3 4 2" xfId="43179"/>
    <cellStyle name="Normal 81 4 3 4 3" xfId="27955"/>
    <cellStyle name="Normal 81 4 3 5" xfId="7836"/>
    <cellStyle name="Normal 81 4 3 5 2" xfId="38162"/>
    <cellStyle name="Normal 81 4 3 5 3" xfId="22938"/>
    <cellStyle name="Normal 81 4 3 6" xfId="33150"/>
    <cellStyle name="Normal 81 4 3 7" xfId="17925"/>
    <cellStyle name="Normal 81 4 4" xfId="3618"/>
    <cellStyle name="Normal 81 4 4 2" xfId="13692"/>
    <cellStyle name="Normal 81 4 4 2 2" xfId="44014"/>
    <cellStyle name="Normal 81 4 4 2 3" xfId="28790"/>
    <cellStyle name="Normal 81 4 4 3" xfId="8672"/>
    <cellStyle name="Normal 81 4 4 3 2" xfId="38997"/>
    <cellStyle name="Normal 81 4 4 3 3" xfId="23773"/>
    <cellStyle name="Normal 81 4 4 4" xfId="33984"/>
    <cellStyle name="Normal 81 4 4 5" xfId="18760"/>
    <cellStyle name="Normal 81 4 5" xfId="5311"/>
    <cellStyle name="Normal 81 4 5 2" xfId="15363"/>
    <cellStyle name="Normal 81 4 5 2 2" xfId="45685"/>
    <cellStyle name="Normal 81 4 5 2 3" xfId="30461"/>
    <cellStyle name="Normal 81 4 5 3" xfId="10343"/>
    <cellStyle name="Normal 81 4 5 3 2" xfId="40668"/>
    <cellStyle name="Normal 81 4 5 3 3" xfId="25444"/>
    <cellStyle name="Normal 81 4 5 4" xfId="35655"/>
    <cellStyle name="Normal 81 4 5 5" xfId="20431"/>
    <cellStyle name="Normal 81 4 6" xfId="12021"/>
    <cellStyle name="Normal 81 4 6 2" xfId="42343"/>
    <cellStyle name="Normal 81 4 6 3" xfId="27119"/>
    <cellStyle name="Normal 81 4 7" xfId="7000"/>
    <cellStyle name="Normal 81 4 7 2" xfId="37326"/>
    <cellStyle name="Normal 81 4 7 3" xfId="22102"/>
    <cellStyle name="Normal 81 4 8" xfId="32314"/>
    <cellStyle name="Normal 81 4 9" xfId="17089"/>
    <cellStyle name="Normal 81 5" xfId="2134"/>
    <cellStyle name="Normal 81 5 2" xfId="2975"/>
    <cellStyle name="Normal 81 5 2 2" xfId="4665"/>
    <cellStyle name="Normal 81 5 2 2 2" xfId="14738"/>
    <cellStyle name="Normal 81 5 2 2 2 2" xfId="45060"/>
    <cellStyle name="Normal 81 5 2 2 2 3" xfId="29836"/>
    <cellStyle name="Normal 81 5 2 2 3" xfId="9718"/>
    <cellStyle name="Normal 81 5 2 2 3 2" xfId="40043"/>
    <cellStyle name="Normal 81 5 2 2 3 3" xfId="24819"/>
    <cellStyle name="Normal 81 5 2 2 4" xfId="35030"/>
    <cellStyle name="Normal 81 5 2 2 5" xfId="19806"/>
    <cellStyle name="Normal 81 5 2 3" xfId="6357"/>
    <cellStyle name="Normal 81 5 2 3 2" xfId="16409"/>
    <cellStyle name="Normal 81 5 2 3 2 2" xfId="46731"/>
    <cellStyle name="Normal 81 5 2 3 2 3" xfId="31507"/>
    <cellStyle name="Normal 81 5 2 3 3" xfId="11389"/>
    <cellStyle name="Normal 81 5 2 3 3 2" xfId="41714"/>
    <cellStyle name="Normal 81 5 2 3 3 3" xfId="26490"/>
    <cellStyle name="Normal 81 5 2 3 4" xfId="36701"/>
    <cellStyle name="Normal 81 5 2 3 5" xfId="21477"/>
    <cellStyle name="Normal 81 5 2 4" xfId="13067"/>
    <cellStyle name="Normal 81 5 2 4 2" xfId="43389"/>
    <cellStyle name="Normal 81 5 2 4 3" xfId="28165"/>
    <cellStyle name="Normal 81 5 2 5" xfId="8046"/>
    <cellStyle name="Normal 81 5 2 5 2" xfId="38372"/>
    <cellStyle name="Normal 81 5 2 5 3" xfId="23148"/>
    <cellStyle name="Normal 81 5 2 6" xfId="33360"/>
    <cellStyle name="Normal 81 5 2 7" xfId="18135"/>
    <cellStyle name="Normal 81 5 3" xfId="3828"/>
    <cellStyle name="Normal 81 5 3 2" xfId="13902"/>
    <cellStyle name="Normal 81 5 3 2 2" xfId="44224"/>
    <cellStyle name="Normal 81 5 3 2 3" xfId="29000"/>
    <cellStyle name="Normal 81 5 3 3" xfId="8882"/>
    <cellStyle name="Normal 81 5 3 3 2" xfId="39207"/>
    <cellStyle name="Normal 81 5 3 3 3" xfId="23983"/>
    <cellStyle name="Normal 81 5 3 4" xfId="34194"/>
    <cellStyle name="Normal 81 5 3 5" xfId="18970"/>
    <cellStyle name="Normal 81 5 4" xfId="5521"/>
    <cellStyle name="Normal 81 5 4 2" xfId="15573"/>
    <cellStyle name="Normal 81 5 4 2 2" xfId="45895"/>
    <cellStyle name="Normal 81 5 4 2 3" xfId="30671"/>
    <cellStyle name="Normal 81 5 4 3" xfId="10553"/>
    <cellStyle name="Normal 81 5 4 3 2" xfId="40878"/>
    <cellStyle name="Normal 81 5 4 3 3" xfId="25654"/>
    <cellStyle name="Normal 81 5 4 4" xfId="35865"/>
    <cellStyle name="Normal 81 5 4 5" xfId="20641"/>
    <cellStyle name="Normal 81 5 5" xfId="12231"/>
    <cellStyle name="Normal 81 5 5 2" xfId="42553"/>
    <cellStyle name="Normal 81 5 5 3" xfId="27329"/>
    <cellStyle name="Normal 81 5 6" xfId="7210"/>
    <cellStyle name="Normal 81 5 6 2" xfId="37536"/>
    <cellStyle name="Normal 81 5 6 3" xfId="22312"/>
    <cellStyle name="Normal 81 5 7" xfId="32524"/>
    <cellStyle name="Normal 81 5 8" xfId="17299"/>
    <cellStyle name="Normal 81 6" xfId="2555"/>
    <cellStyle name="Normal 81 6 2" xfId="4247"/>
    <cellStyle name="Normal 81 6 2 2" xfId="14320"/>
    <cellStyle name="Normal 81 6 2 2 2" xfId="44642"/>
    <cellStyle name="Normal 81 6 2 2 3" xfId="29418"/>
    <cellStyle name="Normal 81 6 2 3" xfId="9300"/>
    <cellStyle name="Normal 81 6 2 3 2" xfId="39625"/>
    <cellStyle name="Normal 81 6 2 3 3" xfId="24401"/>
    <cellStyle name="Normal 81 6 2 4" xfId="34612"/>
    <cellStyle name="Normal 81 6 2 5" xfId="19388"/>
    <cellStyle name="Normal 81 6 3" xfId="5939"/>
    <cellStyle name="Normal 81 6 3 2" xfId="15991"/>
    <cellStyle name="Normal 81 6 3 2 2" xfId="46313"/>
    <cellStyle name="Normal 81 6 3 2 3" xfId="31089"/>
    <cellStyle name="Normal 81 6 3 3" xfId="10971"/>
    <cellStyle name="Normal 81 6 3 3 2" xfId="41296"/>
    <cellStyle name="Normal 81 6 3 3 3" xfId="26072"/>
    <cellStyle name="Normal 81 6 3 4" xfId="36283"/>
    <cellStyle name="Normal 81 6 3 5" xfId="21059"/>
    <cellStyle name="Normal 81 6 4" xfId="12649"/>
    <cellStyle name="Normal 81 6 4 2" xfId="42971"/>
    <cellStyle name="Normal 81 6 4 3" xfId="27747"/>
    <cellStyle name="Normal 81 6 5" xfId="7628"/>
    <cellStyle name="Normal 81 6 5 2" xfId="37954"/>
    <cellStyle name="Normal 81 6 5 3" xfId="22730"/>
    <cellStyle name="Normal 81 6 6" xfId="32942"/>
    <cellStyle name="Normal 81 6 7" xfId="17717"/>
    <cellStyle name="Normal 81 7" xfId="3408"/>
    <cellStyle name="Normal 81 7 2" xfId="13484"/>
    <cellStyle name="Normal 81 7 2 2" xfId="43806"/>
    <cellStyle name="Normal 81 7 2 3" xfId="28582"/>
    <cellStyle name="Normal 81 7 3" xfId="8464"/>
    <cellStyle name="Normal 81 7 3 2" xfId="38789"/>
    <cellStyle name="Normal 81 7 3 3" xfId="23565"/>
    <cellStyle name="Normal 81 7 4" xfId="33776"/>
    <cellStyle name="Normal 81 7 5" xfId="18552"/>
    <cellStyle name="Normal 81 8" xfId="5101"/>
    <cellStyle name="Normal 81 8 2" xfId="15155"/>
    <cellStyle name="Normal 81 8 2 2" xfId="45477"/>
    <cellStyle name="Normal 81 8 2 3" xfId="30253"/>
    <cellStyle name="Normal 81 8 3" xfId="10135"/>
    <cellStyle name="Normal 81 8 3 2" xfId="40460"/>
    <cellStyle name="Normal 81 8 3 3" xfId="25236"/>
    <cellStyle name="Normal 81 8 4" xfId="35447"/>
    <cellStyle name="Normal 81 8 5" xfId="20223"/>
    <cellStyle name="Normal 81 9" xfId="11811"/>
    <cellStyle name="Normal 81 9 2" xfId="42135"/>
    <cellStyle name="Normal 81 9 3" xfId="26911"/>
    <cellStyle name="Normal 82" xfId="1701"/>
    <cellStyle name="Normal 83" xfId="1708"/>
    <cellStyle name="Normal 84" xfId="1756"/>
    <cellStyle name="Normal 85" xfId="1755"/>
    <cellStyle name="Normal 86" xfId="1863"/>
    <cellStyle name="Normal 87" xfId="1865"/>
    <cellStyle name="Normal 88" xfId="1864"/>
    <cellStyle name="Normal 89" xfId="2081"/>
    <cellStyle name="Normal 9" xfId="132"/>
    <cellStyle name="Normal 9 2" xfId="726"/>
    <cellStyle name="Normal 9 2 2" xfId="1494"/>
    <cellStyle name="Normal 9 3" xfId="747"/>
    <cellStyle name="Normal 9 3 2" xfId="1495"/>
    <cellStyle name="Normal 9 4" xfId="783"/>
    <cellStyle name="Normal 9 4 2" xfId="1496"/>
    <cellStyle name="Normal 9 5" xfId="661"/>
    <cellStyle name="Normal 9 5 2" xfId="32014"/>
    <cellStyle name="Normal 9 6" xfId="31923"/>
    <cellStyle name="Normal 9 7" xfId="974"/>
    <cellStyle name="Normal 9 8" xfId="413"/>
    <cellStyle name="Normal 90" xfId="2080"/>
    <cellStyle name="Normal 90 2" xfId="2922"/>
    <cellStyle name="Normal 90 2 2" xfId="4612"/>
    <cellStyle name="Normal 90 2 2 2" xfId="14685"/>
    <cellStyle name="Normal 90 2 2 2 2" xfId="45007"/>
    <cellStyle name="Normal 90 2 2 2 3" xfId="29783"/>
    <cellStyle name="Normal 90 2 2 3" xfId="9665"/>
    <cellStyle name="Normal 90 2 2 3 2" xfId="39990"/>
    <cellStyle name="Normal 90 2 2 3 3" xfId="24766"/>
    <cellStyle name="Normal 90 2 2 4" xfId="34977"/>
    <cellStyle name="Normal 90 2 2 5" xfId="19753"/>
    <cellStyle name="Normal 90 2 3" xfId="6304"/>
    <cellStyle name="Normal 90 2 3 2" xfId="16356"/>
    <cellStyle name="Normal 90 2 3 2 2" xfId="46678"/>
    <cellStyle name="Normal 90 2 3 2 3" xfId="31454"/>
    <cellStyle name="Normal 90 2 3 3" xfId="11336"/>
    <cellStyle name="Normal 90 2 3 3 2" xfId="41661"/>
    <cellStyle name="Normal 90 2 3 3 3" xfId="26437"/>
    <cellStyle name="Normal 90 2 3 4" xfId="36648"/>
    <cellStyle name="Normal 90 2 3 5" xfId="21424"/>
    <cellStyle name="Normal 90 2 4" xfId="13014"/>
    <cellStyle name="Normal 90 2 4 2" xfId="43336"/>
    <cellStyle name="Normal 90 2 4 3" xfId="28112"/>
    <cellStyle name="Normal 90 2 5" xfId="7993"/>
    <cellStyle name="Normal 90 2 5 2" xfId="38319"/>
    <cellStyle name="Normal 90 2 5 3" xfId="23095"/>
    <cellStyle name="Normal 90 2 6" xfId="33307"/>
    <cellStyle name="Normal 90 2 7" xfId="18082"/>
    <cellStyle name="Normal 90 3" xfId="3775"/>
    <cellStyle name="Normal 90 3 2" xfId="13849"/>
    <cellStyle name="Normal 90 3 2 2" xfId="44171"/>
    <cellStyle name="Normal 90 3 2 3" xfId="28947"/>
    <cellStyle name="Normal 90 3 3" xfId="8829"/>
    <cellStyle name="Normal 90 3 3 2" xfId="39154"/>
    <cellStyle name="Normal 90 3 3 3" xfId="23930"/>
    <cellStyle name="Normal 90 3 4" xfId="34141"/>
    <cellStyle name="Normal 90 3 5" xfId="18917"/>
    <cellStyle name="Normal 90 4" xfId="5468"/>
    <cellStyle name="Normal 90 4 2" xfId="15520"/>
    <cellStyle name="Normal 90 4 2 2" xfId="45842"/>
    <cellStyle name="Normal 90 4 2 3" xfId="30618"/>
    <cellStyle name="Normal 90 4 3" xfId="10500"/>
    <cellStyle name="Normal 90 4 3 2" xfId="40825"/>
    <cellStyle name="Normal 90 4 3 3" xfId="25601"/>
    <cellStyle name="Normal 90 4 4" xfId="35812"/>
    <cellStyle name="Normal 90 4 5" xfId="20588"/>
    <cellStyle name="Normal 90 5" xfId="12178"/>
    <cellStyle name="Normal 90 5 2" xfId="42500"/>
    <cellStyle name="Normal 90 5 3" xfId="27276"/>
    <cellStyle name="Normal 90 6" xfId="7157"/>
    <cellStyle name="Normal 90 6 2" xfId="37483"/>
    <cellStyle name="Normal 90 6 3" xfId="22259"/>
    <cellStyle name="Normal 90 7" xfId="32471"/>
    <cellStyle name="Normal 90 8" xfId="17246"/>
    <cellStyle name="Normal 91" xfId="2083"/>
    <cellStyle name="Normal 91 2" xfId="2924"/>
    <cellStyle name="Normal 91 2 2" xfId="4614"/>
    <cellStyle name="Normal 91 2 2 2" xfId="14687"/>
    <cellStyle name="Normal 91 2 2 2 2" xfId="45009"/>
    <cellStyle name="Normal 91 2 2 2 3" xfId="29785"/>
    <cellStyle name="Normal 91 2 2 2 4" xfId="47253"/>
    <cellStyle name="Normal 91 2 2 3" xfId="9667"/>
    <cellStyle name="Normal 91 2 2 3 2" xfId="39992"/>
    <cellStyle name="Normal 91 2 2 3 3" xfId="24768"/>
    <cellStyle name="Normal 91 2 2 4" xfId="34979"/>
    <cellStyle name="Normal 91 2 2 5" xfId="19755"/>
    <cellStyle name="Normal 91 2 3" xfId="6306"/>
    <cellStyle name="Normal 91 2 3 2" xfId="16358"/>
    <cellStyle name="Normal 91 2 3 2 2" xfId="46680"/>
    <cellStyle name="Normal 91 2 3 2 3" xfId="31456"/>
    <cellStyle name="Normal 91 2 3 3" xfId="11338"/>
    <cellStyle name="Normal 91 2 3 3 2" xfId="41663"/>
    <cellStyle name="Normal 91 2 3 3 3" xfId="26439"/>
    <cellStyle name="Normal 91 2 3 4" xfId="36650"/>
    <cellStyle name="Normal 91 2 3 5" xfId="21426"/>
    <cellStyle name="Normal 91 2 4" xfId="13016"/>
    <cellStyle name="Normal 91 2 4 2" xfId="43338"/>
    <cellStyle name="Normal 91 2 4 3" xfId="28114"/>
    <cellStyle name="Normal 91 2 5" xfId="7995"/>
    <cellStyle name="Normal 91 2 5 2" xfId="38321"/>
    <cellStyle name="Normal 91 2 5 3" xfId="23097"/>
    <cellStyle name="Normal 91 2 6" xfId="33309"/>
    <cellStyle name="Normal 91 2 7" xfId="18084"/>
    <cellStyle name="Normal 91 3" xfId="3777"/>
    <cellStyle name="Normal 91 3 2" xfId="13851"/>
    <cellStyle name="Normal 91 3 2 2" xfId="44173"/>
    <cellStyle name="Normal 91 3 2 3" xfId="28949"/>
    <cellStyle name="Normal 91 3 3" xfId="8831"/>
    <cellStyle name="Normal 91 3 3 2" xfId="39156"/>
    <cellStyle name="Normal 91 3 3 3" xfId="23932"/>
    <cellStyle name="Normal 91 3 4" xfId="34143"/>
    <cellStyle name="Normal 91 3 5" xfId="18919"/>
    <cellStyle name="Normal 91 4" xfId="5470"/>
    <cellStyle name="Normal 91 4 2" xfId="15522"/>
    <cellStyle name="Normal 91 4 2 2" xfId="45844"/>
    <cellStyle name="Normal 91 4 2 3" xfId="30620"/>
    <cellStyle name="Normal 91 4 3" xfId="10502"/>
    <cellStyle name="Normal 91 4 3 2" xfId="40827"/>
    <cellStyle name="Normal 91 4 3 3" xfId="25603"/>
    <cellStyle name="Normal 91 4 4" xfId="35814"/>
    <cellStyle name="Normal 91 4 5" xfId="20590"/>
    <cellStyle name="Normal 91 5" xfId="12180"/>
    <cellStyle name="Normal 91 5 2" xfId="42502"/>
    <cellStyle name="Normal 91 5 3" xfId="27278"/>
    <cellStyle name="Normal 91 6" xfId="7159"/>
    <cellStyle name="Normal 91 6 2" xfId="37485"/>
    <cellStyle name="Normal 91 6 3" xfId="22261"/>
    <cellStyle name="Normal 91 7" xfId="32473"/>
    <cellStyle name="Normal 91 8" xfId="17248"/>
    <cellStyle name="Normal 92" xfId="2502"/>
    <cellStyle name="Normal 92 2" xfId="4194"/>
    <cellStyle name="Normal 93" xfId="3340"/>
    <cellStyle name="Normal 93 2" xfId="5030"/>
    <cellStyle name="Normal 94" xfId="3345"/>
    <cellStyle name="Normal 95" xfId="2501"/>
    <cellStyle name="Normal 95 2" xfId="4193"/>
    <cellStyle name="Normal 95 2 2" xfId="14267"/>
    <cellStyle name="Normal 95 2 2 2" xfId="44589"/>
    <cellStyle name="Normal 95 2 2 3" xfId="29365"/>
    <cellStyle name="Normal 95 2 3" xfId="9247"/>
    <cellStyle name="Normal 95 2 3 2" xfId="39572"/>
    <cellStyle name="Normal 95 2 3 3" xfId="24348"/>
    <cellStyle name="Normal 95 2 4" xfId="34559"/>
    <cellStyle name="Normal 95 2 5" xfId="19335"/>
    <cellStyle name="Normal 95 3" xfId="5886"/>
    <cellStyle name="Normal 95 3 2" xfId="15938"/>
    <cellStyle name="Normal 95 3 2 2" xfId="46260"/>
    <cellStyle name="Normal 95 3 2 3" xfId="31036"/>
    <cellStyle name="Normal 95 3 3" xfId="10918"/>
    <cellStyle name="Normal 95 3 3 2" xfId="41243"/>
    <cellStyle name="Normal 95 3 3 3" xfId="26019"/>
    <cellStyle name="Normal 95 3 4" xfId="36230"/>
    <cellStyle name="Normal 95 3 5" xfId="21006"/>
    <cellStyle name="Normal 95 4" xfId="12596"/>
    <cellStyle name="Normal 95 4 2" xfId="42918"/>
    <cellStyle name="Normal 95 4 3" xfId="27694"/>
    <cellStyle name="Normal 95 5" xfId="7575"/>
    <cellStyle name="Normal 95 5 2" xfId="37901"/>
    <cellStyle name="Normal 95 5 3" xfId="22677"/>
    <cellStyle name="Normal 95 6" xfId="32889"/>
    <cellStyle name="Normal 95 7" xfId="17664"/>
    <cellStyle name="Normal 96" xfId="2504"/>
    <cellStyle name="Normal 96 2" xfId="4196"/>
    <cellStyle name="Normal 96 2 2" xfId="14269"/>
    <cellStyle name="Normal 96 2 2 2" xfId="44591"/>
    <cellStyle name="Normal 96 2 2 3" xfId="29367"/>
    <cellStyle name="Normal 96 2 3" xfId="9249"/>
    <cellStyle name="Normal 96 2 3 2" xfId="39574"/>
    <cellStyle name="Normal 96 2 3 3" xfId="24350"/>
    <cellStyle name="Normal 96 2 4" xfId="34561"/>
    <cellStyle name="Normal 96 2 5" xfId="19337"/>
    <cellStyle name="Normal 96 3" xfId="5888"/>
    <cellStyle name="Normal 96 3 2" xfId="15940"/>
    <cellStyle name="Normal 96 3 2 2" xfId="46262"/>
    <cellStyle name="Normal 96 3 2 3" xfId="31038"/>
    <cellStyle name="Normal 96 3 3" xfId="10920"/>
    <cellStyle name="Normal 96 3 3 2" xfId="41245"/>
    <cellStyle name="Normal 96 3 3 3" xfId="26021"/>
    <cellStyle name="Normal 96 3 4" xfId="36232"/>
    <cellStyle name="Normal 96 3 5" xfId="21008"/>
    <cellStyle name="Normal 96 4" xfId="12598"/>
    <cellStyle name="Normal 96 4 2" xfId="42920"/>
    <cellStyle name="Normal 96 4 3" xfId="27696"/>
    <cellStyle name="Normal 96 5" xfId="7577"/>
    <cellStyle name="Normal 96 5 2" xfId="37903"/>
    <cellStyle name="Normal 96 5 3" xfId="22679"/>
    <cellStyle name="Normal 96 6" xfId="32891"/>
    <cellStyle name="Normal 96 7" xfId="17666"/>
    <cellStyle name="Normal 97" xfId="11756"/>
    <cellStyle name="Normal 98" xfId="16775"/>
    <cellStyle name="Normal 99" xfId="3348"/>
    <cellStyle name="Normal_RRM tables" xfId="133"/>
    <cellStyle name="Note" xfId="134" builtinId="10" customBuiltin="1"/>
    <cellStyle name="Note 2" xfId="135"/>
    <cellStyle name="Note 2 10" xfId="975"/>
    <cellStyle name="Note 2 11" xfId="414"/>
    <cellStyle name="Note 2 2" xfId="785"/>
    <cellStyle name="Note 2 2 2" xfId="47189"/>
    <cellStyle name="Note 2 3" xfId="700"/>
    <cellStyle name="Note 2 4" xfId="1498"/>
    <cellStyle name="Note 2 5" xfId="1499"/>
    <cellStyle name="Note 2 6" xfId="1500"/>
    <cellStyle name="Note 2 7" xfId="1497"/>
    <cellStyle name="Note 2 8" xfId="1090"/>
    <cellStyle name="Note 2 9" xfId="32015"/>
    <cellStyle name="Note 3" xfId="784"/>
    <cellStyle name="Note 3 2" xfId="47242"/>
    <cellStyle name="Note 3 3" xfId="31910"/>
    <cellStyle name="Note 4" xfId="483"/>
    <cellStyle name="Note 4 2" xfId="47198"/>
    <cellStyle name="Note 5" xfId="47362"/>
    <cellStyle name="Output" xfId="136" builtinId="21" customBuiltin="1"/>
    <cellStyle name="Output 2" xfId="701"/>
    <cellStyle name="Output 2 10" xfId="976"/>
    <cellStyle name="Output 2 2" xfId="1502"/>
    <cellStyle name="Output 2 2 2" xfId="47180"/>
    <cellStyle name="Output 2 3" xfId="1503"/>
    <cellStyle name="Output 2 4" xfId="1504"/>
    <cellStyle name="Output 2 5" xfId="1505"/>
    <cellStyle name="Output 2 6" xfId="1506"/>
    <cellStyle name="Output 2 7" xfId="1501"/>
    <cellStyle name="Output 2 8" xfId="1091"/>
    <cellStyle name="Output 2 9" xfId="31968"/>
    <cellStyle name="Output 3" xfId="31911"/>
    <cellStyle name="Output 3 2" xfId="47123"/>
    <cellStyle name="Percent" xfId="137" builtinId="5"/>
    <cellStyle name="Percent [2]" xfId="138"/>
    <cellStyle name="Percent [2] 10" xfId="1508"/>
    <cellStyle name="Percent [2] 10 2" xfId="1509"/>
    <cellStyle name="Percent [2] 11" xfId="1507"/>
    <cellStyle name="Percent [2] 11 2" xfId="47325"/>
    <cellStyle name="Percent [2] 12" xfId="47326"/>
    <cellStyle name="Percent [2] 13" xfId="47366"/>
    <cellStyle name="Percent [2] 2" xfId="139"/>
    <cellStyle name="Percent [2] 2 2" xfId="140"/>
    <cellStyle name="Percent [2] 2 2 2" xfId="619"/>
    <cellStyle name="Percent [2] 2 2 3" xfId="516"/>
    <cellStyle name="Percent [2] 2 2 4" xfId="416"/>
    <cellStyle name="Percent [2] 2 3" xfId="141"/>
    <cellStyle name="Percent [2] 2 3 2" xfId="618"/>
    <cellStyle name="Percent [2] 2 3 3" xfId="417"/>
    <cellStyle name="Percent [2] 2 4" xfId="515"/>
    <cellStyle name="Percent [2] 2 5" xfId="415"/>
    <cellStyle name="Percent [2] 3" xfId="142"/>
    <cellStyle name="Percent [2] 3 2" xfId="143"/>
    <cellStyle name="Percent [2] 3 2 2" xfId="620"/>
    <cellStyle name="Percent [2] 3 2 3" xfId="419"/>
    <cellStyle name="Percent [2] 3 3" xfId="517"/>
    <cellStyle name="Percent [2] 3 4" xfId="418"/>
    <cellStyle name="Percent [2] 4" xfId="144"/>
    <cellStyle name="Percent [2] 4 2" xfId="787"/>
    <cellStyle name="Percent [2] 4 3" xfId="420"/>
    <cellStyle name="Percent [2] 5" xfId="1510"/>
    <cellStyle name="Percent [2] 5 2" xfId="1511"/>
    <cellStyle name="Percent [2] 5 3" xfId="1512"/>
    <cellStyle name="Percent [2] 6" xfId="1513"/>
    <cellStyle name="Percent [2] 6 2" xfId="1514"/>
    <cellStyle name="Percent [2] 7" xfId="1515"/>
    <cellStyle name="Percent [2] 7 2" xfId="1516"/>
    <cellStyle name="Percent [2] 8" xfId="1517"/>
    <cellStyle name="Percent [2] 9" xfId="1518"/>
    <cellStyle name="Percent [2] 9 2" xfId="1519"/>
    <cellStyle name="Percent 10" xfId="145"/>
    <cellStyle name="Percent 10 2" xfId="621"/>
    <cellStyle name="Percent 10 3" xfId="518"/>
    <cellStyle name="Percent 10 4" xfId="421"/>
    <cellStyle name="Percent 100" xfId="16806"/>
    <cellStyle name="Percent 101" xfId="16790"/>
    <cellStyle name="Percent 102" xfId="16795"/>
    <cellStyle name="Percent 103" xfId="16788"/>
    <cellStyle name="Percent 104" xfId="16808"/>
    <cellStyle name="Percent 105" xfId="16821"/>
    <cellStyle name="Percent 106" xfId="16786"/>
    <cellStyle name="Percent 107" xfId="16794"/>
    <cellStyle name="Percent 108" xfId="16818"/>
    <cellStyle name="Percent 109" xfId="6736"/>
    <cellStyle name="Percent 11" xfId="786"/>
    <cellStyle name="Percent 110" xfId="16825"/>
    <cellStyle name="Percent 111" xfId="32111"/>
    <cellStyle name="Percent 112" xfId="47106"/>
    <cellStyle name="Percent 113" xfId="47100"/>
    <cellStyle name="Percent 114" xfId="47108"/>
    <cellStyle name="Percent 115" xfId="47109"/>
    <cellStyle name="Percent 116" xfId="47102"/>
    <cellStyle name="Percent 117" xfId="16881"/>
    <cellStyle name="Percent 118" xfId="47114"/>
    <cellStyle name="Percent 119" xfId="47365"/>
    <cellStyle name="Percent 12" xfId="484"/>
    <cellStyle name="Percent 12 2" xfId="977"/>
    <cellStyle name="Percent 120" xfId="47369"/>
    <cellStyle name="Percent 121" xfId="47363"/>
    <cellStyle name="Percent 122" xfId="47373"/>
    <cellStyle name="Percent 123" xfId="47359"/>
    <cellStyle name="Percent 124" xfId="47370"/>
    <cellStyle name="Percent 125" xfId="47364"/>
    <cellStyle name="Percent 126" xfId="47371"/>
    <cellStyle name="Percent 127" xfId="47367"/>
    <cellStyle name="Percent 128" xfId="47372"/>
    <cellStyle name="Percent 129" xfId="47374"/>
    <cellStyle name="Percent 13" xfId="792"/>
    <cellStyle name="Percent 13 2" xfId="978"/>
    <cellStyle name="Percent 130" xfId="47340"/>
    <cellStyle name="Percent 131" xfId="47381"/>
    <cellStyle name="Percent 132" xfId="47376"/>
    <cellStyle name="Percent 133" xfId="47387"/>
    <cellStyle name="Percent 134" xfId="47382"/>
    <cellStyle name="Percent 14" xfId="853"/>
    <cellStyle name="Percent 14 2" xfId="979"/>
    <cellStyle name="Percent 15" xfId="980"/>
    <cellStyle name="Percent 16" xfId="981"/>
    <cellStyle name="Percent 17" xfId="1520"/>
    <cellStyle name="Percent 18" xfId="1521"/>
    <cellStyle name="Percent 19" xfId="1522"/>
    <cellStyle name="Percent 19 2" xfId="1523"/>
    <cellStyle name="Percent 19 3" xfId="1524"/>
    <cellStyle name="Percent 2" xfId="146"/>
    <cellStyle name="Percent 2 2" xfId="147"/>
    <cellStyle name="Percent 2 2 2" xfId="623"/>
    <cellStyle name="Percent 2 2 3" xfId="520"/>
    <cellStyle name="Percent 2 2 4" xfId="423"/>
    <cellStyle name="Percent 2 3" xfId="148"/>
    <cellStyle name="Percent 2 3 2" xfId="622"/>
    <cellStyle name="Percent 2 3 3" xfId="424"/>
    <cellStyle name="Percent 2 4" xfId="519"/>
    <cellStyle name="Percent 2 5" xfId="422"/>
    <cellStyle name="Percent 2 6" xfId="47393"/>
    <cellStyle name="Percent 20" xfId="1525"/>
    <cellStyle name="Percent 21" xfId="1526"/>
    <cellStyle name="Percent 22" xfId="1527"/>
    <cellStyle name="Percent 23" xfId="1528"/>
    <cellStyle name="Percent 24" xfId="1529"/>
    <cellStyle name="Percent 25" xfId="1530"/>
    <cellStyle name="Percent 26" xfId="1531"/>
    <cellStyle name="Percent 27" xfId="1532"/>
    <cellStyle name="Percent 28" xfId="1533"/>
    <cellStyle name="Percent 28 2" xfId="1534"/>
    <cellStyle name="Percent 29" xfId="1535"/>
    <cellStyle name="Percent 3" xfId="149"/>
    <cellStyle name="Percent 3 2" xfId="150"/>
    <cellStyle name="Percent 3 2 2" xfId="625"/>
    <cellStyle name="Percent 3 2 3" xfId="522"/>
    <cellStyle name="Percent 3 2 4" xfId="426"/>
    <cellStyle name="Percent 3 3" xfId="151"/>
    <cellStyle name="Percent 3 3 2" xfId="624"/>
    <cellStyle name="Percent 3 3 3" xfId="427"/>
    <cellStyle name="Percent 3 4" xfId="521"/>
    <cellStyle name="Percent 3 5" xfId="425"/>
    <cellStyle name="Percent 30" xfId="1536"/>
    <cellStyle name="Percent 31" xfId="1537"/>
    <cellStyle name="Percent 32" xfId="1538"/>
    <cellStyle name="Percent 33" xfId="1539"/>
    <cellStyle name="Percent 34" xfId="1540"/>
    <cellStyle name="Percent 35" xfId="1541"/>
    <cellStyle name="Percent 36" xfId="1542"/>
    <cellStyle name="Percent 37" xfId="1543"/>
    <cellStyle name="Percent 38" xfId="1544"/>
    <cellStyle name="Percent 38 2" xfId="1545"/>
    <cellStyle name="Percent 39" xfId="1546"/>
    <cellStyle name="Percent 39 2" xfId="1547"/>
    <cellStyle name="Percent 4" xfId="152"/>
    <cellStyle name="Percent 4 2" xfId="524"/>
    <cellStyle name="Percent 4 2 2" xfId="627"/>
    <cellStyle name="Percent 4 3" xfId="626"/>
    <cellStyle name="Percent 4 4" xfId="523"/>
    <cellStyle name="Percent 4 5" xfId="428"/>
    <cellStyle name="Percent 40" xfId="1548"/>
    <cellStyle name="Percent 40 2" xfId="1549"/>
    <cellStyle name="Percent 41" xfId="1550"/>
    <cellStyle name="Percent 41 2" xfId="1551"/>
    <cellStyle name="Percent 42" xfId="1552"/>
    <cellStyle name="Percent 42 2" xfId="1553"/>
    <cellStyle name="Percent 43" xfId="1554"/>
    <cellStyle name="Percent 43 2" xfId="1555"/>
    <cellStyle name="Percent 44" xfId="1556"/>
    <cellStyle name="Percent 44 2" xfId="1557"/>
    <cellStyle name="Percent 45" xfId="1558"/>
    <cellStyle name="Percent 45 2" xfId="1559"/>
    <cellStyle name="Percent 46" xfId="1560"/>
    <cellStyle name="Percent 47" xfId="1561"/>
    <cellStyle name="Percent 48" xfId="1562"/>
    <cellStyle name="Percent 49" xfId="1563"/>
    <cellStyle name="Percent 49 2" xfId="1564"/>
    <cellStyle name="Percent 5" xfId="153"/>
    <cellStyle name="Percent 5 2" xfId="628"/>
    <cellStyle name="Percent 5 3" xfId="525"/>
    <cellStyle name="Percent 5 4" xfId="429"/>
    <cellStyle name="Percent 50" xfId="1565"/>
    <cellStyle name="Percent 51" xfId="1566"/>
    <cellStyle name="Percent 52" xfId="1567"/>
    <cellStyle name="Percent 53" xfId="1568"/>
    <cellStyle name="Percent 53 2" xfId="1569"/>
    <cellStyle name="Percent 54" xfId="1570"/>
    <cellStyle name="Percent 54 2" xfId="1571"/>
    <cellStyle name="Percent 55" xfId="1572"/>
    <cellStyle name="Percent 55 2" xfId="1573"/>
    <cellStyle name="Percent 56" xfId="1574"/>
    <cellStyle name="Percent 56 2" xfId="1575"/>
    <cellStyle name="Percent 57" xfId="1576"/>
    <cellStyle name="Percent 58" xfId="1577"/>
    <cellStyle name="Percent 59" xfId="1578"/>
    <cellStyle name="Percent 6" xfId="154"/>
    <cellStyle name="Percent 6 2" xfId="514"/>
    <cellStyle name="Percent 6 3" xfId="430"/>
    <cellStyle name="Percent 60" xfId="1579"/>
    <cellStyle name="Percent 61" xfId="330"/>
    <cellStyle name="Percent 61 2" xfId="47327"/>
    <cellStyle name="Percent 62" xfId="1810"/>
    <cellStyle name="Percent 62 2" xfId="47328"/>
    <cellStyle name="Percent 63" xfId="1867"/>
    <cellStyle name="Percent 63 2" xfId="47329"/>
    <cellStyle name="Percent 64" xfId="1869"/>
    <cellStyle name="Percent 64 2" xfId="47330"/>
    <cellStyle name="Percent 65" xfId="1923"/>
    <cellStyle name="Percent 65 2" xfId="47331"/>
    <cellStyle name="Percent 66" xfId="2136"/>
    <cellStyle name="Percent 67" xfId="2557"/>
    <cellStyle name="Percent 68" xfId="3347"/>
    <cellStyle name="Percent 69" xfId="3342"/>
    <cellStyle name="Percent 69 2" xfId="47332"/>
    <cellStyle name="Percent 7" xfId="155"/>
    <cellStyle name="Percent 7 10" xfId="431"/>
    <cellStyle name="Percent 7 2" xfId="788"/>
    <cellStyle name="Percent 7 3" xfId="702"/>
    <cellStyle name="Percent 7 4" xfId="1581"/>
    <cellStyle name="Percent 7 5" xfId="1582"/>
    <cellStyle name="Percent 7 6" xfId="1583"/>
    <cellStyle name="Percent 7 7" xfId="1580"/>
    <cellStyle name="Percent 7 8" xfId="1092"/>
    <cellStyle name="Percent 7 9" xfId="31967"/>
    <cellStyle name="Percent 70" xfId="3410"/>
    <cellStyle name="Percent 71" xfId="5033"/>
    <cellStyle name="Percent 72" xfId="5036"/>
    <cellStyle name="Percent 73" xfId="5044"/>
    <cellStyle name="Percent 74" xfId="3362"/>
    <cellStyle name="Percent 75" xfId="5047"/>
    <cellStyle name="Percent 76" xfId="3395"/>
    <cellStyle name="Percent 77" xfId="5046"/>
    <cellStyle name="Percent 78" xfId="3354"/>
    <cellStyle name="Percent 79" xfId="3358"/>
    <cellStyle name="Percent 8" xfId="156"/>
    <cellStyle name="Percent 8 2" xfId="789"/>
    <cellStyle name="Percent 8 3" xfId="1584"/>
    <cellStyle name="Percent 8 4" xfId="1585"/>
    <cellStyle name="Percent 8 5" xfId="32013"/>
    <cellStyle name="Percent 8 6" xfId="432"/>
    <cellStyle name="Percent 80" xfId="3349"/>
    <cellStyle name="Percent 81" xfId="3355"/>
    <cellStyle name="Percent 82" xfId="3407"/>
    <cellStyle name="Percent 83" xfId="5103"/>
    <cellStyle name="Percent 84" xfId="6724"/>
    <cellStyle name="Percent 85" xfId="6725"/>
    <cellStyle name="Percent 86" xfId="6731"/>
    <cellStyle name="Percent 87" xfId="5057"/>
    <cellStyle name="Percent 88" xfId="6732"/>
    <cellStyle name="Percent 89" xfId="5089"/>
    <cellStyle name="Percent 9" xfId="157"/>
    <cellStyle name="Percent 9 2" xfId="790"/>
    <cellStyle name="Percent 9 3" xfId="1586"/>
    <cellStyle name="Percent 9 4" xfId="31966"/>
    <cellStyle name="Percent 9 5" xfId="433"/>
    <cellStyle name="Percent 90" xfId="11813"/>
    <cellStyle name="Percent 91" xfId="16785"/>
    <cellStyle name="Percent 92" xfId="16779"/>
    <cellStyle name="Percent 93" xfId="16776"/>
    <cellStyle name="Percent 94" xfId="6792"/>
    <cellStyle name="Percent 95" xfId="6734"/>
    <cellStyle name="Percent 96" xfId="16822"/>
    <cellStyle name="Percent 97" xfId="16796"/>
    <cellStyle name="Percent 98" xfId="16826"/>
    <cellStyle name="Percent 99" xfId="16792"/>
    <cellStyle name="SAPBEXaggData" xfId="158"/>
    <cellStyle name="SAPBEXaggData 2" xfId="159"/>
    <cellStyle name="SAPBEXaggData 2 2" xfId="160"/>
    <cellStyle name="SAPBEXaggData 3" xfId="161"/>
    <cellStyle name="SAPBEXaggData 4" xfId="162"/>
    <cellStyle name="SAPBEXaggData 4 2" xfId="47197"/>
    <cellStyle name="SAPBEXaggData 4 3" xfId="1109"/>
    <cellStyle name="SAPBEXaggData 5" xfId="791"/>
    <cellStyle name="SAPBEXaggData 6" xfId="526"/>
    <cellStyle name="SAPBEXaggData_Sept 2011 Total BW Data" xfId="163"/>
    <cellStyle name="SAPBEXaggDataEmph" xfId="164"/>
    <cellStyle name="SAPBEXaggDataEmph 2" xfId="793"/>
    <cellStyle name="SAPBEXaggDataEmph 2 2" xfId="47238"/>
    <cellStyle name="SAPBEXaggDataEmph 2 3" xfId="1110"/>
    <cellStyle name="SAPBEXaggDataEmph 3" xfId="527"/>
    <cellStyle name="SAPBEXaggDataEmph 3 2" xfId="32040"/>
    <cellStyle name="SAPBEXaggExc1" xfId="165"/>
    <cellStyle name="SAPBEXaggExc1Emph" xfId="166"/>
    <cellStyle name="SAPBEXaggExc2" xfId="167"/>
    <cellStyle name="SAPBEXaggExc2Emph" xfId="168"/>
    <cellStyle name="SAPBEXaggItem" xfId="169"/>
    <cellStyle name="SAPBEXaggItem 2" xfId="170"/>
    <cellStyle name="SAPBEXaggItem 2 2" xfId="171"/>
    <cellStyle name="SAPBEXaggItem 3" xfId="172"/>
    <cellStyle name="SAPBEXaggItem 4" xfId="173"/>
    <cellStyle name="SAPBEXaggItem 4 2" xfId="47137"/>
    <cellStyle name="SAPBEXaggItem 4 3" xfId="1111"/>
    <cellStyle name="SAPBEXaggItem 5" xfId="794"/>
    <cellStyle name="SAPBEXaggItem 6" xfId="528"/>
    <cellStyle name="SAPBEXaggItem_Sept 2011 Total BW Data" xfId="174"/>
    <cellStyle name="SAPBEXaggItemX" xfId="175"/>
    <cellStyle name="SAPBEXaggItemX 2" xfId="1112"/>
    <cellStyle name="SAPBEXaggItemX 2 2" xfId="47196"/>
    <cellStyle name="SAPBEXaggItemX 3" xfId="31951"/>
    <cellStyle name="SAPBEXaggItemX 4" xfId="982"/>
    <cellStyle name="SAPBEXchaText" xfId="176"/>
    <cellStyle name="SAPBEXchaText 2" xfId="177"/>
    <cellStyle name="SAPBEXchaText 2 2" xfId="47195"/>
    <cellStyle name="SAPBEXchaText 2 3" xfId="1113"/>
    <cellStyle name="SAPBEXchaText 3" xfId="795"/>
    <cellStyle name="SAPBEXchaText 4" xfId="529"/>
    <cellStyle name="SAPBEXColoum_Header_SA" xfId="178"/>
    <cellStyle name="SAPBEXexcBad" xfId="530"/>
    <cellStyle name="SAPBEXexcBad7" xfId="179"/>
    <cellStyle name="SAPBEXexcBad7 2" xfId="180"/>
    <cellStyle name="SAPBEXexcBad8" xfId="181"/>
    <cellStyle name="SAPBEXexcBad8 2" xfId="182"/>
    <cellStyle name="SAPBEXexcBad9" xfId="183"/>
    <cellStyle name="SAPBEXexcBad9 2" xfId="184"/>
    <cellStyle name="SAPBEXexcCritical" xfId="531"/>
    <cellStyle name="SAPBEXexcCritical4" xfId="185"/>
    <cellStyle name="SAPBEXexcCritical4 2" xfId="186"/>
    <cellStyle name="SAPBEXexcCritical5" xfId="187"/>
    <cellStyle name="SAPBEXexcCritical5 2" xfId="188"/>
    <cellStyle name="SAPBEXexcCritical6" xfId="189"/>
    <cellStyle name="SAPBEXexcCritical6 2" xfId="190"/>
    <cellStyle name="SAPBEXexcGood" xfId="532"/>
    <cellStyle name="SAPBEXexcGood1" xfId="191"/>
    <cellStyle name="SAPBEXexcGood1 2" xfId="192"/>
    <cellStyle name="SAPBEXexcGood2" xfId="193"/>
    <cellStyle name="SAPBEXexcGood2 2" xfId="194"/>
    <cellStyle name="SAPBEXexcGood3" xfId="195"/>
    <cellStyle name="SAPBEXexcGood3 2" xfId="196"/>
    <cellStyle name="SAPBEXexcVeryBad" xfId="533"/>
    <cellStyle name="SAPBEXfilterDrill" xfId="197"/>
    <cellStyle name="SAPBEXfilterDrill 2" xfId="198"/>
    <cellStyle name="SAPBEXfilterDrill 2 2" xfId="47194"/>
    <cellStyle name="SAPBEXfilterDrill 2 3" xfId="1114"/>
    <cellStyle name="SAPBEXfilterDrill 3" xfId="797"/>
    <cellStyle name="SAPBEXfilterDrill 4" xfId="534"/>
    <cellStyle name="SAPBEXfilterItem" xfId="199"/>
    <cellStyle name="SAPBEXfilterItem 2" xfId="200"/>
    <cellStyle name="SAPBEXfilterItem 3" xfId="201"/>
    <cellStyle name="SAPBEXfilterItem 3 2" xfId="47193"/>
    <cellStyle name="SAPBEXfilterItem 3 3" xfId="1115"/>
    <cellStyle name="SAPBEXfilterItem 4" xfId="798"/>
    <cellStyle name="SAPBEXfilterItem 5" xfId="535"/>
    <cellStyle name="SAPBEXfilterItem_2011-10 LIEE Table 6 (2)" xfId="202"/>
    <cellStyle name="SAPBEXfilterText" xfId="203"/>
    <cellStyle name="SAPBEXfilterText 2" xfId="204"/>
    <cellStyle name="SAPBEXfilterText 2 2" xfId="983"/>
    <cellStyle name="SAPBEXfilterText 3" xfId="205"/>
    <cellStyle name="SAPBEXfilterText 3 2" xfId="800"/>
    <cellStyle name="SAPBEXfilterText 3 2 2" xfId="47145"/>
    <cellStyle name="SAPBEXfilterText 3 3" xfId="1116"/>
    <cellStyle name="SAPBEXfilterText 3 4" xfId="434"/>
    <cellStyle name="SAPBEXfilterText 4" xfId="799"/>
    <cellStyle name="SAPBEXfilterText 5" xfId="536"/>
    <cellStyle name="SAPBEXfilterText_2011-12 LIEE Table 1 Updated budget" xfId="206"/>
    <cellStyle name="SAPBEXformats" xfId="207"/>
    <cellStyle name="SAPBEXformats 2" xfId="208"/>
    <cellStyle name="SAPBEXformats 2 2" xfId="47138"/>
    <cellStyle name="SAPBEXformats 2 3" xfId="1117"/>
    <cellStyle name="SAPBEXformats 3" xfId="801"/>
    <cellStyle name="SAPBEXformats 4" xfId="537"/>
    <cellStyle name="SAPBEXheaderData" xfId="209"/>
    <cellStyle name="SAPBEXheaderData 2" xfId="802"/>
    <cellStyle name="SAPBEXheaderData 2 2" xfId="1118"/>
    <cellStyle name="SAPBEXheaderData 3" xfId="538"/>
    <cellStyle name="SAPBEXheaderData 3 2" xfId="31965"/>
    <cellStyle name="SAPBEXheaderItem" xfId="210"/>
    <cellStyle name="SAPBEXheaderItem 2" xfId="211"/>
    <cellStyle name="SAPBEXheaderItem 2 2" xfId="212"/>
    <cellStyle name="SAPBEXheaderItem 3" xfId="213"/>
    <cellStyle name="SAPBEXheaderItem 3 2" xfId="805"/>
    <cellStyle name="SAPBEXheaderItem 3 2 2" xfId="47192"/>
    <cellStyle name="SAPBEXheaderItem 3 3" xfId="1119"/>
    <cellStyle name="SAPBEXheaderItem 3 4" xfId="435"/>
    <cellStyle name="SAPBEXheaderItem 4" xfId="803"/>
    <cellStyle name="SAPBEXheaderItem 5" xfId="539"/>
    <cellStyle name="SAPBEXheaderItem_2011-10 LIEE Table 6 (2)" xfId="214"/>
    <cellStyle name="SAPBEXheaderText" xfId="215"/>
    <cellStyle name="SAPBEXheaderText 2" xfId="216"/>
    <cellStyle name="SAPBEXheaderText 2 2" xfId="217"/>
    <cellStyle name="SAPBEXheaderText 3" xfId="218"/>
    <cellStyle name="SAPBEXheaderText 3 2" xfId="807"/>
    <cellStyle name="SAPBEXheaderText 3 2 2" xfId="47132"/>
    <cellStyle name="SAPBEXheaderText 3 3" xfId="1120"/>
    <cellStyle name="SAPBEXheaderText 3 4" xfId="436"/>
    <cellStyle name="SAPBEXheaderText 4" xfId="806"/>
    <cellStyle name="SAPBEXheaderText 5" xfId="540"/>
    <cellStyle name="SAPBEXheaderText_2011-10 LIEE Table 6 (2)" xfId="219"/>
    <cellStyle name="SAPBEXHLevel0" xfId="220"/>
    <cellStyle name="SAPBEXHLevel0 10" xfId="1588"/>
    <cellStyle name="SAPBEXHLevel0 10 2" xfId="1589"/>
    <cellStyle name="SAPBEXHLevel0 11" xfId="1587"/>
    <cellStyle name="SAPBEXHLevel0 12" xfId="1121"/>
    <cellStyle name="SAPBEXHLevel0 13" xfId="31964"/>
    <cellStyle name="SAPBEXHLevel0 14" xfId="984"/>
    <cellStyle name="SAPBEXHLevel0 2" xfId="221"/>
    <cellStyle name="SAPBEXHLevel0 2 2" xfId="222"/>
    <cellStyle name="SAPBEXHLevel0 2 2 2" xfId="630"/>
    <cellStyle name="SAPBEXHLevel0 2 2 3" xfId="810"/>
    <cellStyle name="SAPBEXHLevel0 2 2 3 2" xfId="1123"/>
    <cellStyle name="SAPBEXHLevel0 2 2 4" xfId="543"/>
    <cellStyle name="SAPBEXHLevel0 2 2 4 2" xfId="32012"/>
    <cellStyle name="SAPBEXHLevel0 2 2 5" xfId="986"/>
    <cellStyle name="SAPBEXHLevel0 2 3" xfId="629"/>
    <cellStyle name="SAPBEXHLevel0 2 4" xfId="809"/>
    <cellStyle name="SAPBEXHLevel0 2 4 2" xfId="1122"/>
    <cellStyle name="SAPBEXHLevel0 2 5" xfId="542"/>
    <cellStyle name="SAPBEXHLevel0 2 5 2" xfId="32011"/>
    <cellStyle name="SAPBEXHLevel0 2 6" xfId="985"/>
    <cellStyle name="SAPBEXHLevel0 3" xfId="223"/>
    <cellStyle name="SAPBEXHLevel0 3 2" xfId="631"/>
    <cellStyle name="SAPBEXHLevel0 3 3" xfId="811"/>
    <cellStyle name="SAPBEXHLevel0 3 3 2" xfId="47151"/>
    <cellStyle name="SAPBEXHLevel0 3 4" xfId="544"/>
    <cellStyle name="SAPBEXHLevel0 3 5" xfId="437"/>
    <cellStyle name="SAPBEXHLevel0 4" xfId="808"/>
    <cellStyle name="SAPBEXHLevel0 4 2" xfId="1590"/>
    <cellStyle name="SAPBEXHLevel0 5" xfId="541"/>
    <cellStyle name="SAPBEXHLevel0 5 2" xfId="1591"/>
    <cellStyle name="SAPBEXHLevel0 5 3" xfId="1592"/>
    <cellStyle name="SAPBEXHLevel0 6" xfId="1593"/>
    <cellStyle name="SAPBEXHLevel0 6 2" xfId="1594"/>
    <cellStyle name="SAPBEXHLevel0 7" xfId="1595"/>
    <cellStyle name="SAPBEXHLevel0 7 2" xfId="1596"/>
    <cellStyle name="SAPBEXHLevel0 8" xfId="1597"/>
    <cellStyle name="SAPBEXHLevel0 9" xfId="1598"/>
    <cellStyle name="SAPBEXHLevel0 9 2" xfId="1599"/>
    <cellStyle name="SAPBEXHLevel0_2011-10 LIEE Table 6 (2)" xfId="224"/>
    <cellStyle name="SAPBEXHLevel0X" xfId="225"/>
    <cellStyle name="SAPBEXHLevel0X 10" xfId="1601"/>
    <cellStyle name="SAPBEXHLevel0X 10 2" xfId="1602"/>
    <cellStyle name="SAPBEXHLevel0X 11" xfId="1600"/>
    <cellStyle name="SAPBEXHLevel0X 12" xfId="1124"/>
    <cellStyle name="SAPBEXHLevel0X 13" xfId="31963"/>
    <cellStyle name="SAPBEXHLevel0X 14" xfId="987"/>
    <cellStyle name="SAPBEXHLevel0X 15" xfId="438"/>
    <cellStyle name="SAPBEXHLevel0X 2" xfId="226"/>
    <cellStyle name="SAPBEXHLevel0X 2 2" xfId="227"/>
    <cellStyle name="SAPBEXHLevel0X 2 2 2" xfId="633"/>
    <cellStyle name="SAPBEXHLevel0X 2 2 3" xfId="547"/>
    <cellStyle name="SAPBEXHLevel0X 2 2 4" xfId="32039"/>
    <cellStyle name="SAPBEXHLevel0X 2 2 5" xfId="989"/>
    <cellStyle name="SAPBEXHLevel0X 2 2 6" xfId="440"/>
    <cellStyle name="SAPBEXHLevel0X 2 3" xfId="632"/>
    <cellStyle name="SAPBEXHLevel0X 2 4" xfId="546"/>
    <cellStyle name="SAPBEXHLevel0X 2 5" xfId="31962"/>
    <cellStyle name="SAPBEXHLevel0X 2 6" xfId="988"/>
    <cellStyle name="SAPBEXHLevel0X 2 7" xfId="439"/>
    <cellStyle name="SAPBEXHLevel0X 3" xfId="228"/>
    <cellStyle name="SAPBEXHLevel0X 3 2" xfId="634"/>
    <cellStyle name="SAPBEXHLevel0X 3 2 2" xfId="1156"/>
    <cellStyle name="SAPBEXHLevel0X 3 2 3" xfId="32010"/>
    <cellStyle name="SAPBEXHLevel0X 3 2 4" xfId="991"/>
    <cellStyle name="SAPBEXHLevel0X 3 3" xfId="548"/>
    <cellStyle name="SAPBEXHLevel0X 3 4" xfId="31959"/>
    <cellStyle name="SAPBEXHLevel0X 3 5" xfId="990"/>
    <cellStyle name="SAPBEXHLevel0X 3 6" xfId="441"/>
    <cellStyle name="SAPBEXHLevel0X 4" xfId="229"/>
    <cellStyle name="SAPBEXHLevel0X 4 2" xfId="812"/>
    <cellStyle name="SAPBEXHLevel0X 4 3" xfId="992"/>
    <cellStyle name="SAPBEXHLevel0X 4 4" xfId="442"/>
    <cellStyle name="SAPBEXHLevel0X 5" xfId="230"/>
    <cellStyle name="SAPBEXHLevel0X 5 2" xfId="813"/>
    <cellStyle name="SAPBEXHLevel0X 5 3" xfId="1603"/>
    <cellStyle name="SAPBEXHLevel0X 5 4" xfId="47125"/>
    <cellStyle name="SAPBEXHLevel0X 5 5" xfId="443"/>
    <cellStyle name="SAPBEXHLevel0X 6" xfId="231"/>
    <cellStyle name="SAPBEXHLevel0X 6 2" xfId="814"/>
    <cellStyle name="SAPBEXHLevel0X 6 3" xfId="444"/>
    <cellStyle name="SAPBEXHLevel0X 7" xfId="545"/>
    <cellStyle name="SAPBEXHLevel0X 7 2" xfId="1604"/>
    <cellStyle name="SAPBEXHLevel0X 8" xfId="1605"/>
    <cellStyle name="SAPBEXHLevel0X 9" xfId="1606"/>
    <cellStyle name="SAPBEXHLevel0X 9 2" xfId="1607"/>
    <cellStyle name="SAPBEXHLevel1" xfId="232"/>
    <cellStyle name="SAPBEXHLevel1 10" xfId="1609"/>
    <cellStyle name="SAPBEXHLevel1 10 2" xfId="1610"/>
    <cellStyle name="SAPBEXHLevel1 11" xfId="1608"/>
    <cellStyle name="SAPBEXHLevel1 12" xfId="1125"/>
    <cellStyle name="SAPBEXHLevel1 13" xfId="31961"/>
    <cellStyle name="SAPBEXHLevel1 14" xfId="993"/>
    <cellStyle name="SAPBEXHLevel1 2" xfId="233"/>
    <cellStyle name="SAPBEXHLevel1 2 2" xfId="551"/>
    <cellStyle name="SAPBEXHLevel1 2 2 2" xfId="636"/>
    <cellStyle name="SAPBEXHLevel1 2 2 3" xfId="1127"/>
    <cellStyle name="SAPBEXHLevel1 2 2 4" xfId="31950"/>
    <cellStyle name="SAPBEXHLevel1 2 2 5" xfId="995"/>
    <cellStyle name="SAPBEXHLevel1 2 3" xfId="635"/>
    <cellStyle name="SAPBEXHLevel1 2 4" xfId="816"/>
    <cellStyle name="SAPBEXHLevel1 2 4 2" xfId="1126"/>
    <cellStyle name="SAPBEXHLevel1 2 5" xfId="550"/>
    <cellStyle name="SAPBEXHLevel1 2 5 2" xfId="31960"/>
    <cellStyle name="SAPBEXHLevel1 2 6" xfId="994"/>
    <cellStyle name="SAPBEXHLevel1 3" xfId="234"/>
    <cellStyle name="SAPBEXHLevel1 3 2" xfId="637"/>
    <cellStyle name="SAPBEXHLevel1 3 3" xfId="817"/>
    <cellStyle name="SAPBEXHLevel1 3 3 2" xfId="47118"/>
    <cellStyle name="SAPBEXHLevel1 3 4" xfId="552"/>
    <cellStyle name="SAPBEXHLevel1 3 5" xfId="445"/>
    <cellStyle name="SAPBEXHLevel1 4" xfId="815"/>
    <cellStyle name="SAPBEXHLevel1 4 2" xfId="1611"/>
    <cellStyle name="SAPBEXHLevel1 5" xfId="549"/>
    <cellStyle name="SAPBEXHLevel1 5 2" xfId="1612"/>
    <cellStyle name="SAPBEXHLevel1 5 3" xfId="1613"/>
    <cellStyle name="SAPBEXHLevel1 6" xfId="1614"/>
    <cellStyle name="SAPBEXHLevel1 6 2" xfId="1615"/>
    <cellStyle name="SAPBEXHLevel1 7" xfId="1616"/>
    <cellStyle name="SAPBEXHLevel1 7 2" xfId="1617"/>
    <cellStyle name="SAPBEXHLevel1 8" xfId="1618"/>
    <cellStyle name="SAPBEXHLevel1 9" xfId="1619"/>
    <cellStyle name="SAPBEXHLevel1 9 2" xfId="1620"/>
    <cellStyle name="SAPBEXHLevel1_2011-12 LIEE Table 1 Updated budget" xfId="235"/>
    <cellStyle name="SAPBEXHLevel1X" xfId="236"/>
    <cellStyle name="SAPBEXHLevel1X 10" xfId="1622"/>
    <cellStyle name="SAPBEXHLevel1X 10 2" xfId="1623"/>
    <cellStyle name="SAPBEXHLevel1X 11" xfId="1621"/>
    <cellStyle name="SAPBEXHLevel1X 12" xfId="1128"/>
    <cellStyle name="SAPBEXHLevel1X 13" xfId="31949"/>
    <cellStyle name="SAPBEXHLevel1X 14" xfId="996"/>
    <cellStyle name="SAPBEXHLevel1X 15" xfId="446"/>
    <cellStyle name="SAPBEXHLevel1X 2" xfId="237"/>
    <cellStyle name="SAPBEXHLevel1X 2 2" xfId="238"/>
    <cellStyle name="SAPBEXHLevel1X 2 2 2" xfId="639"/>
    <cellStyle name="SAPBEXHLevel1X 2 2 3" xfId="555"/>
    <cellStyle name="SAPBEXHLevel1X 2 2 4" xfId="31948"/>
    <cellStyle name="SAPBEXHLevel1X 2 2 5" xfId="998"/>
    <cellStyle name="SAPBEXHLevel1X 2 2 6" xfId="448"/>
    <cellStyle name="SAPBEXHLevel1X 2 3" xfId="638"/>
    <cellStyle name="SAPBEXHLevel1X 2 4" xfId="554"/>
    <cellStyle name="SAPBEXHLevel1X 2 5" xfId="32038"/>
    <cellStyle name="SAPBEXHLevel1X 2 6" xfId="997"/>
    <cellStyle name="SAPBEXHLevel1X 2 7" xfId="447"/>
    <cellStyle name="SAPBEXHLevel1X 3" xfId="239"/>
    <cellStyle name="SAPBEXHLevel1X 3 2" xfId="640"/>
    <cellStyle name="SAPBEXHLevel1X 3 2 2" xfId="1157"/>
    <cellStyle name="SAPBEXHLevel1X 3 2 3" xfId="31947"/>
    <cellStyle name="SAPBEXHLevel1X 3 2 4" xfId="1000"/>
    <cellStyle name="SAPBEXHLevel1X 3 3" xfId="556"/>
    <cellStyle name="SAPBEXHLevel1X 3 4" xfId="32037"/>
    <cellStyle name="SAPBEXHLevel1X 3 5" xfId="999"/>
    <cellStyle name="SAPBEXHLevel1X 3 6" xfId="449"/>
    <cellStyle name="SAPBEXHLevel1X 4" xfId="240"/>
    <cellStyle name="SAPBEXHLevel1X 4 2" xfId="818"/>
    <cellStyle name="SAPBEXHLevel1X 4 3" xfId="1001"/>
    <cellStyle name="SAPBEXHLevel1X 4 4" xfId="450"/>
    <cellStyle name="SAPBEXHLevel1X 5" xfId="241"/>
    <cellStyle name="SAPBEXHLevel1X 5 2" xfId="819"/>
    <cellStyle name="SAPBEXHLevel1X 5 3" xfId="1624"/>
    <cellStyle name="SAPBEXHLevel1X 5 4" xfId="47152"/>
    <cellStyle name="SAPBEXHLevel1X 5 5" xfId="451"/>
    <cellStyle name="SAPBEXHLevel1X 6" xfId="242"/>
    <cellStyle name="SAPBEXHLevel1X 6 2" xfId="820"/>
    <cellStyle name="SAPBEXHLevel1X 6 3" xfId="452"/>
    <cellStyle name="SAPBEXHLevel1X 7" xfId="553"/>
    <cellStyle name="SAPBEXHLevel1X 7 2" xfId="1625"/>
    <cellStyle name="SAPBEXHLevel1X 8" xfId="1626"/>
    <cellStyle name="SAPBEXHLevel1X 9" xfId="1627"/>
    <cellStyle name="SAPBEXHLevel1X 9 2" xfId="1628"/>
    <cellStyle name="SAPBEXHLevel2" xfId="243"/>
    <cellStyle name="SAPBEXHLevel2 10" xfId="1630"/>
    <cellStyle name="SAPBEXHLevel2 10 2" xfId="1631"/>
    <cellStyle name="SAPBEXHLevel2 11" xfId="1629"/>
    <cellStyle name="SAPBEXHLevel2 12" xfId="1129"/>
    <cellStyle name="SAPBEXHLevel2 13" xfId="31958"/>
    <cellStyle name="SAPBEXHLevel2 14" xfId="1002"/>
    <cellStyle name="SAPBEXHLevel2 2" xfId="244"/>
    <cellStyle name="SAPBEXHLevel2 2 2" xfId="559"/>
    <cellStyle name="SAPBEXHLevel2 2 2 2" xfId="642"/>
    <cellStyle name="SAPBEXHLevel2 2 2 3" xfId="1131"/>
    <cellStyle name="SAPBEXHLevel2 2 2 4" xfId="31946"/>
    <cellStyle name="SAPBEXHLevel2 2 2 5" xfId="1004"/>
    <cellStyle name="SAPBEXHLevel2 2 3" xfId="641"/>
    <cellStyle name="SAPBEXHLevel2 2 4" xfId="822"/>
    <cellStyle name="SAPBEXHLevel2 2 4 2" xfId="1130"/>
    <cellStyle name="SAPBEXHLevel2 2 5" xfId="558"/>
    <cellStyle name="SAPBEXHLevel2 2 5 2" xfId="32036"/>
    <cellStyle name="SAPBEXHLevel2 2 6" xfId="1003"/>
    <cellStyle name="SAPBEXHLevel2 3" xfId="245"/>
    <cellStyle name="SAPBEXHLevel2 3 2" xfId="643"/>
    <cellStyle name="SAPBEXHLevel2 3 3" xfId="823"/>
    <cellStyle name="SAPBEXHLevel2 3 3 2" xfId="47117"/>
    <cellStyle name="SAPBEXHLevel2 3 4" xfId="560"/>
    <cellStyle name="SAPBEXHLevel2 3 5" xfId="453"/>
    <cellStyle name="SAPBEXHLevel2 4" xfId="821"/>
    <cellStyle name="SAPBEXHLevel2 4 2" xfId="1632"/>
    <cellStyle name="SAPBEXHLevel2 5" xfId="557"/>
    <cellStyle name="SAPBEXHLevel2 5 2" xfId="1633"/>
    <cellStyle name="SAPBEXHLevel2 5 3" xfId="1634"/>
    <cellStyle name="SAPBEXHLevel2 6" xfId="1635"/>
    <cellStyle name="SAPBEXHLevel2 6 2" xfId="1636"/>
    <cellStyle name="SAPBEXHLevel2 7" xfId="1637"/>
    <cellStyle name="SAPBEXHLevel2 7 2" xfId="1638"/>
    <cellStyle name="SAPBEXHLevel2 8" xfId="1639"/>
    <cellStyle name="SAPBEXHLevel2 9" xfId="1640"/>
    <cellStyle name="SAPBEXHLevel2 9 2" xfId="1641"/>
    <cellStyle name="SAPBEXHLevel2_2011-12 LIEE Table 1 Updated budget" xfId="246"/>
    <cellStyle name="SAPBEXHLevel2X" xfId="247"/>
    <cellStyle name="SAPBEXHLevel2X 10" xfId="1643"/>
    <cellStyle name="SAPBEXHLevel2X 10 2" xfId="1644"/>
    <cellStyle name="SAPBEXHLevel2X 11" xfId="1642"/>
    <cellStyle name="SAPBEXHLevel2X 12" xfId="1132"/>
    <cellStyle name="SAPBEXHLevel2X 13" xfId="31945"/>
    <cellStyle name="SAPBEXHLevel2X 14" xfId="1005"/>
    <cellStyle name="SAPBEXHLevel2X 15" xfId="454"/>
    <cellStyle name="SAPBEXHLevel2X 2" xfId="248"/>
    <cellStyle name="SAPBEXHLevel2X 2 2" xfId="249"/>
    <cellStyle name="SAPBEXHLevel2X 2 2 2" xfId="645"/>
    <cellStyle name="SAPBEXHLevel2X 2 2 3" xfId="563"/>
    <cellStyle name="SAPBEXHLevel2X 2 2 4" xfId="31944"/>
    <cellStyle name="SAPBEXHLevel2X 2 2 5" xfId="1007"/>
    <cellStyle name="SAPBEXHLevel2X 2 2 6" xfId="456"/>
    <cellStyle name="SAPBEXHLevel2X 2 3" xfId="644"/>
    <cellStyle name="SAPBEXHLevel2X 2 4" xfId="562"/>
    <cellStyle name="SAPBEXHLevel2X 2 5" xfId="32035"/>
    <cellStyle name="SAPBEXHLevel2X 2 6" xfId="1006"/>
    <cellStyle name="SAPBEXHLevel2X 2 7" xfId="455"/>
    <cellStyle name="SAPBEXHLevel2X 3" xfId="250"/>
    <cellStyle name="SAPBEXHLevel2X 3 2" xfId="646"/>
    <cellStyle name="SAPBEXHLevel2X 3 2 2" xfId="1158"/>
    <cellStyle name="SAPBEXHLevel2X 3 2 3" xfId="31943"/>
    <cellStyle name="SAPBEXHLevel2X 3 2 4" xfId="1009"/>
    <cellStyle name="SAPBEXHLevel2X 3 3" xfId="564"/>
    <cellStyle name="SAPBEXHLevel2X 3 4" xfId="32034"/>
    <cellStyle name="SAPBEXHLevel2X 3 5" xfId="1008"/>
    <cellStyle name="SAPBEXHLevel2X 3 6" xfId="457"/>
    <cellStyle name="SAPBEXHLevel2X 4" xfId="251"/>
    <cellStyle name="SAPBEXHLevel2X 4 2" xfId="824"/>
    <cellStyle name="SAPBEXHLevel2X 4 3" xfId="1010"/>
    <cellStyle name="SAPBEXHLevel2X 4 4" xfId="458"/>
    <cellStyle name="SAPBEXHLevel2X 5" xfId="252"/>
    <cellStyle name="SAPBEXHLevel2X 5 2" xfId="825"/>
    <cellStyle name="SAPBEXHLevel2X 5 3" xfId="1645"/>
    <cellStyle name="SAPBEXHLevel2X 5 4" xfId="47124"/>
    <cellStyle name="SAPBEXHLevel2X 5 5" xfId="459"/>
    <cellStyle name="SAPBEXHLevel2X 6" xfId="253"/>
    <cellStyle name="SAPBEXHLevel2X 6 2" xfId="826"/>
    <cellStyle name="SAPBEXHLevel2X 6 3" xfId="460"/>
    <cellStyle name="SAPBEXHLevel2X 7" xfId="561"/>
    <cellStyle name="SAPBEXHLevel2X 7 2" xfId="1646"/>
    <cellStyle name="SAPBEXHLevel2X 8" xfId="1647"/>
    <cellStyle name="SAPBEXHLevel2X 9" xfId="1648"/>
    <cellStyle name="SAPBEXHLevel2X 9 2" xfId="1649"/>
    <cellStyle name="SAPBEXHLevel3" xfId="254"/>
    <cellStyle name="SAPBEXHLevel3 10" xfId="1651"/>
    <cellStyle name="SAPBEXHLevel3 10 2" xfId="1652"/>
    <cellStyle name="SAPBEXHLevel3 11" xfId="1650"/>
    <cellStyle name="SAPBEXHLevel3 12" xfId="1133"/>
    <cellStyle name="SAPBEXHLevel3 13" xfId="31942"/>
    <cellStyle name="SAPBEXHLevel3 14" xfId="1011"/>
    <cellStyle name="SAPBEXHLevel3 2" xfId="255"/>
    <cellStyle name="SAPBEXHLevel3 2 2" xfId="567"/>
    <cellStyle name="SAPBEXHLevel3 2 2 2" xfId="648"/>
    <cellStyle name="SAPBEXHLevel3 2 2 3" xfId="1135"/>
    <cellStyle name="SAPBEXHLevel3 2 2 4" xfId="31941"/>
    <cellStyle name="SAPBEXHLevel3 2 2 5" xfId="1013"/>
    <cellStyle name="SAPBEXHLevel3 2 3" xfId="647"/>
    <cellStyle name="SAPBEXHLevel3 2 4" xfId="828"/>
    <cellStyle name="SAPBEXHLevel3 2 4 2" xfId="1134"/>
    <cellStyle name="SAPBEXHLevel3 2 5" xfId="566"/>
    <cellStyle name="SAPBEXHLevel3 2 5 2" xfId="32033"/>
    <cellStyle name="SAPBEXHLevel3 2 6" xfId="1012"/>
    <cellStyle name="SAPBEXHLevel3 3" xfId="256"/>
    <cellStyle name="SAPBEXHLevel3 3 2" xfId="649"/>
    <cellStyle name="SAPBEXHLevel3 3 3" xfId="829"/>
    <cellStyle name="SAPBEXHLevel3 3 3 2" xfId="47235"/>
    <cellStyle name="SAPBEXHLevel3 3 4" xfId="568"/>
    <cellStyle name="SAPBEXHLevel3 3 5" xfId="461"/>
    <cellStyle name="SAPBEXHLevel3 4" xfId="827"/>
    <cellStyle name="SAPBEXHLevel3 4 2" xfId="1653"/>
    <cellStyle name="SAPBEXHLevel3 5" xfId="565"/>
    <cellStyle name="SAPBEXHLevel3 5 2" xfId="1654"/>
    <cellStyle name="SAPBEXHLevel3 5 3" xfId="1655"/>
    <cellStyle name="SAPBEXHLevel3 6" xfId="1656"/>
    <cellStyle name="SAPBEXHLevel3 6 2" xfId="1657"/>
    <cellStyle name="SAPBEXHLevel3 7" xfId="1658"/>
    <cellStyle name="SAPBEXHLevel3 7 2" xfId="1659"/>
    <cellStyle name="SAPBEXHLevel3 8" xfId="1660"/>
    <cellStyle name="SAPBEXHLevel3 9" xfId="1661"/>
    <cellStyle name="SAPBEXHLevel3 9 2" xfId="1662"/>
    <cellStyle name="SAPBEXHLevel3_2011-12 LIEE Table 1 Updated budget" xfId="257"/>
    <cellStyle name="SAPBEXHLevel3X" xfId="258"/>
    <cellStyle name="SAPBEXHLevel3X 10" xfId="1664"/>
    <cellStyle name="SAPBEXHLevel3X 10 2" xfId="1665"/>
    <cellStyle name="SAPBEXHLevel3X 11" xfId="1663"/>
    <cellStyle name="SAPBEXHLevel3X 12" xfId="1136"/>
    <cellStyle name="SAPBEXHLevel3X 13" xfId="31940"/>
    <cellStyle name="SAPBEXHLevel3X 14" xfId="1014"/>
    <cellStyle name="SAPBEXHLevel3X 15" xfId="462"/>
    <cellStyle name="SAPBEXHLevel3X 2" xfId="259"/>
    <cellStyle name="SAPBEXHLevel3X 2 2" xfId="260"/>
    <cellStyle name="SAPBEXHLevel3X 2 2 2" xfId="651"/>
    <cellStyle name="SAPBEXHLevel3X 2 2 3" xfId="571"/>
    <cellStyle name="SAPBEXHLevel3X 2 2 4" xfId="31939"/>
    <cellStyle name="SAPBEXHLevel3X 2 2 5" xfId="1016"/>
    <cellStyle name="SAPBEXHLevel3X 2 2 6" xfId="464"/>
    <cellStyle name="SAPBEXHLevel3X 2 3" xfId="650"/>
    <cellStyle name="SAPBEXHLevel3X 2 4" xfId="570"/>
    <cellStyle name="SAPBEXHLevel3X 2 5" xfId="32032"/>
    <cellStyle name="SAPBEXHLevel3X 2 6" xfId="1015"/>
    <cellStyle name="SAPBEXHLevel3X 2 7" xfId="463"/>
    <cellStyle name="SAPBEXHLevel3X 3" xfId="261"/>
    <cellStyle name="SAPBEXHLevel3X 3 2" xfId="652"/>
    <cellStyle name="SAPBEXHLevel3X 3 2 2" xfId="1159"/>
    <cellStyle name="SAPBEXHLevel3X 3 2 3" xfId="31938"/>
    <cellStyle name="SAPBEXHLevel3X 3 2 4" xfId="1018"/>
    <cellStyle name="SAPBEXHLevel3X 3 3" xfId="572"/>
    <cellStyle name="SAPBEXHLevel3X 3 4" xfId="32031"/>
    <cellStyle name="SAPBEXHLevel3X 3 5" xfId="1017"/>
    <cellStyle name="SAPBEXHLevel3X 3 6" xfId="465"/>
    <cellStyle name="SAPBEXHLevel3X 4" xfId="262"/>
    <cellStyle name="SAPBEXHLevel3X 4 2" xfId="830"/>
    <cellStyle name="SAPBEXHLevel3X 4 3" xfId="1019"/>
    <cellStyle name="SAPBEXHLevel3X 4 4" xfId="466"/>
    <cellStyle name="SAPBEXHLevel3X 5" xfId="263"/>
    <cellStyle name="SAPBEXHLevel3X 5 2" xfId="831"/>
    <cellStyle name="SAPBEXHLevel3X 5 3" xfId="1666"/>
    <cellStyle name="SAPBEXHLevel3X 5 4" xfId="47153"/>
    <cellStyle name="SAPBEXHLevel3X 5 5" xfId="467"/>
    <cellStyle name="SAPBEXHLevel3X 6" xfId="264"/>
    <cellStyle name="SAPBEXHLevel3X 6 2" xfId="832"/>
    <cellStyle name="SAPBEXHLevel3X 6 3" xfId="468"/>
    <cellStyle name="SAPBEXHLevel3X 7" xfId="569"/>
    <cellStyle name="SAPBEXHLevel3X 7 2" xfId="1667"/>
    <cellStyle name="SAPBEXHLevel3X 8" xfId="1668"/>
    <cellStyle name="SAPBEXHLevel3X 9" xfId="1669"/>
    <cellStyle name="SAPBEXHLevel3X 9 2" xfId="1670"/>
    <cellStyle name="SAPBEXinputData" xfId="355"/>
    <cellStyle name="SAPBEXresData" xfId="265"/>
    <cellStyle name="SAPBEXresData 2" xfId="266"/>
    <cellStyle name="SAPBEXresData 3" xfId="833"/>
    <cellStyle name="SAPBEXresData 3 2" xfId="47191"/>
    <cellStyle name="SAPBEXresData 3 3" xfId="1137"/>
    <cellStyle name="SAPBEXresData 4" xfId="573"/>
    <cellStyle name="SAPBEXresData 4 2" xfId="31937"/>
    <cellStyle name="SAPBEXresDataEmph" xfId="267"/>
    <cellStyle name="SAPBEXresDataEmph 2" xfId="834"/>
    <cellStyle name="SAPBEXresDataEmph 2 2" xfId="47139"/>
    <cellStyle name="SAPBEXresDataEmph 2 3" xfId="1138"/>
    <cellStyle name="SAPBEXresDataEmph 3" xfId="574"/>
    <cellStyle name="SAPBEXresDataEmph 3 2" xfId="31936"/>
    <cellStyle name="SAPBEXresExc1" xfId="268"/>
    <cellStyle name="SAPBEXresExc1Emph" xfId="269"/>
    <cellStyle name="SAPBEXresExc2" xfId="270"/>
    <cellStyle name="SAPBEXresExc2Emph" xfId="271"/>
    <cellStyle name="SAPBEXresItem" xfId="272"/>
    <cellStyle name="SAPBEXresItem 2" xfId="835"/>
    <cellStyle name="SAPBEXresItem 2 2" xfId="47161"/>
    <cellStyle name="SAPBEXresItem 2 3" xfId="1139"/>
    <cellStyle name="SAPBEXresItem 3" xfId="575"/>
    <cellStyle name="SAPBEXresItem 3 2" xfId="32030"/>
    <cellStyle name="SAPBEXresItemX" xfId="273"/>
    <cellStyle name="SAPBEXresItemX 2" xfId="274"/>
    <cellStyle name="SAPBEXresItemX 2 2" xfId="1141"/>
    <cellStyle name="SAPBEXresItemX 2 3" xfId="32029"/>
    <cellStyle name="SAPBEXresItemX 2 4" xfId="1021"/>
    <cellStyle name="SAPBEXresItemX 3" xfId="1140"/>
    <cellStyle name="SAPBEXresItemX 3 2" xfId="47130"/>
    <cellStyle name="SAPBEXresItemX 4" xfId="31935"/>
    <cellStyle name="SAPBEXresItemX 5" xfId="1020"/>
    <cellStyle name="SAPBEXRow_Headings_SA" xfId="275"/>
    <cellStyle name="SAPBEXRowResults_SA" xfId="276"/>
    <cellStyle name="SAPBEXstdData" xfId="277"/>
    <cellStyle name="SAPBEXstdData 2" xfId="278"/>
    <cellStyle name="SAPBEXstdData 2 2" xfId="279"/>
    <cellStyle name="SAPBEXstdData 3" xfId="280"/>
    <cellStyle name="SAPBEXstdData 4" xfId="836"/>
    <cellStyle name="SAPBEXstdData 4 2" xfId="47128"/>
    <cellStyle name="SAPBEXstdData 4 3" xfId="1142"/>
    <cellStyle name="SAPBEXstdData 5" xfId="576"/>
    <cellStyle name="SAPBEXstdData 5 2" xfId="31934"/>
    <cellStyle name="SAPBEXstdData_Sept 2011 Total BW Data" xfId="281"/>
    <cellStyle name="SAPBEXstdDataEmph" xfId="282"/>
    <cellStyle name="SAPBEXstdDataEmph 2" xfId="837"/>
    <cellStyle name="SAPBEXstdDataEmph 2 2" xfId="1143"/>
    <cellStyle name="SAPBEXstdDataEmph 3" xfId="577"/>
    <cellStyle name="SAPBEXstdDataEmph 3 2" xfId="32028"/>
    <cellStyle name="SAPBEXstdExc1" xfId="283"/>
    <cellStyle name="SAPBEXstdExc1Emph" xfId="284"/>
    <cellStyle name="SAPBEXstdExc2" xfId="285"/>
    <cellStyle name="SAPBEXstdExc2Emph" xfId="286"/>
    <cellStyle name="SAPBEXstdItem" xfId="287"/>
    <cellStyle name="SAPBEXstdItem 2" xfId="288"/>
    <cellStyle name="SAPBEXstdItem 2 2" xfId="289"/>
    <cellStyle name="SAPBEXstdItem 2 3" xfId="839"/>
    <cellStyle name="SAPBEXstdItem 2 4" xfId="1023"/>
    <cellStyle name="SAPBEXstdItem 2 5" xfId="470"/>
    <cellStyle name="SAPBEXstdItem 3" xfId="290"/>
    <cellStyle name="SAPBEXstdItem 3 2" xfId="840"/>
    <cellStyle name="SAPBEXstdItem 3 2 2" xfId="1025"/>
    <cellStyle name="SAPBEXstdItem 3 3" xfId="1024"/>
    <cellStyle name="SAPBEXstdItem 3 4" xfId="471"/>
    <cellStyle name="SAPBEXstdItem 4" xfId="291"/>
    <cellStyle name="SAPBEXstdItem 4 2" xfId="841"/>
    <cellStyle name="SAPBEXstdItem 4 3" xfId="1026"/>
    <cellStyle name="SAPBEXstdItem 4 4" xfId="472"/>
    <cellStyle name="SAPBEXstdItem 5" xfId="292"/>
    <cellStyle name="SAPBEXstdItem 5 2" xfId="842"/>
    <cellStyle name="SAPBEXstdItem 5 2 2" xfId="47127"/>
    <cellStyle name="SAPBEXstdItem 5 3" xfId="1144"/>
    <cellStyle name="SAPBEXstdItem 5 4" xfId="473"/>
    <cellStyle name="SAPBEXstdItem 6" xfId="838"/>
    <cellStyle name="SAPBEXstdItem 6 2" xfId="31933"/>
    <cellStyle name="SAPBEXstdItem 7" xfId="578"/>
    <cellStyle name="SAPBEXstdItem 8" xfId="1022"/>
    <cellStyle name="SAPBEXstdItem 9" xfId="469"/>
    <cellStyle name="SAPBEXstdItem_Sept 2011 Total BW Data" xfId="293"/>
    <cellStyle name="SAPBEXstdItemX" xfId="294"/>
    <cellStyle name="SAPBEXstdItemX 2" xfId="295"/>
    <cellStyle name="SAPBEXstdItemX 2 2" xfId="844"/>
    <cellStyle name="SAPBEXstdItemX 2 2 2" xfId="47129"/>
    <cellStyle name="SAPBEXstdItemX 2 3" xfId="580"/>
    <cellStyle name="SAPBEXstdItemX 3" xfId="843"/>
    <cellStyle name="SAPBEXstdItemX 3 2" xfId="1145"/>
    <cellStyle name="SAPBEXstdItemX 4" xfId="579"/>
    <cellStyle name="SAPBEXstdItemX 4 2" xfId="32045"/>
    <cellStyle name="SAPBEXstdItemX 5" xfId="1027"/>
    <cellStyle name="SAPBEXsubData" xfId="296"/>
    <cellStyle name="SAPBEXsubData 2" xfId="845"/>
    <cellStyle name="SAPBEXsubData 2 2" xfId="1146"/>
    <cellStyle name="SAPBEXsubData 3" xfId="581"/>
    <cellStyle name="SAPBEXsubData 3 2" xfId="32046"/>
    <cellStyle name="SAPBEXsubDataEmph" xfId="297"/>
    <cellStyle name="SAPBEXsubDataEmph 2" xfId="846"/>
    <cellStyle name="SAPBEXsubDataEmph 2 2" xfId="1147"/>
    <cellStyle name="SAPBEXsubDataEmph 3" xfId="582"/>
    <cellStyle name="SAPBEXsubDataEmph 3 2" xfId="32047"/>
    <cellStyle name="SAPBEXsubExc1" xfId="298"/>
    <cellStyle name="SAPBEXsubExc1Emph" xfId="299"/>
    <cellStyle name="SAPBEXsubExc2" xfId="300"/>
    <cellStyle name="SAPBEXsubExc2Emph" xfId="301"/>
    <cellStyle name="SAPBEXsubItem" xfId="302"/>
    <cellStyle name="SAPBEXsubItem 2" xfId="847"/>
    <cellStyle name="SAPBEXsubItem 2 2" xfId="1148"/>
    <cellStyle name="SAPBEXsubItem 3" xfId="583"/>
    <cellStyle name="SAPBEXsubItem 3 2" xfId="32048"/>
    <cellStyle name="SAPBEXtitle" xfId="303"/>
    <cellStyle name="SAPBEXtitle 2" xfId="848"/>
    <cellStyle name="SAPBEXtitle 2 2" xfId="47162"/>
    <cellStyle name="SAPBEXtitle 2 3" xfId="1149"/>
    <cellStyle name="SAPBEXtitle 3" xfId="584"/>
    <cellStyle name="SAPBEXtitle 3 2" xfId="32049"/>
    <cellStyle name="SAPBEXundefined" xfId="304"/>
    <cellStyle name="SAPBEXundefined 2" xfId="305"/>
    <cellStyle name="SAPBEXundefined 2 2" xfId="1028"/>
    <cellStyle name="SAPBEXundefined 3" xfId="849"/>
    <cellStyle name="SAPBEXundefined 3 2" xfId="47154"/>
    <cellStyle name="SAPBEXundefined 3 3" xfId="1150"/>
    <cellStyle name="SAPBEXundefined 4" xfId="585"/>
    <cellStyle name="SAPBEXundefined 4 2" xfId="32050"/>
    <cellStyle name="SAPBEXundefined_Sheet2" xfId="1043"/>
    <cellStyle name="SEM-BPS-input-on" xfId="306"/>
    <cellStyle name="SEM-BPS-input-on 2" xfId="1029"/>
    <cellStyle name="SEM-BPS-key" xfId="307"/>
    <cellStyle name="SEM-BPS-key 2" xfId="1030"/>
    <cellStyle name="Sheet Title" xfId="356"/>
    <cellStyle name="Style 1" xfId="308"/>
    <cellStyle name="Style 1 2" xfId="1031"/>
    <cellStyle name="Style 26" xfId="309"/>
    <cellStyle name="Style 26 2" xfId="310"/>
    <cellStyle name="Style 26 2 2" xfId="1034"/>
    <cellStyle name="Style 26 2 3" xfId="1033"/>
    <cellStyle name="Style 26 3" xfId="1151"/>
    <cellStyle name="Style 26 4" xfId="32051"/>
    <cellStyle name="Style 26 5" xfId="1032"/>
    <cellStyle name="Title" xfId="311" builtinId="15" customBuiltin="1"/>
    <cellStyle name="Title 2" xfId="703"/>
    <cellStyle name="Title 2 10" xfId="1035"/>
    <cellStyle name="Title 2 2" xfId="1672"/>
    <cellStyle name="Title 2 2 2" xfId="47246"/>
    <cellStyle name="Title 2 3" xfId="1673"/>
    <cellStyle name="Title 2 4" xfId="1674"/>
    <cellStyle name="Title 2 5" xfId="1675"/>
    <cellStyle name="Title 2 6" xfId="1676"/>
    <cellStyle name="Title 2 7" xfId="1671"/>
    <cellStyle name="Title 2 8" xfId="1093"/>
    <cellStyle name="Title 2 9" xfId="32052"/>
    <cellStyle name="Title 3" xfId="31912"/>
    <cellStyle name="Title 3 2" xfId="47170"/>
    <cellStyle name="Total" xfId="312" builtinId="25" customBuiltin="1"/>
    <cellStyle name="Total 10" xfId="1678"/>
    <cellStyle name="Total 11" xfId="1679"/>
    <cellStyle name="Total 11 2" xfId="1680"/>
    <cellStyle name="Total 12" xfId="1681"/>
    <cellStyle name="Total 12 2" xfId="1682"/>
    <cellStyle name="Total 13" xfId="1683"/>
    <cellStyle name="Total 14" xfId="1684"/>
    <cellStyle name="Total 15" xfId="1677"/>
    <cellStyle name="Total 15 2" xfId="47333"/>
    <cellStyle name="Total 16" xfId="47334"/>
    <cellStyle name="Total 17" xfId="47368"/>
    <cellStyle name="Total 2" xfId="313"/>
    <cellStyle name="Total 2 2" xfId="314"/>
    <cellStyle name="Total 2 2 2" xfId="654"/>
    <cellStyle name="Total 2 2 3" xfId="588"/>
    <cellStyle name="Total 2 2 4" xfId="32054"/>
    <cellStyle name="Total 2 2 5" xfId="1037"/>
    <cellStyle name="Total 2 2 6" xfId="475"/>
    <cellStyle name="Total 2 3" xfId="315"/>
    <cellStyle name="Total 2 3 2" xfId="653"/>
    <cellStyle name="Total 2 3 2 2" xfId="47247"/>
    <cellStyle name="Total 2 3 3" xfId="476"/>
    <cellStyle name="Total 2 4" xfId="587"/>
    <cellStyle name="Total 2 5" xfId="32053"/>
    <cellStyle name="Total 2 6" xfId="1036"/>
    <cellStyle name="Total 2 7" xfId="474"/>
    <cellStyle name="Total 3" xfId="316"/>
    <cellStyle name="Total 3 2" xfId="317"/>
    <cellStyle name="Total 3 2 2" xfId="655"/>
    <cellStyle name="Total 3 2 3" xfId="478"/>
    <cellStyle name="Total 3 3" xfId="589"/>
    <cellStyle name="Total 3 4" xfId="32055"/>
    <cellStyle name="Total 3 5" xfId="1038"/>
    <cellStyle name="Total 3 6" xfId="477"/>
    <cellStyle name="Total 4" xfId="586"/>
    <cellStyle name="Total 4 2" xfId="1152"/>
    <cellStyle name="Total 4 3" xfId="32056"/>
    <cellStyle name="Total 4 4" xfId="1039"/>
    <cellStyle name="Total 5" xfId="704"/>
    <cellStyle name="Total 5 2" xfId="1686"/>
    <cellStyle name="Total 5 3" xfId="1687"/>
    <cellStyle name="Total 5 4" xfId="1688"/>
    <cellStyle name="Total 5 5" xfId="1689"/>
    <cellStyle name="Total 5 6" xfId="1690"/>
    <cellStyle name="Total 5 7" xfId="1685"/>
    <cellStyle name="Total 5 8" xfId="47133"/>
    <cellStyle name="Total 6" xfId="485"/>
    <cellStyle name="Total 6 2" xfId="1692"/>
    <cellStyle name="Total 6 3" xfId="1693"/>
    <cellStyle name="Total 6 4" xfId="32109"/>
    <cellStyle name="Total 6 5" xfId="31913"/>
    <cellStyle name="Total 6 6" xfId="1691"/>
    <cellStyle name="Total 7" xfId="1694"/>
    <cellStyle name="Total 7 2" xfId="1695"/>
    <cellStyle name="Total 8" xfId="1696"/>
    <cellStyle name="Total 8 2" xfId="1697"/>
    <cellStyle name="Total 9" xfId="1698"/>
    <cellStyle name="Total 9 2" xfId="1699"/>
    <cellStyle name="Unprot" xfId="318"/>
    <cellStyle name="Unprot 2" xfId="319"/>
    <cellStyle name="Unprot 3" xfId="320"/>
    <cellStyle name="Unprot 4" xfId="47335"/>
    <cellStyle name="Unprot$" xfId="321"/>
    <cellStyle name="Unprot$ 2" xfId="322"/>
    <cellStyle name="Unprot$ 2 2" xfId="323"/>
    <cellStyle name="Unprot$_2011-10 LIEE Table 6 (2)" xfId="324"/>
    <cellStyle name="Unprotect" xfId="325"/>
    <cellStyle name="Warning Text" xfId="326" builtinId="11" customBuiltin="1"/>
    <cellStyle name="Warning Text 2" xfId="705"/>
    <cellStyle name="Warning Text 2 2" xfId="1094"/>
    <cellStyle name="Warning Text 2 2 2" xfId="47179"/>
    <cellStyle name="Warning Text 2 3" xfId="32058"/>
    <cellStyle name="Warning Text 2 4" xfId="1040"/>
    <cellStyle name="Warning Text 3" xfId="31914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60AB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4.xml"/><Relationship Id="rId39" Type="http://schemas.openxmlformats.org/officeDocument/2006/relationships/externalLink" Target="externalLinks/externalLink17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12.xml"/><Relationship Id="rId42" Type="http://schemas.openxmlformats.org/officeDocument/2006/relationships/externalLink" Target="externalLinks/externalLink20.xml"/><Relationship Id="rId47" Type="http://schemas.openxmlformats.org/officeDocument/2006/relationships/externalLink" Target="externalLinks/externalLink25.xml"/><Relationship Id="rId50" Type="http://schemas.openxmlformats.org/officeDocument/2006/relationships/externalLink" Target="externalLinks/externalLink28.xml"/><Relationship Id="rId55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3.xml"/><Relationship Id="rId33" Type="http://schemas.openxmlformats.org/officeDocument/2006/relationships/externalLink" Target="externalLinks/externalLink11.xml"/><Relationship Id="rId38" Type="http://schemas.openxmlformats.org/officeDocument/2006/relationships/externalLink" Target="externalLinks/externalLink16.xml"/><Relationship Id="rId46" Type="http://schemas.openxmlformats.org/officeDocument/2006/relationships/externalLink" Target="externalLinks/externalLink24.xml"/><Relationship Id="rId59" Type="http://schemas.openxmlformats.org/officeDocument/2006/relationships/customXml" Target="../customXml/item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7.xml"/><Relationship Id="rId41" Type="http://schemas.openxmlformats.org/officeDocument/2006/relationships/externalLink" Target="externalLinks/externalLink19.xml"/><Relationship Id="rId54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2.xml"/><Relationship Id="rId32" Type="http://schemas.openxmlformats.org/officeDocument/2006/relationships/externalLink" Target="externalLinks/externalLink10.xml"/><Relationship Id="rId37" Type="http://schemas.openxmlformats.org/officeDocument/2006/relationships/externalLink" Target="externalLinks/externalLink15.xml"/><Relationship Id="rId40" Type="http://schemas.openxmlformats.org/officeDocument/2006/relationships/externalLink" Target="externalLinks/externalLink18.xml"/><Relationship Id="rId45" Type="http://schemas.openxmlformats.org/officeDocument/2006/relationships/externalLink" Target="externalLinks/externalLink23.xml"/><Relationship Id="rId53" Type="http://schemas.openxmlformats.org/officeDocument/2006/relationships/sharedStrings" Target="sharedStrings.xml"/><Relationship Id="rId58" Type="http://schemas.openxmlformats.org/officeDocument/2006/relationships/customXml" Target="../customXml/item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1.xml"/><Relationship Id="rId28" Type="http://schemas.openxmlformats.org/officeDocument/2006/relationships/externalLink" Target="externalLinks/externalLink6.xml"/><Relationship Id="rId36" Type="http://schemas.openxmlformats.org/officeDocument/2006/relationships/externalLink" Target="externalLinks/externalLink14.xml"/><Relationship Id="rId49" Type="http://schemas.openxmlformats.org/officeDocument/2006/relationships/externalLink" Target="externalLinks/externalLink27.xml"/><Relationship Id="rId57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9.xml"/><Relationship Id="rId44" Type="http://schemas.openxmlformats.org/officeDocument/2006/relationships/externalLink" Target="externalLinks/externalLink22.xml"/><Relationship Id="rId52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5.xml"/><Relationship Id="rId30" Type="http://schemas.openxmlformats.org/officeDocument/2006/relationships/externalLink" Target="externalLinks/externalLink8.xml"/><Relationship Id="rId35" Type="http://schemas.openxmlformats.org/officeDocument/2006/relationships/externalLink" Target="externalLinks/externalLink13.xml"/><Relationship Id="rId43" Type="http://schemas.openxmlformats.org/officeDocument/2006/relationships/externalLink" Target="externalLinks/externalLink21.xml"/><Relationship Id="rId48" Type="http://schemas.openxmlformats.org/officeDocument/2006/relationships/externalLink" Target="externalLinks/externalLink26.xml"/><Relationship Id="rId56" Type="http://schemas.openxmlformats.org/officeDocument/2006/relationships/customXml" Target="../customXml/item2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Relationship Id="rId3" Type="http://schemas.openxmlformats.org/officeDocument/2006/relationships/worksheet" Target="worksheets/sheet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Southern California</a:t>
            </a:r>
            <a:r>
              <a:rPr lang="en-US" baseline="0"/>
              <a:t> Edison - PY </a:t>
            </a:r>
            <a:r>
              <a:rPr lang="en-US"/>
              <a:t>2017</a:t>
            </a:r>
          </a:p>
          <a:p>
            <a:pPr>
              <a:defRPr/>
            </a:pPr>
            <a:r>
              <a:rPr lang="en-US"/>
              <a:t> ESA Program Energy Efficiency Expenditures by Measure Group</a:t>
            </a:r>
          </a:p>
        </c:rich>
      </c:tx>
      <c:layout>
        <c:manualLayout>
          <c:xMode val="edge"/>
          <c:yMode val="edge"/>
          <c:x val="0.17743768775890967"/>
          <c:y val="1.252446338344926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6442074839651086"/>
          <c:y val="0.1845090824972338"/>
          <c:w val="0.4765708717598609"/>
          <c:h val="0.73282838062903"/>
        </c:manualLayout>
      </c:layout>
      <c:pieChart>
        <c:varyColors val="1"/>
        <c:ser>
          <c:idx val="0"/>
          <c:order val="0"/>
          <c:dLbls>
            <c:dLbl>
              <c:idx val="0"/>
              <c:layout>
                <c:manualLayout>
                  <c:x val="4.461911856465995E-2"/>
                  <c:y val="2.7710288697496222E-3"/>
                </c:manualLayout>
              </c:layout>
              <c:tx>
                <c:rich>
                  <a:bodyPr/>
                  <a:lstStyle/>
                  <a:p>
                    <a:fld id="{46168CE3-DACA-4D9C-BA12-9777BA9DB09F}" type="CATEGORYNAME">
                      <a:rPr lang="en-US"/>
                      <a:pPr/>
                      <a:t>[CATEGORY NAME]</a:t>
                    </a:fld>
                    <a:r>
                      <a:rPr lang="en-US" baseline="0"/>
                      <a:t>, </a:t>
                    </a:r>
                    <a:fld id="{D20EE43C-5707-42C9-ABE0-EF1F3A319A3A}" type="VALUE">
                      <a:rPr lang="en-US" baseline="0"/>
                      <a:pPr/>
                      <a:t>[VALUE]</a:t>
                    </a:fld>
                    <a:r>
                      <a:rPr lang="en-US" baseline="0"/>
                      <a:t> </a:t>
                    </a:r>
                    <a:fld id="{07D4BB9F-5F98-4368-9266-36D3A2C11A75}" type="PERCENTAGE">
                      <a:rPr lang="en-US" baseline="0"/>
                      <a:pPr/>
                      <a:t>[PERCENTAGE]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91CF-4532-9116-4EA2808186A5}"/>
                </c:ext>
              </c:extLst>
            </c:dLbl>
            <c:dLbl>
              <c:idx val="1"/>
              <c:layout>
                <c:manualLayout>
                  <c:x val="4.9118563567760135E-2"/>
                  <c:y val="-3.5956402270963535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1CF-4532-9116-4EA2808186A5}"/>
                </c:ext>
              </c:extLst>
            </c:dLbl>
            <c:dLbl>
              <c:idx val="4"/>
              <c:layout>
                <c:manualLayout>
                  <c:x val="-1.8984137781215996E-2"/>
                  <c:y val="-1.0707723895620105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1CF-4532-9116-4EA2808186A5}"/>
                </c:ext>
              </c:extLst>
            </c:dLbl>
            <c:dLbl>
              <c:idx val="6"/>
              <c:layout>
                <c:manualLayout>
                  <c:x val="-1.6655367949892895E-3"/>
                  <c:y val="-1.1725120805150148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1CF-4532-9116-4EA2808186A5}"/>
                </c:ext>
              </c:extLst>
            </c:dLbl>
            <c:dLbl>
              <c:idx val="8"/>
              <c:layout>
                <c:manualLayout>
                  <c:x val="-0.19110695423184179"/>
                  <c:y val="3.0023590432253965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91CF-4532-9116-4EA2808186A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aseline="0"/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'ESA-Table 1'!$A$5:$A$13</c:f>
              <c:strCache>
                <c:ptCount val="9"/>
                <c:pt idx="0">
                  <c:v>Appliances</c:v>
                </c:pt>
                <c:pt idx="1">
                  <c:v>Domestic Hot Water</c:v>
                </c:pt>
                <c:pt idx="2">
                  <c:v>Enclosure</c:v>
                </c:pt>
                <c:pt idx="3">
                  <c:v>HVAC </c:v>
                </c:pt>
                <c:pt idx="4">
                  <c:v>Maintenance</c:v>
                </c:pt>
                <c:pt idx="5">
                  <c:v>Lighting</c:v>
                </c:pt>
                <c:pt idx="6">
                  <c:v>Miscellaneous </c:v>
                </c:pt>
                <c:pt idx="7">
                  <c:v>Customer Enrollment</c:v>
                </c:pt>
                <c:pt idx="8">
                  <c:v>In Home Education</c:v>
                </c:pt>
              </c:strCache>
            </c:strRef>
          </c:cat>
          <c:val>
            <c:numRef>
              <c:f>'ESA-Table 1'!$G$5:$G$13</c:f>
              <c:numCache>
                <c:formatCode>_("$"* #,##0_);_("$"* \(#,##0\);_("$"* "-"??_);_(@_)</c:formatCode>
                <c:ptCount val="9"/>
                <c:pt idx="0">
                  <c:v>15026522.869999999</c:v>
                </c:pt>
                <c:pt idx="1">
                  <c:v>11383.5</c:v>
                </c:pt>
                <c:pt idx="2">
                  <c:v>50031.27</c:v>
                </c:pt>
                <c:pt idx="3">
                  <c:v>25212040.23</c:v>
                </c:pt>
                <c:pt idx="4">
                  <c:v>130</c:v>
                </c:pt>
                <c:pt idx="5">
                  <c:v>3710805.18</c:v>
                </c:pt>
                <c:pt idx="6">
                  <c:v>4456821.21</c:v>
                </c:pt>
                <c:pt idx="7">
                  <c:v>6398079.75</c:v>
                </c:pt>
                <c:pt idx="8">
                  <c:v>998002.5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1CF-4532-9116-4EA2808186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38</xdr:row>
      <xdr:rowOff>15873</xdr:rowOff>
    </xdr:from>
    <xdr:to>
      <xdr:col>4</xdr:col>
      <xdr:colOff>438150</xdr:colOff>
      <xdr:row>74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238125</xdr:colOff>
      <xdr:row>62</xdr:row>
      <xdr:rowOff>0</xdr:rowOff>
    </xdr:from>
    <xdr:to>
      <xdr:col>23</xdr:col>
      <xdr:colOff>428625</xdr:colOff>
      <xdr:row>62</xdr:row>
      <xdr:rowOff>0</xdr:rowOff>
    </xdr:to>
    <xdr:sp macro="" textlink="">
      <xdr:nvSpPr>
        <xdr:cNvPr id="12289" name="Text Box 1">
          <a:extLst>
            <a:ext uri="{FF2B5EF4-FFF2-40B4-BE49-F238E27FC236}">
              <a16:creationId xmlns:a16="http://schemas.microsoft.com/office/drawing/2014/main" id="{00000000-0008-0000-0A00-000001300000}"/>
            </a:ext>
          </a:extLst>
        </xdr:cNvPr>
        <xdr:cNvSpPr txBox="1">
          <a:spLocks noChangeArrowheads="1"/>
        </xdr:cNvSpPr>
      </xdr:nvSpPr>
      <xdr:spPr bwMode="auto">
        <a:xfrm>
          <a:off x="238125" y="8705850"/>
          <a:ext cx="18230850" cy="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FF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Garamond"/>
            </a:rPr>
            <a:t>Note: Per D.00-07-020, if any utility has a single CBO or private contractor, such that this table would reveal confidential pricing information, the information will be submitted to the Commission, subject to Commission-approved confidentiality agreements.</a:t>
          </a:r>
        </a:p>
      </xdr:txBody>
    </xdr:sp>
    <xdr:clientData/>
  </xdr:twoCellAnchor>
  <xdr:twoCellAnchor>
    <xdr:from>
      <xdr:col>0</xdr:col>
      <xdr:colOff>238125</xdr:colOff>
      <xdr:row>62</xdr:row>
      <xdr:rowOff>0</xdr:rowOff>
    </xdr:from>
    <xdr:to>
      <xdr:col>23</xdr:col>
      <xdr:colOff>428625</xdr:colOff>
      <xdr:row>62</xdr:row>
      <xdr:rowOff>0</xdr:rowOff>
    </xdr:to>
    <xdr:sp macro="" textlink="">
      <xdr:nvSpPr>
        <xdr:cNvPr id="12290" name="Text Box 2">
          <a:extLst>
            <a:ext uri="{FF2B5EF4-FFF2-40B4-BE49-F238E27FC236}">
              <a16:creationId xmlns:a16="http://schemas.microsoft.com/office/drawing/2014/main" id="{00000000-0008-0000-0A00-000002300000}"/>
            </a:ext>
          </a:extLst>
        </xdr:cNvPr>
        <xdr:cNvSpPr txBox="1">
          <a:spLocks noChangeArrowheads="1"/>
        </xdr:cNvSpPr>
      </xdr:nvSpPr>
      <xdr:spPr bwMode="auto">
        <a:xfrm>
          <a:off x="238125" y="8705850"/>
          <a:ext cx="18230850" cy="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FF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Garamond"/>
            </a:rPr>
            <a:t>Note: Per D.00-07-020, if any utility has a single CBO or private contractor, such that this table would reveal confidential pricing information, the information will be submitted to the Commission, subject to Commission-approved confidentiality agreements.</a:t>
          </a:r>
        </a:p>
      </xdr:txBody>
    </xdr:sp>
    <xdr:clientData/>
  </xdr:twoCellAnchor>
  <xdr:twoCellAnchor>
    <xdr:from>
      <xdr:col>0</xdr:col>
      <xdr:colOff>238125</xdr:colOff>
      <xdr:row>62</xdr:row>
      <xdr:rowOff>0</xdr:rowOff>
    </xdr:from>
    <xdr:to>
      <xdr:col>23</xdr:col>
      <xdr:colOff>428625</xdr:colOff>
      <xdr:row>62</xdr:row>
      <xdr:rowOff>0</xdr:rowOff>
    </xdr:to>
    <xdr:sp macro="" textlink="">
      <xdr:nvSpPr>
        <xdr:cNvPr id="12291" name="Text Box 3">
          <a:extLst>
            <a:ext uri="{FF2B5EF4-FFF2-40B4-BE49-F238E27FC236}">
              <a16:creationId xmlns:a16="http://schemas.microsoft.com/office/drawing/2014/main" id="{00000000-0008-0000-0A00-000003300000}"/>
            </a:ext>
          </a:extLst>
        </xdr:cNvPr>
        <xdr:cNvSpPr txBox="1">
          <a:spLocks noChangeArrowheads="1"/>
        </xdr:cNvSpPr>
      </xdr:nvSpPr>
      <xdr:spPr bwMode="auto">
        <a:xfrm>
          <a:off x="238125" y="8705850"/>
          <a:ext cx="18230850" cy="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FF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Garamond"/>
            </a:rPr>
            <a:t>Note: Per D.00-07-020, if any utility has a single CBO or private contractor, such that this table would reveal confidential pricing information, the information will be submitted to the Commission, subject to Commission-approved confidentiality agreements.</a:t>
          </a:r>
        </a:p>
      </xdr:txBody>
    </xdr:sp>
    <xdr:clientData/>
  </xdr:twoCellAnchor>
  <xdr:twoCellAnchor>
    <xdr:from>
      <xdr:col>0</xdr:col>
      <xdr:colOff>238125</xdr:colOff>
      <xdr:row>62</xdr:row>
      <xdr:rowOff>0</xdr:rowOff>
    </xdr:from>
    <xdr:to>
      <xdr:col>23</xdr:col>
      <xdr:colOff>428625</xdr:colOff>
      <xdr:row>62</xdr:row>
      <xdr:rowOff>0</xdr:rowOff>
    </xdr:to>
    <xdr:sp macro="" textlink="">
      <xdr:nvSpPr>
        <xdr:cNvPr id="12292" name="Text Box 4">
          <a:extLst>
            <a:ext uri="{FF2B5EF4-FFF2-40B4-BE49-F238E27FC236}">
              <a16:creationId xmlns:a16="http://schemas.microsoft.com/office/drawing/2014/main" id="{00000000-0008-0000-0A00-000004300000}"/>
            </a:ext>
          </a:extLst>
        </xdr:cNvPr>
        <xdr:cNvSpPr txBox="1">
          <a:spLocks noChangeArrowheads="1"/>
        </xdr:cNvSpPr>
      </xdr:nvSpPr>
      <xdr:spPr bwMode="auto">
        <a:xfrm>
          <a:off x="238125" y="8705850"/>
          <a:ext cx="18230850" cy="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FF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Garamond"/>
            </a:rPr>
            <a:t>Note: Per D.00-07-020, if any utility has a single CBO or private contractor, such that this table would reveal confidential pricing information, the information will be submitted to the Commission, subject to Commission-approved confidentiality agreements.</a:t>
          </a:r>
        </a:p>
      </xdr:txBody>
    </xdr:sp>
    <xdr:clientData/>
  </xdr:twoCellAnchor>
  <xdr:twoCellAnchor>
    <xdr:from>
      <xdr:col>0</xdr:col>
      <xdr:colOff>238125</xdr:colOff>
      <xdr:row>62</xdr:row>
      <xdr:rowOff>0</xdr:rowOff>
    </xdr:from>
    <xdr:to>
      <xdr:col>23</xdr:col>
      <xdr:colOff>428625</xdr:colOff>
      <xdr:row>62</xdr:row>
      <xdr:rowOff>0</xdr:rowOff>
    </xdr:to>
    <xdr:sp macro="" textlink="">
      <xdr:nvSpPr>
        <xdr:cNvPr id="6" name="Text Box 1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SpPr txBox="1">
          <a:spLocks noChangeArrowheads="1"/>
        </xdr:cNvSpPr>
      </xdr:nvSpPr>
      <xdr:spPr bwMode="auto">
        <a:xfrm>
          <a:off x="238125" y="10934700"/>
          <a:ext cx="19240500" cy="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FF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Garamond"/>
            </a:rPr>
            <a:t>Note: Per D.00-07-020, if any utility has a single CBO or private contractor, such that this table would reveal confidential pricing information, the information will be submitted to the Commission, subject to Commission-approved confidentiality agreements.</a:t>
          </a:r>
        </a:p>
      </xdr:txBody>
    </xdr:sp>
    <xdr:clientData/>
  </xdr:twoCellAnchor>
  <xdr:twoCellAnchor>
    <xdr:from>
      <xdr:col>0</xdr:col>
      <xdr:colOff>238125</xdr:colOff>
      <xdr:row>62</xdr:row>
      <xdr:rowOff>0</xdr:rowOff>
    </xdr:from>
    <xdr:to>
      <xdr:col>23</xdr:col>
      <xdr:colOff>428625</xdr:colOff>
      <xdr:row>62</xdr:row>
      <xdr:rowOff>0</xdr:rowOff>
    </xdr:to>
    <xdr:sp macro="" textlink="">
      <xdr:nvSpPr>
        <xdr:cNvPr id="7" name="Text Box 2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SpPr txBox="1">
          <a:spLocks noChangeArrowheads="1"/>
        </xdr:cNvSpPr>
      </xdr:nvSpPr>
      <xdr:spPr bwMode="auto">
        <a:xfrm>
          <a:off x="238125" y="10934700"/>
          <a:ext cx="19240500" cy="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FF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Garamond"/>
            </a:rPr>
            <a:t>Note: Per D.00-07-020, if any utility has a single CBO or private contractor, such that this table would reveal confidential pricing information, the information will be submitted to the Commission, subject to Commission-approved confidentiality agreements.</a:t>
          </a:r>
        </a:p>
      </xdr:txBody>
    </xdr:sp>
    <xdr:clientData/>
  </xdr:twoCellAnchor>
  <xdr:twoCellAnchor>
    <xdr:from>
      <xdr:col>0</xdr:col>
      <xdr:colOff>238125</xdr:colOff>
      <xdr:row>62</xdr:row>
      <xdr:rowOff>0</xdr:rowOff>
    </xdr:from>
    <xdr:to>
      <xdr:col>23</xdr:col>
      <xdr:colOff>428625</xdr:colOff>
      <xdr:row>62</xdr:row>
      <xdr:rowOff>0</xdr:rowOff>
    </xdr:to>
    <xdr:sp macro="" textlink="">
      <xdr:nvSpPr>
        <xdr:cNvPr id="8" name="Text Box 3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SpPr txBox="1">
          <a:spLocks noChangeArrowheads="1"/>
        </xdr:cNvSpPr>
      </xdr:nvSpPr>
      <xdr:spPr bwMode="auto">
        <a:xfrm>
          <a:off x="238125" y="10934700"/>
          <a:ext cx="19240500" cy="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FF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Garamond"/>
            </a:rPr>
            <a:t>Note: Per D.00-07-020, if any utility has a single CBO or private contractor, such that this table would reveal confidential pricing information, the information will be submitted to the Commission, subject to Commission-approved confidentiality agreements.</a:t>
          </a:r>
        </a:p>
      </xdr:txBody>
    </xdr:sp>
    <xdr:clientData/>
  </xdr:twoCellAnchor>
  <xdr:twoCellAnchor>
    <xdr:from>
      <xdr:col>0</xdr:col>
      <xdr:colOff>238125</xdr:colOff>
      <xdr:row>62</xdr:row>
      <xdr:rowOff>0</xdr:rowOff>
    </xdr:from>
    <xdr:to>
      <xdr:col>23</xdr:col>
      <xdr:colOff>428625</xdr:colOff>
      <xdr:row>62</xdr:row>
      <xdr:rowOff>0</xdr:rowOff>
    </xdr:to>
    <xdr:sp macro="" textlink="">
      <xdr:nvSpPr>
        <xdr:cNvPr id="9" name="Text Box 4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SpPr txBox="1">
          <a:spLocks noChangeArrowheads="1"/>
        </xdr:cNvSpPr>
      </xdr:nvSpPr>
      <xdr:spPr bwMode="auto">
        <a:xfrm>
          <a:off x="238125" y="10934700"/>
          <a:ext cx="19240500" cy="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FF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Garamond"/>
            </a:rPr>
            <a:t>Note: Per D.00-07-020, if any utility has a single CBO or private contractor, such that this table would reveal confidential pricing information, the information will be submitted to the Commission, subject to Commission-approved confidentiality agreements.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ps.sdge.com/Documents%20and%20Settings/HDEJESUS/Local%20Settings/Temporary%20Internet%20Files/OLKBA/SDGE%20Bill%20Savings%20V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ps.sdge.com/WINDOWS/Desktop/SDGE/Just%20in%20case/SDGE%20Bill%20Savings%20V1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ps.sdge.com/Documents%20and%20Settings/pardor/My%20Documents/Data/PRR's/2008/04-01-2008/FINAL%20-%202008-ERRA-RATEDESIGN%20(3-25-08)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ps.sdge.com/DOCUME~1/loisk/LOCALS~1/Temp/notesE1EF34/SCE%20Bill%20Savings%20V1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ps.sdge.com/Data/CPP/LargePower_2003/AG_Accounts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ps.sdge.com/October%202002/TEMP/BillSavingsSep01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ps.sdge.com/TEMP/BillSavingsSep01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ps.sdge.com/Documents%20and%20Settings/edw9/Desktop/Annual%20LIEE_CARE%20Reports%20and%20Tables_09-11%20(04-21-09)_Final%20TEMPLATE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ps.sdge.com/October%202002/windows/TEMP/Tables%204%20&amp;%205%20Updated%20for%20October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o301\RAS\TEMP\BillSavingsSep01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ps.sdge.com/October%202002/DOCUME~1/vjw3/LOCALS~1/Temp/BillSavingsJuly01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ps.sdge.com/DOCUME~1/vjw3/LOCALS~1/Temp/BillSavingsJuly01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ps.sdge.com/DATA/Interim-RD/Interim-Rates(filed3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ps.sdge.com/Documents%20and%20Settings/tangdc/My%20Documents/2003-GRC%20(Application)/Errata/Marginal%20Customer%20Costs%20UPDATE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ps.sdge.com/DOCUME~1/pardor/LOCALS~1/Temp/notesFFF692/~5355192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o301\ras\DOCUME~1\vjw3\LOCALS~1\Temp\BillSavingsJuly01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ps.sdge.com/Documents%20and%20Settings/lpc2/Local%20Settings/Temporary%20Internet%20Files/OLK83/BillSavingsSep01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ps.sdge.com/DOCUME~1/tangdc/LOCALS~1/Temp/C.Lotus.Notes.Data/NCO%20method%20rebuttal%20with%20new%20cust%20forecast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ps.sdge.com/windows/TEMP/C.Lotus.Notes.Data/RCN-2001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ps.sdge.com/October%202002/DOCUME~1/vjw3/LOCALS~1/Temp/BillSavingsJune01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ps.sdge.com/DOCUME~1/vjw3/LOCALS~1/Temp/BillSavingsJune01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ps.sdge.com/2001%20ACRA-RACRA/Summary%20to%20PUC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TEMP\BillSavingsSep01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ps.sdge.com/windows/TEMP/C.Lotus.Notes.Data/Post-Settlement%20-%20Rate%20Design%20(Temp)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ps.sdge.com/October%202002/WINDOWS/TEMP/BillSavingsAug01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ps.sdge.com/WINDOWS/TEMP/BillSavingsAug01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edisonintl.sharepoint.com/Users/loisk/Documents/Steve/2017%20IQP%20Annual%20Report/Annual%20Reporting%20Templates%203-21-18.xlsx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edisonintl.sharepoint.com/Users/loisk/Documents/Steve/2017%20IQP%20Annual%20Report/Annual%20Reporting%20Templates%204-19-18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tes1999"/>
      <sheetName val="Rates2000"/>
      <sheetName val="All Rates"/>
      <sheetName val="Inputs 1999"/>
      <sheetName val=" MI 99"/>
      <sheetName val="Inputs 2000"/>
      <sheetName val=" MI 00"/>
      <sheetName val="Inputs 2001"/>
      <sheetName val=" MI 01"/>
      <sheetName val="Inputs 2002"/>
      <sheetName val=" MI 02"/>
      <sheetName val=" MI 03"/>
      <sheetName val="Imp Rate"/>
      <sheetName val="Costs 1999"/>
      <sheetName val="Costs 2000"/>
      <sheetName val="Costs 2001"/>
      <sheetName val="Costs 2002"/>
      <sheetName val="Costs 2003"/>
      <sheetName val=" MI 04"/>
      <sheetName val="Costs 2004"/>
    </sheetNames>
    <sheetDataSet>
      <sheetData sheetId="0" refreshError="1"/>
      <sheetData sheetId="1" refreshError="1"/>
      <sheetData sheetId="2">
        <row r="7">
          <cell r="V7">
            <v>1</v>
          </cell>
          <cell r="W7">
            <v>0.13800000000000001</v>
          </cell>
          <cell r="X7">
            <v>0.85599999999999998</v>
          </cell>
        </row>
        <row r="8">
          <cell r="V8">
            <v>2</v>
          </cell>
          <cell r="W8">
            <v>0.26942857142857146</v>
          </cell>
          <cell r="X8">
            <v>1.6712380952380954</v>
          </cell>
        </row>
        <row r="9">
          <cell r="V9">
            <v>3</v>
          </cell>
          <cell r="W9">
            <v>0.39459863945578239</v>
          </cell>
          <cell r="X9">
            <v>2.4476553287981861</v>
          </cell>
        </row>
        <row r="10">
          <cell r="V10">
            <v>4</v>
          </cell>
          <cell r="W10">
            <v>0.5138082280531262</v>
          </cell>
          <cell r="X10">
            <v>3.18710031314113</v>
          </cell>
        </row>
        <row r="11">
          <cell r="V11">
            <v>5</v>
          </cell>
          <cell r="W11">
            <v>0.62734116957440578</v>
          </cell>
          <cell r="X11">
            <v>3.891333631562981</v>
          </cell>
        </row>
        <row r="12">
          <cell r="V12">
            <v>6</v>
          </cell>
          <cell r="W12">
            <v>0.7354677805470532</v>
          </cell>
          <cell r="X12">
            <v>4.5620320300599824</v>
          </cell>
        </row>
        <row r="13">
          <cell r="V13">
            <v>7</v>
          </cell>
          <cell r="W13">
            <v>0.83844550528290784</v>
          </cell>
          <cell r="X13">
            <v>5.2007924095809361</v>
          </cell>
        </row>
        <row r="14">
          <cell r="V14">
            <v>8</v>
          </cell>
          <cell r="W14">
            <v>0.93651952884086476</v>
          </cell>
          <cell r="X14">
            <v>5.8091356281723208</v>
          </cell>
        </row>
        <row r="15">
          <cell r="V15">
            <v>9</v>
          </cell>
          <cell r="W15">
            <v>1.0299233608008236</v>
          </cell>
          <cell r="X15">
            <v>6.3885101220688769</v>
          </cell>
        </row>
        <row r="16">
          <cell r="V16">
            <v>10</v>
          </cell>
          <cell r="W16">
            <v>1.1188793912388797</v>
          </cell>
          <cell r="X16">
            <v>6.9402953543513117</v>
          </cell>
        </row>
        <row r="17">
          <cell r="V17">
            <v>11</v>
          </cell>
          <cell r="W17">
            <v>1.2035994202275049</v>
          </cell>
          <cell r="X17">
            <v>7.4658050993822016</v>
          </cell>
        </row>
        <row r="18">
          <cell r="V18">
            <v>12</v>
          </cell>
          <cell r="W18">
            <v>1.2842851621214333</v>
          </cell>
          <cell r="X18">
            <v>7.9662905708401928</v>
          </cell>
        </row>
        <row r="19">
          <cell r="V19">
            <v>13</v>
          </cell>
          <cell r="W19">
            <v>1.3611287258299365</v>
          </cell>
          <cell r="X19">
            <v>8.4429434008001838</v>
          </cell>
        </row>
        <row r="20">
          <cell r="V20">
            <v>14</v>
          </cell>
          <cell r="W20">
            <v>1.4343130722189872</v>
          </cell>
          <cell r="X20">
            <v>8.8968984769525559</v>
          </cell>
        </row>
        <row r="21">
          <cell r="V21">
            <v>15</v>
          </cell>
          <cell r="W21">
            <v>1.504012449732369</v>
          </cell>
          <cell r="X21">
            <v>9.3292366447167208</v>
          </cell>
        </row>
        <row r="22">
          <cell r="V22">
            <v>16</v>
          </cell>
          <cell r="W22">
            <v>1.570392809268923</v>
          </cell>
          <cell r="X22">
            <v>9.7409872806825923</v>
          </cell>
        </row>
        <row r="23">
          <cell r="V23">
            <v>17</v>
          </cell>
          <cell r="W23">
            <v>1.6336121993037365</v>
          </cell>
          <cell r="X23">
            <v>10.133130743507232</v>
          </cell>
        </row>
        <row r="24">
          <cell r="V24">
            <v>18</v>
          </cell>
          <cell r="W24">
            <v>1.693821142194035</v>
          </cell>
          <cell r="X24">
            <v>10.506600708102127</v>
          </cell>
        </row>
        <row r="25">
          <cell r="V25">
            <v>19</v>
          </cell>
          <cell r="W25">
            <v>1.7511629925657477</v>
          </cell>
          <cell r="X25">
            <v>10.862286388668695</v>
          </cell>
        </row>
        <row r="26">
          <cell r="V26">
            <v>20</v>
          </cell>
          <cell r="W26">
            <v>1.8057742786340456</v>
          </cell>
          <cell r="X26">
            <v>11.201034655874947</v>
          </cell>
        </row>
        <row r="27">
          <cell r="V27">
            <v>21</v>
          </cell>
          <cell r="W27">
            <v>1.8577850272705199</v>
          </cell>
          <cell r="X27">
            <v>11.523652053214237</v>
          </cell>
        </row>
        <row r="28">
          <cell r="V28">
            <v>22</v>
          </cell>
          <cell r="W28">
            <v>1.9073190735909713</v>
          </cell>
          <cell r="X28">
            <v>11.830906717346894</v>
          </cell>
        </row>
        <row r="29">
          <cell r="V29">
            <v>23</v>
          </cell>
          <cell r="W29">
            <v>1.9544943558009256</v>
          </cell>
          <cell r="X29">
            <v>12.123530206997042</v>
          </cell>
        </row>
        <row r="30">
          <cell r="V30">
            <v>24</v>
          </cell>
          <cell r="W30">
            <v>1.9994231960008815</v>
          </cell>
          <cell r="X30">
            <v>12.40221924475909</v>
          </cell>
        </row>
        <row r="31">
          <cell r="V31">
            <v>25</v>
          </cell>
          <cell r="W31">
            <v>2.0422125676198872</v>
          </cell>
          <cell r="X31">
            <v>12.667637375961039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tes1999"/>
      <sheetName val="Rates2000"/>
      <sheetName val="All Rates"/>
      <sheetName val="Inputs 1999"/>
      <sheetName val=" MI 99"/>
      <sheetName val="Inputs 2000"/>
      <sheetName val=" MI 00"/>
      <sheetName val="Inputs 2001"/>
      <sheetName val=" MI 01"/>
      <sheetName val="Inputs 2002"/>
      <sheetName val=" MI 02"/>
      <sheetName val=" MI 03"/>
      <sheetName val=" MI 04"/>
      <sheetName val="Imp Rate"/>
      <sheetName val="Costs 1999"/>
      <sheetName val="Costs 2000"/>
      <sheetName val="Costs 2001"/>
      <sheetName val="Costs 2002"/>
      <sheetName val="Costs 2003"/>
      <sheetName val="Costs 2004"/>
    </sheetNames>
    <sheetDataSet>
      <sheetData sheetId="0" refreshError="1"/>
      <sheetData sheetId="1" refreshError="1"/>
      <sheetData sheetId="2">
        <row r="7">
          <cell r="Z7">
            <v>1</v>
          </cell>
          <cell r="AA7">
            <v>0.11192734325171987</v>
          </cell>
          <cell r="AB7">
            <v>0.83986824617471212</v>
          </cell>
        </row>
        <row r="8">
          <cell r="Z8">
            <v>2</v>
          </cell>
          <cell r="AA8">
            <v>0.21852481301526261</v>
          </cell>
          <cell r="AB8">
            <v>1.6397427663411048</v>
          </cell>
        </row>
        <row r="9">
          <cell r="Z9">
            <v>3</v>
          </cell>
          <cell r="AA9">
            <v>0.32004621279006523</v>
          </cell>
          <cell r="AB9">
            <v>2.401528023642431</v>
          </cell>
        </row>
        <row r="10">
          <cell r="Z10">
            <v>4</v>
          </cell>
          <cell r="AA10">
            <v>0.41673326019463919</v>
          </cell>
          <cell r="AB10">
            <v>3.1270377925008375</v>
          </cell>
        </row>
        <row r="11">
          <cell r="Z11">
            <v>5</v>
          </cell>
          <cell r="AA11">
            <v>0.50881616248470962</v>
          </cell>
          <cell r="AB11">
            <v>3.8179994771278909</v>
          </cell>
        </row>
        <row r="12">
          <cell r="Z12">
            <v>6</v>
          </cell>
          <cell r="AA12">
            <v>0.59651416466572904</v>
          </cell>
          <cell r="AB12">
            <v>4.4760582243917506</v>
          </cell>
        </row>
        <row r="13">
          <cell r="Z13">
            <v>7</v>
          </cell>
          <cell r="AA13">
            <v>0.68003607150479517</v>
          </cell>
          <cell r="AB13">
            <v>5.102780840833522</v>
          </cell>
        </row>
        <row r="14">
          <cell r="Z14">
            <v>8</v>
          </cell>
          <cell r="AA14">
            <v>0.75958074468485814</v>
          </cell>
          <cell r="AB14">
            <v>5.6996595231590188</v>
          </cell>
        </row>
        <row r="15">
          <cell r="Z15">
            <v>9</v>
          </cell>
          <cell r="AA15">
            <v>0.83533757628491823</v>
          </cell>
          <cell r="AB15">
            <v>6.2681154110880639</v>
          </cell>
        </row>
        <row r="16">
          <cell r="Z16">
            <v>10</v>
          </cell>
          <cell r="AA16">
            <v>0.90748693971354677</v>
          </cell>
          <cell r="AB16">
            <v>6.809501971020488</v>
          </cell>
        </row>
        <row r="17">
          <cell r="Z17">
            <v>11</v>
          </cell>
          <cell r="AA17">
            <v>0.97620061916938361</v>
          </cell>
          <cell r="AB17">
            <v>7.3251082185751777</v>
          </cell>
        </row>
        <row r="18">
          <cell r="Z18">
            <v>12</v>
          </cell>
          <cell r="AA18">
            <v>1.0416422186511329</v>
          </cell>
          <cell r="AB18">
            <v>7.8161617876748828</v>
          </cell>
        </row>
        <row r="19">
          <cell r="Z19">
            <v>13</v>
          </cell>
          <cell r="AA19">
            <v>1.1039675514908942</v>
          </cell>
          <cell r="AB19">
            <v>8.2838318534841235</v>
          </cell>
        </row>
        <row r="20">
          <cell r="Z20">
            <v>14</v>
          </cell>
          <cell r="AA20">
            <v>1.163325011338286</v>
          </cell>
          <cell r="AB20">
            <v>8.729231916159593</v>
          </cell>
        </row>
        <row r="21">
          <cell r="Z21">
            <v>15</v>
          </cell>
          <cell r="AA21">
            <v>1.2198559254786592</v>
          </cell>
          <cell r="AB21">
            <v>9.1534224520409921</v>
          </cell>
        </row>
        <row r="22">
          <cell r="Z22">
            <v>16</v>
          </cell>
          <cell r="AA22">
            <v>1.2736948913266333</v>
          </cell>
          <cell r="AB22">
            <v>9.5574134385947058</v>
          </cell>
        </row>
        <row r="23">
          <cell r="Z23">
            <v>17</v>
          </cell>
          <cell r="AA23">
            <v>1.3249700968961329</v>
          </cell>
          <cell r="AB23">
            <v>9.9421667591220508</v>
          </cell>
        </row>
        <row r="24">
          <cell r="Z24">
            <v>18</v>
          </cell>
          <cell r="AA24">
            <v>1.3738036260099418</v>
          </cell>
          <cell r="AB24">
            <v>10.30859849295762</v>
          </cell>
        </row>
        <row r="25">
          <cell r="Z25">
            <v>19</v>
          </cell>
          <cell r="AA25">
            <v>1.420311748975474</v>
          </cell>
          <cell r="AB25">
            <v>10.65758109661054</v>
          </cell>
        </row>
        <row r="26">
          <cell r="Z26">
            <v>20</v>
          </cell>
          <cell r="AA26">
            <v>1.464605199418838</v>
          </cell>
          <cell r="AB26">
            <v>10.989945481041895</v>
          </cell>
        </row>
        <row r="27">
          <cell r="Z27">
            <v>21</v>
          </cell>
          <cell r="AA27">
            <v>1.5067894379363278</v>
          </cell>
          <cell r="AB27">
            <v>11.306482990024136</v>
          </cell>
        </row>
        <row r="28">
          <cell r="Z28">
            <v>22</v>
          </cell>
          <cell r="AA28">
            <v>1.5469649031910799</v>
          </cell>
          <cell r="AB28">
            <v>11.607947284292939</v>
          </cell>
        </row>
        <row r="29">
          <cell r="Z29">
            <v>23</v>
          </cell>
          <cell r="AA29">
            <v>1.5852272510527485</v>
          </cell>
          <cell r="AB29">
            <v>11.895056135977512</v>
          </cell>
        </row>
        <row r="30">
          <cell r="Z30">
            <v>24</v>
          </cell>
          <cell r="AA30">
            <v>1.6216675823495759</v>
          </cell>
          <cell r="AB30">
            <v>12.168493137581867</v>
          </cell>
        </row>
        <row r="31">
          <cell r="Z31">
            <v>25</v>
          </cell>
          <cell r="AA31">
            <v>1.6563726597751256</v>
          </cell>
          <cell r="AB31">
            <v>12.428909329586014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2008 Rev Req"/>
      <sheetName val="CRS 08 (ERRA)"/>
      <sheetName val="Adjustments"/>
      <sheetName val="URG SAPC"/>
      <sheetName val="TTA Revenue"/>
      <sheetName val="Distrbn SAPC"/>
      <sheetName val="Other SAPC"/>
      <sheetName val="Unit_Charge_Current"/>
      <sheetName val="Billing-Proposed"/>
      <sheetName val="AB1x-D-DCARE"/>
      <sheetName val="Proposed_Unit_Charge"/>
      <sheetName val="Tariffs-Old"/>
      <sheetName val="Billings-Proposed"/>
      <sheetName val="Tariffs-New"/>
      <sheetName val="Tariffs-Proposed"/>
      <sheetName val="ERRA Rates"/>
      <sheetName val="Rate-Comparison"/>
      <sheetName val="PRR-Current-Bundled"/>
      <sheetName val="PRR-Current-DA"/>
      <sheetName val="PRR-Proposed-Bdl"/>
      <sheetName val="PRR-Proposed-DA"/>
      <sheetName val="Medical BL-Energy"/>
      <sheetName val="CARE-Billing"/>
      <sheetName val="CARE-Tariffs"/>
      <sheetName val="DA CRS Table 08"/>
      <sheetName val="DAEBSC CRS"/>
      <sheetName val="CCA CRS"/>
      <sheetName val="Searless"/>
      <sheetName val="TOTCA"/>
      <sheetName val="RTP2-Sec-URG"/>
      <sheetName val="RTP2-Pri-URG"/>
      <sheetName val="PA-RTP-URG"/>
      <sheetName val="RTP2-Sub-URG"/>
      <sheetName val="System-SF"/>
      <sheetName val="Bundled-SF"/>
      <sheetName val="DA-SF"/>
      <sheetName val="Error Checking"/>
      <sheetName val="Comparison"/>
    </sheetNames>
    <sheetDataSet>
      <sheetData sheetId="0" refreshError="1"/>
      <sheetData sheetId="1" refreshError="1"/>
      <sheetData sheetId="2" refreshError="1"/>
      <sheetData sheetId="3"/>
      <sheetData sheetId="4"/>
      <sheetData sheetId="5" refreshError="1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/>
      <sheetData sheetId="35"/>
      <sheetData sheetId="36"/>
      <sheetData sheetId="37" refreshError="1"/>
      <sheetData sheetId="3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 7.2-99"/>
      <sheetName val="TA 7.2-00"/>
      <sheetName val="TA 7.2-01"/>
      <sheetName val="TA 7.2-02"/>
      <sheetName val="TA 7.2-03"/>
      <sheetName val="TA 7.2-04"/>
      <sheetName val="BS 1999"/>
      <sheetName val="BS 2000"/>
      <sheetName val="BS 2001"/>
      <sheetName val="BS 2002"/>
      <sheetName val="BS 2003"/>
      <sheetName val="BS 2004"/>
      <sheetName val="Imp Rates"/>
      <sheetName val="All Ra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7">
          <cell r="Q7">
            <v>1</v>
          </cell>
          <cell r="R7">
            <v>0.1118</v>
          </cell>
        </row>
        <row r="8">
          <cell r="Q8">
            <v>2</v>
          </cell>
          <cell r="R8">
            <v>0.20570217822482917</v>
          </cell>
        </row>
        <row r="9">
          <cell r="Q9">
            <v>3</v>
          </cell>
          <cell r="R9">
            <v>0.29513282415323788</v>
          </cell>
        </row>
        <row r="10">
          <cell r="Q10">
            <v>4</v>
          </cell>
          <cell r="R10">
            <v>0.38030486789457962</v>
          </cell>
        </row>
        <row r="11">
          <cell r="Q11">
            <v>5</v>
          </cell>
          <cell r="R11">
            <v>0.46142110002919068</v>
          </cell>
        </row>
        <row r="12">
          <cell r="Q12">
            <v>6</v>
          </cell>
          <cell r="R12">
            <v>0.53867465444310603</v>
          </cell>
        </row>
        <row r="13">
          <cell r="Q13">
            <v>7</v>
          </cell>
          <cell r="R13">
            <v>0.61224946817064452</v>
          </cell>
        </row>
        <row r="14">
          <cell r="Q14">
            <v>8</v>
          </cell>
          <cell r="R14">
            <v>0.68232071933972871</v>
          </cell>
        </row>
        <row r="15">
          <cell r="Q15">
            <v>9</v>
          </cell>
          <cell r="R15">
            <v>0.74905524426266612</v>
          </cell>
        </row>
        <row r="16">
          <cell r="Q16">
            <v>10</v>
          </cell>
          <cell r="R16">
            <v>0.81261193466546366</v>
          </cell>
        </row>
        <row r="17">
          <cell r="Q17">
            <v>11</v>
          </cell>
          <cell r="R17">
            <v>0.87314211600146119</v>
          </cell>
        </row>
        <row r="18">
          <cell r="Q18">
            <v>12</v>
          </cell>
          <cell r="R18">
            <v>0.93078990775003045</v>
          </cell>
        </row>
        <row r="19">
          <cell r="Q19">
            <v>13</v>
          </cell>
          <cell r="R19">
            <v>0.98569256655819149</v>
          </cell>
        </row>
        <row r="20">
          <cell r="Q20">
            <v>14</v>
          </cell>
          <cell r="R20">
            <v>1.0379808130421544</v>
          </cell>
        </row>
        <row r="21">
          <cell r="Q21">
            <v>15</v>
          </cell>
          <cell r="R21">
            <v>1.0877791430268811</v>
          </cell>
        </row>
        <row r="22">
          <cell r="Q22">
            <v>16</v>
          </cell>
          <cell r="R22">
            <v>1.135206123964716</v>
          </cell>
        </row>
        <row r="23">
          <cell r="Q23">
            <v>17</v>
          </cell>
          <cell r="R23">
            <v>1.1803746772388444</v>
          </cell>
        </row>
        <row r="24">
          <cell r="Q24">
            <v>18</v>
          </cell>
          <cell r="R24">
            <v>1.2233923470237287</v>
          </cell>
        </row>
        <row r="25">
          <cell r="Q25">
            <v>19</v>
          </cell>
          <cell r="R25">
            <v>1.264361556342666</v>
          </cell>
        </row>
        <row r="26">
          <cell r="Q26">
            <v>20</v>
          </cell>
          <cell r="R26">
            <v>1.3033798509321302</v>
          </cell>
        </row>
        <row r="27">
          <cell r="Q27">
            <v>21</v>
          </cell>
          <cell r="R27">
            <v>1.3405401314935246</v>
          </cell>
        </row>
        <row r="28">
          <cell r="Q28">
            <v>22</v>
          </cell>
          <cell r="R28">
            <v>1.3759308748853289</v>
          </cell>
        </row>
        <row r="29">
          <cell r="Q29">
            <v>23</v>
          </cell>
          <cell r="R29">
            <v>1.4096363447822853</v>
          </cell>
        </row>
        <row r="30">
          <cell r="Q30">
            <v>24</v>
          </cell>
          <cell r="R30">
            <v>1.4417367923031963</v>
          </cell>
        </row>
        <row r="31">
          <cell r="Q31">
            <v>25</v>
          </cell>
          <cell r="R31">
            <v>1.4723086470850164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2"/>
      <sheetName val="Summary"/>
      <sheetName val="SummaryPaste"/>
      <sheetName val="Accounts_100_Pct"/>
      <sheetName val="Accounts_80_Pct"/>
      <sheetName val="Accounts_50_Pct"/>
      <sheetName val="Accounts_25_Pct"/>
      <sheetName val="Accounts_0_Pct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ey to Tables"/>
      <sheetName val="Unit Input"/>
      <sheetName val="Per Measure Savings"/>
      <sheetName val="Table 4 Measure Installations"/>
      <sheetName val="Table 5 Measure Savings"/>
      <sheetName val="Energy Rates"/>
      <sheetName val="Life Cycle Calcs"/>
      <sheetName val="Life Cycle Calcs (YTD)"/>
      <sheetName val="Table 5A Bill Savings"/>
      <sheetName val="Bill Savings (YTD)"/>
      <sheetName val="Sum Tab 5BCD"/>
      <sheetName val="Sum Bill Savings (per Customer)"/>
    </sheetNames>
    <sheetDataSet>
      <sheetData sheetId="0" refreshError="1">
        <row r="17">
          <cell r="B17">
            <v>0.11589000000000001</v>
          </cell>
        </row>
        <row r="18">
          <cell r="B18">
            <v>0.51846999999999999</v>
          </cell>
        </row>
        <row r="19">
          <cell r="B19">
            <v>5100</v>
          </cell>
        </row>
      </sheetData>
      <sheetData sheetId="1" refreshError="1">
        <row r="5">
          <cell r="D5">
            <v>342</v>
          </cell>
        </row>
        <row r="6">
          <cell r="D6">
            <v>80</v>
          </cell>
        </row>
        <row r="7">
          <cell r="D7">
            <v>0</v>
          </cell>
        </row>
        <row r="8">
          <cell r="D8">
            <v>102</v>
          </cell>
        </row>
        <row r="9">
          <cell r="D9">
            <v>17</v>
          </cell>
        </row>
        <row r="12">
          <cell r="D12">
            <v>619</v>
          </cell>
        </row>
        <row r="13">
          <cell r="D13">
            <v>616</v>
          </cell>
        </row>
        <row r="14">
          <cell r="D14">
            <v>159</v>
          </cell>
        </row>
        <row r="17">
          <cell r="D17">
            <v>590</v>
          </cell>
        </row>
        <row r="18">
          <cell r="D18">
            <v>458</v>
          </cell>
        </row>
        <row r="19">
          <cell r="D19">
            <v>151</v>
          </cell>
        </row>
        <row r="20">
          <cell r="D20">
            <v>124</v>
          </cell>
        </row>
        <row r="21">
          <cell r="D21">
            <v>1504</v>
          </cell>
        </row>
        <row r="22">
          <cell r="D22">
            <v>355</v>
          </cell>
        </row>
        <row r="23">
          <cell r="D23">
            <v>195</v>
          </cell>
        </row>
        <row r="24">
          <cell r="D24">
            <v>120</v>
          </cell>
        </row>
        <row r="25">
          <cell r="D25">
            <v>1248</v>
          </cell>
        </row>
        <row r="26">
          <cell r="D26">
            <v>552</v>
          </cell>
        </row>
        <row r="27">
          <cell r="D27">
            <v>383</v>
          </cell>
        </row>
        <row r="28">
          <cell r="D28">
            <v>110</v>
          </cell>
        </row>
        <row r="29">
          <cell r="D29">
            <v>1338</v>
          </cell>
        </row>
        <row r="30">
          <cell r="D30">
            <v>340</v>
          </cell>
        </row>
        <row r="31">
          <cell r="D31">
            <v>630</v>
          </cell>
        </row>
        <row r="32">
          <cell r="D32">
            <v>0</v>
          </cell>
        </row>
        <row r="33">
          <cell r="D33">
            <v>0</v>
          </cell>
        </row>
        <row r="34">
          <cell r="D34">
            <v>214</v>
          </cell>
        </row>
        <row r="35">
          <cell r="D35">
            <v>0</v>
          </cell>
        </row>
        <row r="36">
          <cell r="D36">
            <v>0</v>
          </cell>
        </row>
        <row r="37">
          <cell r="D37">
            <v>40</v>
          </cell>
        </row>
        <row r="38">
          <cell r="D38">
            <v>27</v>
          </cell>
        </row>
        <row r="39">
          <cell r="D39">
            <v>20</v>
          </cell>
        </row>
        <row r="40">
          <cell r="D40">
            <v>0</v>
          </cell>
        </row>
        <row r="41">
          <cell r="D41">
            <v>0</v>
          </cell>
        </row>
        <row r="42">
          <cell r="D42">
            <v>0</v>
          </cell>
        </row>
        <row r="43">
          <cell r="D43">
            <v>0</v>
          </cell>
        </row>
        <row r="44">
          <cell r="D44">
            <v>0</v>
          </cell>
        </row>
        <row r="45">
          <cell r="D45">
            <v>0</v>
          </cell>
        </row>
        <row r="46">
          <cell r="D46">
            <v>0</v>
          </cell>
        </row>
        <row r="47">
          <cell r="D47">
            <v>0</v>
          </cell>
        </row>
        <row r="48">
          <cell r="D48">
            <v>7</v>
          </cell>
        </row>
        <row r="49">
          <cell r="D49">
            <v>11</v>
          </cell>
        </row>
        <row r="50">
          <cell r="D50">
            <v>1</v>
          </cell>
        </row>
        <row r="51">
          <cell r="D51">
            <v>0</v>
          </cell>
        </row>
        <row r="52">
          <cell r="D52">
            <v>0</v>
          </cell>
        </row>
        <row r="53">
          <cell r="D53">
            <v>27</v>
          </cell>
        </row>
        <row r="54">
          <cell r="D54">
            <v>0</v>
          </cell>
        </row>
        <row r="55">
          <cell r="D55">
            <v>10</v>
          </cell>
        </row>
        <row r="58">
          <cell r="D58">
            <v>1</v>
          </cell>
        </row>
        <row r="59">
          <cell r="D59">
            <v>0</v>
          </cell>
        </row>
        <row r="60">
          <cell r="D60">
            <v>1</v>
          </cell>
        </row>
        <row r="62">
          <cell r="D62">
            <v>4452</v>
          </cell>
        </row>
        <row r="63">
          <cell r="D63">
            <v>1952</v>
          </cell>
        </row>
      </sheetData>
      <sheetData sheetId="2" refreshError="1">
        <row r="8">
          <cell r="L8">
            <v>0.91</v>
          </cell>
          <cell r="M8">
            <v>0.91600000000000004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t Input"/>
      <sheetName val="Key to Tables"/>
      <sheetName val="Per Measure Savings"/>
      <sheetName val="Table 4 Measure Installations"/>
      <sheetName val="Table 5 Measure Savings"/>
      <sheetName val="Energy Rates"/>
      <sheetName val="Life Cycle Calcs"/>
      <sheetName val="Life Cycle Calcs (YTD)"/>
      <sheetName val="Table 5A Bill Savings"/>
      <sheetName val="Bill Savings (YTD)"/>
      <sheetName val="Sum Tab 5BCD"/>
      <sheetName val="Sum Bill Savings (per Customer)"/>
    </sheetNames>
    <sheetDataSet>
      <sheetData sheetId="0" refreshError="1">
        <row r="5">
          <cell r="D5">
            <v>342</v>
          </cell>
        </row>
        <row r="6">
          <cell r="D6">
            <v>80</v>
          </cell>
        </row>
        <row r="7">
          <cell r="D7">
            <v>0</v>
          </cell>
        </row>
        <row r="8">
          <cell r="D8">
            <v>102</v>
          </cell>
        </row>
        <row r="9">
          <cell r="D9">
            <v>17</v>
          </cell>
        </row>
        <row r="12">
          <cell r="D12">
            <v>619</v>
          </cell>
        </row>
        <row r="13">
          <cell r="D13">
            <v>616</v>
          </cell>
        </row>
        <row r="14">
          <cell r="D14">
            <v>159</v>
          </cell>
        </row>
        <row r="17">
          <cell r="D17">
            <v>590</v>
          </cell>
        </row>
        <row r="18">
          <cell r="D18">
            <v>458</v>
          </cell>
        </row>
        <row r="19">
          <cell r="D19">
            <v>151</v>
          </cell>
        </row>
        <row r="20">
          <cell r="D20">
            <v>124</v>
          </cell>
        </row>
        <row r="21">
          <cell r="D21">
            <v>1504</v>
          </cell>
        </row>
        <row r="22">
          <cell r="D22">
            <v>355</v>
          </cell>
        </row>
        <row r="23">
          <cell r="D23">
            <v>195</v>
          </cell>
        </row>
        <row r="24">
          <cell r="D24">
            <v>120</v>
          </cell>
        </row>
        <row r="25">
          <cell r="D25">
            <v>1248</v>
          </cell>
        </row>
        <row r="26">
          <cell r="D26">
            <v>552</v>
          </cell>
        </row>
        <row r="27">
          <cell r="D27">
            <v>383</v>
          </cell>
        </row>
        <row r="28">
          <cell r="D28">
            <v>110</v>
          </cell>
        </row>
        <row r="29">
          <cell r="D29">
            <v>1338</v>
          </cell>
        </row>
        <row r="30">
          <cell r="D30">
            <v>340</v>
          </cell>
        </row>
        <row r="31">
          <cell r="D31">
            <v>630</v>
          </cell>
        </row>
        <row r="32">
          <cell r="D32">
            <v>0</v>
          </cell>
        </row>
        <row r="33">
          <cell r="D33">
            <v>0</v>
          </cell>
        </row>
        <row r="34">
          <cell r="D34">
            <v>214</v>
          </cell>
        </row>
        <row r="35">
          <cell r="D35">
            <v>0</v>
          </cell>
        </row>
        <row r="36">
          <cell r="D36">
            <v>0</v>
          </cell>
        </row>
        <row r="37">
          <cell r="D37">
            <v>40</v>
          </cell>
        </row>
        <row r="38">
          <cell r="D38">
            <v>27</v>
          </cell>
        </row>
        <row r="39">
          <cell r="D39">
            <v>20</v>
          </cell>
        </row>
        <row r="40">
          <cell r="D40">
            <v>0</v>
          </cell>
        </row>
        <row r="41">
          <cell r="D41">
            <v>0</v>
          </cell>
        </row>
        <row r="42">
          <cell r="D42">
            <v>0</v>
          </cell>
        </row>
        <row r="43">
          <cell r="D43">
            <v>0</v>
          </cell>
        </row>
        <row r="44">
          <cell r="D44">
            <v>0</v>
          </cell>
        </row>
        <row r="45">
          <cell r="D45">
            <v>0</v>
          </cell>
        </row>
        <row r="46">
          <cell r="D46">
            <v>0</v>
          </cell>
        </row>
        <row r="47">
          <cell r="D47">
            <v>0</v>
          </cell>
        </row>
        <row r="48">
          <cell r="D48">
            <v>7</v>
          </cell>
        </row>
        <row r="49">
          <cell r="D49">
            <v>11</v>
          </cell>
        </row>
        <row r="50">
          <cell r="D50">
            <v>1</v>
          </cell>
        </row>
        <row r="51">
          <cell r="D51">
            <v>0</v>
          </cell>
        </row>
        <row r="52">
          <cell r="D52">
            <v>0</v>
          </cell>
        </row>
        <row r="53">
          <cell r="D53">
            <v>27</v>
          </cell>
        </row>
        <row r="54">
          <cell r="D54">
            <v>0</v>
          </cell>
        </row>
        <row r="55">
          <cell r="D55">
            <v>10</v>
          </cell>
        </row>
        <row r="58">
          <cell r="D58">
            <v>1</v>
          </cell>
        </row>
        <row r="59">
          <cell r="D59">
            <v>0</v>
          </cell>
        </row>
        <row r="60">
          <cell r="D60">
            <v>1</v>
          </cell>
        </row>
        <row r="62">
          <cell r="D62">
            <v>4452</v>
          </cell>
        </row>
        <row r="63">
          <cell r="D63">
            <v>1952</v>
          </cell>
        </row>
      </sheetData>
      <sheetData sheetId="1" refreshError="1">
        <row r="5">
          <cell r="D5">
            <v>342</v>
          </cell>
        </row>
        <row r="17">
          <cell r="B17">
            <v>0.11589000000000001</v>
          </cell>
        </row>
        <row r="18">
          <cell r="B18">
            <v>0.51846999999999999</v>
          </cell>
        </row>
        <row r="19">
          <cell r="B19">
            <v>5100</v>
          </cell>
        </row>
      </sheetData>
      <sheetData sheetId="2" refreshError="1">
        <row r="8">
          <cell r="L8">
            <v>0.91</v>
          </cell>
          <cell r="M8">
            <v>0.91600000000000004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RE-Table 1"/>
      <sheetName val="LIEE-Table 1"/>
      <sheetName val="LIEE-Table 2"/>
      <sheetName val="LIEE-Table 3"/>
      <sheetName val="LIEE-Table 4"/>
      <sheetName val="LIEE-Table 5"/>
      <sheetName val="LIEE-Table 6"/>
      <sheetName val="LIEE-Table 7"/>
      <sheetName val="LIEE-Table 8"/>
      <sheetName val="LIEE-Table 9"/>
      <sheetName val="LIEE-Table 10"/>
      <sheetName val="LIEE-Table 11"/>
      <sheetName val="LIEE-Table 12-Whole Neighbor Ap"/>
      <sheetName val="LIEE-Table 13- CatEnrollment"/>
      <sheetName val="LIEE-Table 14-Leveraging"/>
      <sheetName val="LIEE-Table 15-Intergration"/>
      <sheetName val="LIEE-Table 16-Lighting"/>
      <sheetName val="LIEE-Table 17-Studies&amp;Pilot"/>
      <sheetName val="LIEE-Table 18-Added Measures"/>
      <sheetName val="LIEE-Table 19-Fund Shifting"/>
      <sheetName val="CARE-Table 2"/>
      <sheetName val="CARE-Table 3"/>
      <sheetName val="CARE-Table 4"/>
      <sheetName val="CARE-Table 5"/>
      <sheetName val="CARE-Table 6"/>
      <sheetName val="CARE-Table 7"/>
      <sheetName val="CARE-Table 8"/>
      <sheetName val="CARE-Table 9"/>
      <sheetName val="CARE-Table 10"/>
      <sheetName val="CARE-Table 11"/>
      <sheetName val="CARE-Table 12"/>
      <sheetName val="CARE-Table 13"/>
    </sheetNames>
    <sheetDataSet>
      <sheetData sheetId="0">
        <row r="6">
          <cell r="G6" t="str">
            <v>Authorized Budget</v>
          </cell>
        </row>
        <row r="8">
          <cell r="G8">
            <v>5850000</v>
          </cell>
        </row>
        <row r="9">
          <cell r="G9">
            <v>150000</v>
          </cell>
        </row>
        <row r="10">
          <cell r="G10">
            <v>1800000</v>
          </cell>
        </row>
        <row r="11">
          <cell r="G11">
            <v>150000</v>
          </cell>
        </row>
        <row r="12">
          <cell r="G12">
            <v>345000</v>
          </cell>
        </row>
        <row r="13">
          <cell r="G13">
            <v>0</v>
          </cell>
        </row>
        <row r="14">
          <cell r="G14">
            <v>105000</v>
          </cell>
        </row>
        <row r="15">
          <cell r="G15">
            <v>500000</v>
          </cell>
        </row>
        <row r="16">
          <cell r="G16">
            <v>206000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 4 LIEE Measure Instal."/>
      <sheetName val="Per Measure Savings"/>
      <sheetName val="Energy Rate"/>
      <sheetName val="Life Cycle Calcs"/>
      <sheetName val="Tbl 4 - LIEE"/>
      <sheetName val="Tbl 5 -LIEE"/>
      <sheetName val="Tbl 5.1 -LIEE"/>
      <sheetName val="Table 5A Bill Savings"/>
      <sheetName val="Table 13 August"/>
      <sheetName val="Life Cycle Calcs Base (m)"/>
      <sheetName val="Life Cycle Calcs Base (a)"/>
    </sheetNames>
    <sheetDataSet>
      <sheetData sheetId="0" refreshError="1"/>
      <sheetData sheetId="1" refreshError="1"/>
      <sheetData sheetId="2" refreshError="1">
        <row r="44">
          <cell r="C44">
            <v>8.1500000000000003E-2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ey to Tables"/>
      <sheetName val="Unit Input"/>
      <sheetName val="Per Measure Savings"/>
      <sheetName val="Table 4 Measure Installations"/>
      <sheetName val="Table 5 Measure Savings"/>
      <sheetName val="Energy Rates"/>
      <sheetName val="Life Cycle Calcs"/>
      <sheetName val="Life Cycle Calcs (YTD)"/>
      <sheetName val="Table 5A Bill Savings"/>
      <sheetName val="Bill Savings (YTD)"/>
      <sheetName val="Sum Tab 5BCD"/>
      <sheetName val="Sum Bill Savings (per Customer)"/>
    </sheetNames>
    <sheetDataSet>
      <sheetData sheetId="0" refreshError="1"/>
      <sheetData sheetId="1" refreshError="1">
        <row r="45">
          <cell r="D45">
            <v>0</v>
          </cell>
        </row>
        <row r="47">
          <cell r="D47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ey to Tables"/>
      <sheetName val="Table 4 Measure Installations"/>
      <sheetName val="Per Measure Savings"/>
      <sheetName val="Table 5 Measure Savings"/>
      <sheetName val="Energy Rates"/>
      <sheetName val="Life Cycle Calcs"/>
      <sheetName val="Table 5A Bill Savings"/>
      <sheetName val="Table 4 Measure Installatio (2)"/>
      <sheetName val="Table 5 Measure Savings (2)"/>
      <sheetName val="Table 5A Bill Savings 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ey to Tables"/>
      <sheetName val="Table 4 Measure Installations"/>
      <sheetName val="Per Measure Savings"/>
      <sheetName val="Table 5 Measure Savings"/>
      <sheetName val="Energy Rates"/>
      <sheetName val="Life Cycle Calcs"/>
      <sheetName val="Table 5A Bill Savings"/>
      <sheetName val="Table 4 Measure Installatio (2)"/>
      <sheetName val="Table 5 Measure Savings (2)"/>
      <sheetName val="Table 5A Bill Savings 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TC-Total"/>
      <sheetName val="APS&amp;Int"/>
      <sheetName val="Frozen-Rate-Adjustment"/>
      <sheetName val="1996-Def-Adj"/>
      <sheetName val="1998-Def-Adj"/>
      <sheetName val="Frozen-Rate-PRR"/>
      <sheetName val="Deficiency-RD"/>
      <sheetName val="Interim-Rates (filed)"/>
      <sheetName val="Effective-Rates"/>
      <sheetName val="Residential-RD"/>
      <sheetName val="CTC-RD"/>
      <sheetName val="Revenue-Allo"/>
      <sheetName val="RevReq"/>
      <sheetName val="Forecasted-PX"/>
      <sheetName val="Recorded-PX"/>
      <sheetName val="TRA"/>
      <sheetName val="BDefs"/>
      <sheetName val="2001-Forecast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stomer MC"/>
      <sheetName val="TOU Adder"/>
      <sheetName val="FLT O&amp;M"/>
      <sheetName val="Cust Data"/>
    </sheetNames>
    <sheetDataSet>
      <sheetData sheetId="0" refreshError="1">
        <row r="63">
          <cell r="C63">
            <v>1.0645256155786891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stomer MC"/>
      <sheetName val="TOU Adder"/>
      <sheetName val="FLT O&amp;M"/>
      <sheetName val="Cust Data"/>
      <sheetName val="Sheet1"/>
      <sheetName val="testimony chart"/>
    </sheetNames>
    <sheetDataSet>
      <sheetData sheetId="0" refreshError="1">
        <row r="72">
          <cell r="C72">
            <v>1.0597790830512823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ey to Tables"/>
      <sheetName val="Per Measure Savings"/>
      <sheetName val="Table 4 Measure Installations"/>
      <sheetName val="Table 5 Measure Savings"/>
      <sheetName val="Energy Rates"/>
      <sheetName val="Life Cycle Calcs"/>
      <sheetName val="Table 5A Bill Savings"/>
      <sheetName val="Table 4 Measure Installatio (2)"/>
      <sheetName val="Table 5 Measure Savings (2)"/>
      <sheetName val="Table 5A Bill Savings 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t Input"/>
      <sheetName val="Key to Tables"/>
      <sheetName val="Per Measure Savings"/>
      <sheetName val="Table 4 Measure Installations"/>
      <sheetName val="Table 5 Measure Savings"/>
      <sheetName val="Energy Rates"/>
      <sheetName val="Life Cycle Calcs"/>
      <sheetName val="Life Cycle Calcs (YTD)"/>
      <sheetName val="Table 5A Bill Savings"/>
      <sheetName val="Bill Savings (YTD)"/>
      <sheetName val="Sum Tab 5BCD"/>
      <sheetName val="Sum Bill Savings (per Customer)"/>
    </sheetNames>
    <sheetDataSet>
      <sheetData sheetId="0" refreshError="1">
        <row r="46">
          <cell r="D46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st Data"/>
      <sheetName val="Sheet1"/>
      <sheetName val="Loaders"/>
    </sheetNames>
    <sheetDataSet>
      <sheetData sheetId="0"/>
      <sheetData sheetId="1"/>
      <sheetData sheetId="2" refreshError="1">
        <row r="9">
          <cell r="B9">
            <v>8.3913634788826547E-2</v>
          </cell>
        </row>
        <row r="20">
          <cell r="D20">
            <v>3.4678243280144836E-3</v>
          </cell>
        </row>
      </sheetData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CN"/>
      <sheetName val="RCN Summary"/>
      <sheetName val="RCN_MC"/>
      <sheetName val="T&amp;D O&amp;M"/>
      <sheetName val="Design Demand"/>
      <sheetName val="Dist EE"/>
      <sheetName val="Escalation"/>
      <sheetName val="Loaders"/>
      <sheetName val="Dist Summary"/>
      <sheetName val="RCN zone"/>
      <sheetName val="TD O&amp;M"/>
      <sheetName val="FLT O&amp;M"/>
      <sheetName val="RCN_MC_(OLD)"/>
    </sheetNames>
    <sheetDataSet>
      <sheetData sheetId="0" refreshError="1">
        <row r="15">
          <cell r="E15">
            <v>65596</v>
          </cell>
          <cell r="G15">
            <v>72847</v>
          </cell>
          <cell r="I15">
            <v>175405</v>
          </cell>
          <cell r="K15">
            <v>469</v>
          </cell>
          <cell r="M15">
            <v>102422</v>
          </cell>
          <cell r="O15">
            <v>202404</v>
          </cell>
          <cell r="Q15">
            <v>619143</v>
          </cell>
          <cell r="S15">
            <v>20489</v>
          </cell>
          <cell r="U15">
            <v>49483</v>
          </cell>
          <cell r="W15">
            <v>4289</v>
          </cell>
          <cell r="Y15">
            <v>11264</v>
          </cell>
          <cell r="AA15">
            <v>204739</v>
          </cell>
          <cell r="AC15">
            <v>10170</v>
          </cell>
          <cell r="AE15">
            <v>300434</v>
          </cell>
          <cell r="AG15">
            <v>122274</v>
          </cell>
          <cell r="AI15">
            <v>2130</v>
          </cell>
          <cell r="AK15">
            <v>66514</v>
          </cell>
          <cell r="AM15">
            <v>10752</v>
          </cell>
          <cell r="AO15">
            <v>5481</v>
          </cell>
          <cell r="AQ15">
            <v>5984</v>
          </cell>
          <cell r="AS15">
            <v>213135</v>
          </cell>
          <cell r="AU15">
            <v>12403</v>
          </cell>
          <cell r="AW15">
            <v>13483</v>
          </cell>
          <cell r="AY15">
            <v>1490</v>
          </cell>
          <cell r="BA15">
            <v>586</v>
          </cell>
          <cell r="BC15">
            <v>8310</v>
          </cell>
          <cell r="BE15">
            <v>65555</v>
          </cell>
          <cell r="BG15">
            <v>101827</v>
          </cell>
          <cell r="BI15">
            <v>514</v>
          </cell>
          <cell r="BK15">
            <v>857</v>
          </cell>
          <cell r="BM15">
            <v>13035</v>
          </cell>
          <cell r="BO15">
            <v>7136</v>
          </cell>
          <cell r="BQ15">
            <v>0</v>
          </cell>
          <cell r="BS15">
            <v>5786</v>
          </cell>
          <cell r="BU15">
            <v>472</v>
          </cell>
          <cell r="BW15">
            <v>451</v>
          </cell>
          <cell r="BY15">
            <v>6038</v>
          </cell>
          <cell r="CA15">
            <v>3444</v>
          </cell>
          <cell r="CC15">
            <v>37733</v>
          </cell>
          <cell r="CE15">
            <v>0</v>
          </cell>
          <cell r="CG15">
            <v>1272272</v>
          </cell>
        </row>
        <row r="23">
          <cell r="E23">
            <v>163</v>
          </cell>
          <cell r="G23">
            <v>3092</v>
          </cell>
          <cell r="I23">
            <v>320</v>
          </cell>
          <cell r="K23">
            <v>5</v>
          </cell>
          <cell r="M23">
            <v>90</v>
          </cell>
          <cell r="O23">
            <v>48</v>
          </cell>
          <cell r="Q23">
            <v>3718</v>
          </cell>
          <cell r="S23">
            <v>80</v>
          </cell>
          <cell r="U23">
            <v>3689</v>
          </cell>
          <cell r="W23">
            <v>52</v>
          </cell>
          <cell r="Y23">
            <v>2702</v>
          </cell>
          <cell r="AA23">
            <v>102</v>
          </cell>
          <cell r="AC23">
            <v>85</v>
          </cell>
          <cell r="AE23">
            <v>6710</v>
          </cell>
          <cell r="AG23">
            <v>2968</v>
          </cell>
          <cell r="AI23">
            <v>644</v>
          </cell>
          <cell r="AK23">
            <v>1567</v>
          </cell>
          <cell r="AM23">
            <v>715</v>
          </cell>
          <cell r="AO23">
            <v>1487</v>
          </cell>
          <cell r="AQ23">
            <v>3468</v>
          </cell>
          <cell r="AS23">
            <v>10849</v>
          </cell>
          <cell r="AU23">
            <v>1736</v>
          </cell>
          <cell r="AW23">
            <v>2062</v>
          </cell>
          <cell r="AY23">
            <v>357</v>
          </cell>
          <cell r="BA23">
            <v>63</v>
          </cell>
          <cell r="BC23">
            <v>4100</v>
          </cell>
          <cell r="BE23">
            <v>4727</v>
          </cell>
          <cell r="BG23">
            <v>13045</v>
          </cell>
          <cell r="BI23">
            <v>130</v>
          </cell>
          <cell r="BK23">
            <v>1595</v>
          </cell>
          <cell r="BM23">
            <v>1585</v>
          </cell>
          <cell r="BO23">
            <v>936</v>
          </cell>
          <cell r="BQ23">
            <v>0</v>
          </cell>
          <cell r="BS23">
            <v>2066</v>
          </cell>
          <cell r="BU23">
            <v>50</v>
          </cell>
          <cell r="BW23">
            <v>10</v>
          </cell>
          <cell r="BY23">
            <v>15</v>
          </cell>
          <cell r="CA23">
            <v>5861</v>
          </cell>
          <cell r="CC23">
            <v>12248</v>
          </cell>
          <cell r="CE23">
            <v>4658</v>
          </cell>
          <cell r="CG23">
            <v>51228</v>
          </cell>
        </row>
        <row r="53">
          <cell r="E53">
            <v>18807</v>
          </cell>
          <cell r="G53">
            <v>12342</v>
          </cell>
          <cell r="I53">
            <v>8868</v>
          </cell>
          <cell r="K53">
            <v>2555</v>
          </cell>
          <cell r="M53">
            <v>21356</v>
          </cell>
          <cell r="O53">
            <v>35912</v>
          </cell>
          <cell r="Q53">
            <v>99840</v>
          </cell>
          <cell r="S53">
            <v>11483</v>
          </cell>
          <cell r="U53">
            <v>20873</v>
          </cell>
          <cell r="W53">
            <v>17618</v>
          </cell>
          <cell r="Y53">
            <v>16640</v>
          </cell>
          <cell r="AA53">
            <v>11174</v>
          </cell>
          <cell r="AC53">
            <v>16195</v>
          </cell>
          <cell r="AE53">
            <v>93983</v>
          </cell>
          <cell r="AG53">
            <v>17305</v>
          </cell>
          <cell r="AI53">
            <v>14038</v>
          </cell>
          <cell r="AK53">
            <v>20247</v>
          </cell>
          <cell r="AM53">
            <v>6966</v>
          </cell>
          <cell r="AO53">
            <v>10688</v>
          </cell>
          <cell r="AQ53">
            <v>6165</v>
          </cell>
          <cell r="AS53">
            <v>75409</v>
          </cell>
          <cell r="AU53">
            <v>8698</v>
          </cell>
          <cell r="AW53">
            <v>14205</v>
          </cell>
          <cell r="AY53">
            <v>9042</v>
          </cell>
          <cell r="BA53">
            <v>4730</v>
          </cell>
          <cell r="BC53">
            <v>12822</v>
          </cell>
          <cell r="BE53">
            <v>14386</v>
          </cell>
          <cell r="BG53">
            <v>63883</v>
          </cell>
          <cell r="BI53">
            <v>4087</v>
          </cell>
          <cell r="BK53">
            <v>1999</v>
          </cell>
          <cell r="BM53">
            <v>4310</v>
          </cell>
          <cell r="BO53">
            <v>4194</v>
          </cell>
          <cell r="BQ53">
            <v>0</v>
          </cell>
          <cell r="BS53">
            <v>11924</v>
          </cell>
          <cell r="BU53">
            <v>4138</v>
          </cell>
          <cell r="BW53">
            <v>4424</v>
          </cell>
          <cell r="BY53">
            <v>9068</v>
          </cell>
          <cell r="CA53">
            <v>4073</v>
          </cell>
          <cell r="CC53">
            <v>48217</v>
          </cell>
          <cell r="CE53">
            <v>0</v>
          </cell>
          <cell r="CG53">
            <v>381332</v>
          </cell>
        </row>
        <row r="61">
          <cell r="E61">
            <v>95</v>
          </cell>
          <cell r="G61">
            <v>131</v>
          </cell>
          <cell r="I61">
            <v>136</v>
          </cell>
          <cell r="K61">
            <v>43</v>
          </cell>
          <cell r="M61">
            <v>129</v>
          </cell>
          <cell r="O61">
            <v>129</v>
          </cell>
          <cell r="Q61">
            <v>663</v>
          </cell>
          <cell r="S61">
            <v>134</v>
          </cell>
          <cell r="U61">
            <v>138</v>
          </cell>
          <cell r="W61">
            <v>85</v>
          </cell>
          <cell r="Y61">
            <v>128</v>
          </cell>
          <cell r="AA61">
            <v>97</v>
          </cell>
          <cell r="AC61">
            <v>88</v>
          </cell>
          <cell r="AE61">
            <v>670</v>
          </cell>
          <cell r="AG61">
            <v>432</v>
          </cell>
          <cell r="AI61">
            <v>452</v>
          </cell>
          <cell r="AK61">
            <v>610</v>
          </cell>
          <cell r="AM61">
            <v>205</v>
          </cell>
          <cell r="AO61">
            <v>404</v>
          </cell>
          <cell r="AQ61">
            <v>263</v>
          </cell>
          <cell r="AS61">
            <v>2366</v>
          </cell>
          <cell r="AU61">
            <v>171</v>
          </cell>
          <cell r="AW61">
            <v>417</v>
          </cell>
          <cell r="AY61">
            <v>212</v>
          </cell>
          <cell r="BA61">
            <v>86</v>
          </cell>
          <cell r="BC61">
            <v>274</v>
          </cell>
          <cell r="BE61">
            <v>162</v>
          </cell>
          <cell r="BG61">
            <v>1322</v>
          </cell>
          <cell r="BI61">
            <v>318</v>
          </cell>
          <cell r="BK61">
            <v>48</v>
          </cell>
          <cell r="BM61">
            <v>129</v>
          </cell>
          <cell r="BO61">
            <v>130</v>
          </cell>
          <cell r="BQ61">
            <v>0</v>
          </cell>
          <cell r="BS61">
            <v>255</v>
          </cell>
          <cell r="BU61">
            <v>163</v>
          </cell>
          <cell r="BW61">
            <v>85</v>
          </cell>
          <cell r="BY61">
            <v>128</v>
          </cell>
          <cell r="CA61">
            <v>175</v>
          </cell>
          <cell r="CC61">
            <v>1431</v>
          </cell>
          <cell r="CE61">
            <v>0</v>
          </cell>
          <cell r="CG61">
            <v>6452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EE Program Expenses"/>
      <sheetName val="LIEE Contractor Report"/>
      <sheetName val="LIEE Contractor Legend"/>
      <sheetName val="LIEE Direct Purchase &amp; Admin"/>
      <sheetName val="Table 4 Measure Installation "/>
      <sheetName val="Table 5 Measure Savings"/>
      <sheetName val="Table 5A Bill Savings"/>
      <sheetName val="Table 5B 5C 5D Summary"/>
      <sheetName val="Ta 13a Gas Rural"/>
      <sheetName val="Ta 13b E Rural"/>
      <sheetName val="Ta 13c Combined Rural"/>
      <sheetName val="Ta 13d Gas Urban"/>
      <sheetName val="Ta 13e Electric Urban"/>
      <sheetName val="Ta 13f Combin Urban"/>
      <sheetName val="Ta 13g Urban Summary"/>
      <sheetName val="Ta 13h Rural summary"/>
      <sheetName val="Ta 13i LIEE Penetration"/>
      <sheetName val="LIEE Direct Purchases &amp; Admin."/>
      <sheetName val="Table 4 Measure Installation"/>
      <sheetName val="Ta13a Gas Rural"/>
      <sheetName val="Ta 13b Electric Rural"/>
      <sheetName val="Ta 13f Combined Urban"/>
      <sheetName val="Key to Tables"/>
      <sheetName val="Table 4 Measure Installations"/>
      <sheetName val="Per Measure Savings"/>
      <sheetName val="Energy Rates"/>
      <sheetName val="Life Cycle Calcs"/>
      <sheetName val="Table 4 Measure Installatio (2)"/>
      <sheetName val="Table 5 Measure Savings (2)"/>
      <sheetName val="Table 5A Bill Savings 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>
        <row r="15">
          <cell r="B15" t="str">
            <v>June</v>
          </cell>
        </row>
      </sheetData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EE Program Expenses"/>
      <sheetName val="LIEE Contractor Report"/>
      <sheetName val="LIEE Contractor Legend"/>
      <sheetName val="LIEE Direct Purchase &amp; Admin"/>
      <sheetName val="Table 4 Measure Installation "/>
      <sheetName val="Table 5 Measure Savings"/>
      <sheetName val="Table 5A Bill Savings"/>
      <sheetName val="Table 5B 5C 5D Summary"/>
      <sheetName val="Ta 13a Gas Rural"/>
      <sheetName val="Ta 13b E Rural"/>
      <sheetName val="Ta 13c Combined Rural"/>
      <sheetName val="Ta 13d Gas Urban"/>
      <sheetName val="Ta 13e Electric Urban"/>
      <sheetName val="Ta 13f Combin Urban"/>
      <sheetName val="Ta 13g Urban Summary"/>
      <sheetName val="Ta 13h Rural summary"/>
      <sheetName val="Ta 13i LIEE Penetration"/>
      <sheetName val="LIEE Direct Purchases &amp; Admin."/>
      <sheetName val="Table 4 Measure Installation"/>
      <sheetName val="Ta13a Gas Rural"/>
      <sheetName val="Ta 13b Electric Rural"/>
      <sheetName val="Ta 13f Combined Urban"/>
      <sheetName val="Key to Tables"/>
      <sheetName val="Table 4 Measure Installations"/>
      <sheetName val="Per Measure Savings"/>
      <sheetName val="Energy Rates"/>
      <sheetName val="Life Cycle Calcs"/>
      <sheetName val="Table 4 Measure Installatio (2)"/>
      <sheetName val="Table 5 Measure Savings (2)"/>
      <sheetName val="Table 5A Bill Savings 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>
        <row r="15">
          <cell r="B15" t="str">
            <v>June</v>
          </cell>
        </row>
      </sheetData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posed-Excl"/>
      <sheetName val="Proposed-RTP-Scalers"/>
      <sheetName val="RTP-Template"/>
      <sheetName val="Proposed-Distb-Rates"/>
      <sheetName val="Current-RTP-Rates"/>
      <sheetName val="Current-RTP-Excl"/>
      <sheetName val="Proposed-RTP-Excl"/>
      <sheetName val="Proposed-RTP-Rates"/>
      <sheetName val="Proposed-Tariffs"/>
    </sheetNames>
    <sheetDataSet>
      <sheetData sheetId="0" refreshError="1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t Input"/>
      <sheetName val="Key to Tables"/>
      <sheetName val="Per Measure Savings"/>
      <sheetName val="Table 4 Measure Installations"/>
      <sheetName val="Table 5 Measure Savings"/>
      <sheetName val="Energy Rates"/>
      <sheetName val="Life Cycle Calcs"/>
      <sheetName val="Life Cycle Calcs (YTD)"/>
      <sheetName val="Table 5A Bill Savings"/>
      <sheetName val="Bill Savings (YTD)"/>
      <sheetName val="Sum Tab 5BCD"/>
      <sheetName val="Sum Bill Savings (per Customer)"/>
    </sheetNames>
    <sheetDataSet>
      <sheetData sheetId="0" refreshError="1">
        <row r="5">
          <cell r="D5">
            <v>342</v>
          </cell>
        </row>
        <row r="29">
          <cell r="D29">
            <v>1338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3-StL-Summ"/>
      <sheetName val="03-StL-Inv"/>
      <sheetName val="Avg Rate Comp Table"/>
      <sheetName val="Rev-Allo"/>
      <sheetName val="$-Per-kWh-Charges"/>
      <sheetName val="DA CRS"/>
      <sheetName val="DA % Sales"/>
      <sheetName val="2003 Rev Rqmt -Orig"/>
      <sheetName val="RevReq-Detail"/>
      <sheetName val="CurPRR-wo10%"/>
      <sheetName val="CurPRR-w10%"/>
      <sheetName val="Current-Allocators"/>
      <sheetName val="Res-kWh-Distrb"/>
      <sheetName val="03-BDet"/>
      <sheetName val="2003-SalesForecast"/>
      <sheetName val="Current Rates"/>
      <sheetName val="Adjusted-SF"/>
      <sheetName val="Residential"/>
      <sheetName val="Res-RD"/>
      <sheetName val="PRR"/>
      <sheetName val="TOTCA"/>
      <sheetName val="Proposed-TOTCA"/>
      <sheetName val="Post-SettlementRates-2003"/>
      <sheetName val="EndProact-Gen-RD "/>
      <sheetName val="Proact-Adjustments"/>
      <sheetName val="2003 Tariff"/>
      <sheetName val="2003 Tariff-Composite"/>
      <sheetName val="Tariff2003-CraigRevch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 Tab 6"/>
      <sheetName val="Tab 6 (per Customer)"/>
      <sheetName val="Key to Tables"/>
      <sheetName val="Unit Input"/>
      <sheetName val="Per Measure Savings"/>
      <sheetName val="Table 4 Measure Installations"/>
      <sheetName val="Table 5 Measure Savings"/>
      <sheetName val="Energy Rates"/>
      <sheetName val="Life Cycle Calcs"/>
      <sheetName val="Life Cycle Calcs (YTD)"/>
      <sheetName val="Table 5A Bill Savings"/>
      <sheetName val="Table 5B Bill Savings (YTD)"/>
      <sheetName val="Table 4 Measure Installatio (2)"/>
      <sheetName val="Table 5 Measure Savings (2)"/>
      <sheetName val="Table 5A Bill Savings (2)"/>
      <sheetName val="Sum Tab 6 (2)"/>
    </sheetNames>
    <sheetDataSet>
      <sheetData sheetId="0" refreshError="1"/>
      <sheetData sheetId="1" refreshError="1"/>
      <sheetData sheetId="2" refreshError="1">
        <row r="16">
          <cell r="B16">
            <v>2001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 Tab 6"/>
      <sheetName val="Tab 6 (per Customer)"/>
      <sheetName val="Key to Tables"/>
      <sheetName val="Unit Input"/>
      <sheetName val="Per Measure Savings"/>
      <sheetName val="Table 4 Measure Installations"/>
      <sheetName val="Table 5 Measure Savings"/>
      <sheetName val="Energy Rates"/>
      <sheetName val="Life Cycle Calcs"/>
      <sheetName val="Life Cycle Calcs (YTD)"/>
      <sheetName val="Table 5A Bill Savings"/>
      <sheetName val="Table 5B Bill Savings (YTD)"/>
      <sheetName val="Table 4 Measure Installatio (2)"/>
      <sheetName val="Table 5 Measure Savings (2)"/>
      <sheetName val="Table 5A Bill Savings (2)"/>
      <sheetName val="Sum Tab 6 (2)"/>
    </sheetNames>
    <sheetDataSet>
      <sheetData sheetId="0" refreshError="1"/>
      <sheetData sheetId="1" refreshError="1"/>
      <sheetData sheetId="2" refreshError="1">
        <row r="16">
          <cell r="B16">
            <v>2001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 -TABLE"/>
      <sheetName val="ESA-Table 1"/>
      <sheetName val="ESA-Table 1A"/>
      <sheetName val="ESA-Table 2"/>
      <sheetName val="ESA-Table 2A"/>
      <sheetName val="ESA-Table 2B"/>
      <sheetName val="ESA-Table 3"/>
      <sheetName val="ESA Table 4 "/>
      <sheetName val="ESA-Table 5"/>
      <sheetName val="ESA-Table 6"/>
      <sheetName val="ESA-Table 7"/>
      <sheetName val="ESA Table -8"/>
      <sheetName val="ESA-Table 9"/>
      <sheetName val="ESA-Table 10"/>
      <sheetName val="ESA-Table 11"/>
      <sheetName val="ESA Table 12 "/>
      <sheetName val="ESA-Table 13"/>
      <sheetName val="ESA -Table 14 "/>
      <sheetName val="ESA-Table 15-Lighting"/>
      <sheetName val="ESA-Table 16"/>
      <sheetName val="ESA-Table 17"/>
      <sheetName val="ESA-Table 18"/>
      <sheetName val="CARE- Table 1"/>
      <sheetName val="CARE-Table 2 "/>
      <sheetName val="CARE -Table 3 "/>
      <sheetName val="CARE-Table 4"/>
      <sheetName val="CARE-Table 5"/>
      <sheetName val="CARE-Table 6"/>
      <sheetName val="CARE-Table 7"/>
      <sheetName val="CARE-Table 8"/>
      <sheetName val="CARE-Table 9"/>
      <sheetName val="CARE-Table 10"/>
      <sheetName val="CARE-Table 11"/>
      <sheetName val="CARE-Table 12 "/>
      <sheetName val="CARE-Table 13"/>
      <sheetName val="CARE-Table 13A"/>
      <sheetName val="CARE-Table 14"/>
    </sheetNames>
    <sheetDataSet>
      <sheetData sheetId="0"/>
      <sheetData sheetId="1">
        <row r="5">
          <cell r="G5">
            <v>15026522.869999999</v>
          </cell>
        </row>
        <row r="6">
          <cell r="G6">
            <v>11383.5</v>
          </cell>
        </row>
        <row r="7">
          <cell r="G7">
            <v>50031.27</v>
          </cell>
        </row>
        <row r="8">
          <cell r="G8">
            <v>25212040.23</v>
          </cell>
        </row>
        <row r="9">
          <cell r="G9">
            <v>130</v>
          </cell>
        </row>
        <row r="10">
          <cell r="G10">
            <v>3710805.18</v>
          </cell>
        </row>
        <row r="11">
          <cell r="G11">
            <v>4456821.21</v>
          </cell>
        </row>
        <row r="12">
          <cell r="G12">
            <v>6398079.75</v>
          </cell>
        </row>
        <row r="13">
          <cell r="G13">
            <v>998002.5</v>
          </cell>
        </row>
        <row r="14">
          <cell r="G14">
            <v>0</v>
          </cell>
        </row>
        <row r="27">
          <cell r="G27">
            <v>61045977.638999999</v>
          </cell>
        </row>
      </sheetData>
      <sheetData sheetId="2">
        <row r="6">
          <cell r="E6">
            <v>40667.81</v>
          </cell>
        </row>
        <row r="16">
          <cell r="E16">
            <v>34310.33</v>
          </cell>
        </row>
        <row r="19">
          <cell r="E19">
            <v>74978.14</v>
          </cell>
        </row>
      </sheetData>
      <sheetData sheetId="3">
        <row r="9">
          <cell r="C9">
            <v>0</v>
          </cell>
        </row>
        <row r="10">
          <cell r="C10">
            <v>14953</v>
          </cell>
          <cell r="D10">
            <v>11573472.470000001</v>
          </cell>
        </row>
        <row r="11">
          <cell r="C11">
            <v>0</v>
          </cell>
        </row>
        <row r="13">
          <cell r="C13">
            <v>13</v>
          </cell>
          <cell r="D13">
            <v>1123.5</v>
          </cell>
        </row>
        <row r="14">
          <cell r="C14">
            <v>230</v>
          </cell>
          <cell r="D14">
            <v>25151.62</v>
          </cell>
        </row>
        <row r="15">
          <cell r="C15">
            <v>64</v>
          </cell>
          <cell r="D15">
            <v>5460.24</v>
          </cell>
        </row>
        <row r="16">
          <cell r="C16">
            <v>224</v>
          </cell>
          <cell r="D16">
            <v>35948.19</v>
          </cell>
        </row>
        <row r="17">
          <cell r="C17">
            <v>0</v>
          </cell>
        </row>
        <row r="18">
          <cell r="C18">
            <v>0</v>
          </cell>
        </row>
        <row r="19">
          <cell r="C19">
            <v>0</v>
          </cell>
        </row>
        <row r="20">
          <cell r="C20">
            <v>0</v>
          </cell>
        </row>
        <row r="21">
          <cell r="C21">
            <v>0</v>
          </cell>
        </row>
        <row r="22">
          <cell r="C22">
            <v>0</v>
          </cell>
        </row>
        <row r="24">
          <cell r="C24">
            <v>506</v>
          </cell>
          <cell r="D24">
            <v>83741.25</v>
          </cell>
        </row>
        <row r="25">
          <cell r="C25">
            <v>1</v>
          </cell>
          <cell r="D25">
            <v>0</v>
          </cell>
        </row>
        <row r="27">
          <cell r="C27">
            <v>0</v>
          </cell>
        </row>
        <row r="28">
          <cell r="C28">
            <v>1</v>
          </cell>
          <cell r="D28">
            <v>0</v>
          </cell>
        </row>
        <row r="29">
          <cell r="C29">
            <v>879</v>
          </cell>
          <cell r="D29">
            <v>64107.47</v>
          </cell>
        </row>
        <row r="30">
          <cell r="C30">
            <v>3100</v>
          </cell>
          <cell r="D30">
            <v>610849.93999999994</v>
          </cell>
        </row>
        <row r="31">
          <cell r="C31">
            <v>288</v>
          </cell>
          <cell r="D31">
            <v>203934.03</v>
          </cell>
        </row>
        <row r="32">
          <cell r="C32">
            <v>10984</v>
          </cell>
          <cell r="D32">
            <v>5325998.09</v>
          </cell>
        </row>
        <row r="33">
          <cell r="C33">
            <v>3058</v>
          </cell>
          <cell r="D33">
            <v>101236.64</v>
          </cell>
        </row>
        <row r="34">
          <cell r="C34">
            <v>0</v>
          </cell>
        </row>
        <row r="35">
          <cell r="C35">
            <v>0</v>
          </cell>
        </row>
        <row r="36">
          <cell r="C36">
            <v>0</v>
          </cell>
        </row>
        <row r="38">
          <cell r="C38">
            <v>0</v>
          </cell>
        </row>
        <row r="39">
          <cell r="C39">
            <v>1</v>
          </cell>
          <cell r="D39">
            <v>204</v>
          </cell>
        </row>
        <row r="41">
          <cell r="C41">
            <v>237659</v>
          </cell>
          <cell r="D41">
            <v>3959403.66</v>
          </cell>
        </row>
        <row r="42">
          <cell r="C42">
            <v>0</v>
          </cell>
        </row>
        <row r="43">
          <cell r="C43">
            <v>1791</v>
          </cell>
          <cell r="D43">
            <v>62615</v>
          </cell>
        </row>
        <row r="44">
          <cell r="C44">
            <v>3899</v>
          </cell>
          <cell r="D44">
            <v>351965.4</v>
          </cell>
        </row>
        <row r="45">
          <cell r="C45">
            <v>7235</v>
          </cell>
          <cell r="D45">
            <v>278075.61</v>
          </cell>
        </row>
        <row r="46">
          <cell r="C46">
            <v>0</v>
          </cell>
        </row>
        <row r="47">
          <cell r="C47">
            <v>0</v>
          </cell>
        </row>
        <row r="48">
          <cell r="C48">
            <v>0</v>
          </cell>
        </row>
        <row r="49">
          <cell r="C49">
            <v>0</v>
          </cell>
        </row>
        <row r="50">
          <cell r="C50">
            <v>0</v>
          </cell>
        </row>
        <row r="51">
          <cell r="C51">
            <v>107634</v>
          </cell>
          <cell r="D51">
            <v>4208229.34</v>
          </cell>
        </row>
        <row r="53">
          <cell r="C53">
            <v>2179</v>
          </cell>
          <cell r="D53">
            <v>3799035.68</v>
          </cell>
        </row>
        <row r="54">
          <cell r="C54">
            <v>42811</v>
          </cell>
          <cell r="D54">
            <v>1040156.41</v>
          </cell>
        </row>
        <row r="55">
          <cell r="C55">
            <v>721</v>
          </cell>
          <cell r="D55">
            <v>93730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 -TABLE"/>
      <sheetName val="ESA-Table 1"/>
      <sheetName val="ESA-Table 1A"/>
      <sheetName val="ESA-Table 2"/>
      <sheetName val="ESA-Table 2A"/>
      <sheetName val="ESA-Table 2B"/>
      <sheetName val="ESA-Table 3"/>
      <sheetName val="ESA Table 4 "/>
      <sheetName val="ESA-Table 5"/>
      <sheetName val="ESA-Table 6"/>
      <sheetName val="ESA-Table 7"/>
      <sheetName val="ESA Table -8"/>
      <sheetName val="ESA-Table 9"/>
      <sheetName val="ESA-Table 10"/>
      <sheetName val="ESA-Table 11"/>
      <sheetName val="ESA Table 12 "/>
      <sheetName val="ESA-Table 13"/>
      <sheetName val="ESA -Table 14 "/>
      <sheetName val="ESA-Table 15-Lighting"/>
      <sheetName val="ESA-Table 16"/>
      <sheetName val="ESA-Table 17"/>
      <sheetName val="ESA-Table 18"/>
      <sheetName val="CARE- Table 1"/>
      <sheetName val="CARE-Table 2 "/>
      <sheetName val="CARE -Table 3 "/>
      <sheetName val="CARE-Table 4"/>
      <sheetName val="CARE-Table 5"/>
      <sheetName val="CARE-Table 6"/>
      <sheetName val="CARE-Table 7"/>
      <sheetName val="CARE-Table 8"/>
      <sheetName val="CARE-Table 9"/>
      <sheetName val="CARE-Table 10"/>
      <sheetName val="CARE-Table 11"/>
      <sheetName val="CARE-Table 12 "/>
      <sheetName val="CARE-Table 13"/>
      <sheetName val="CARE-Table 13A"/>
      <sheetName val="CARE-Table 14"/>
    </sheetNames>
    <sheetDataSet>
      <sheetData sheetId="0" refreshError="1"/>
      <sheetData sheetId="1">
        <row r="5">
          <cell r="B5">
            <v>19877351</v>
          </cell>
          <cell r="E5">
            <v>15026522.869999999</v>
          </cell>
        </row>
        <row r="6">
          <cell r="B6">
            <v>27143</v>
          </cell>
          <cell r="E6">
            <v>11383.5</v>
          </cell>
        </row>
        <row r="7">
          <cell r="B7">
            <v>188160</v>
          </cell>
          <cell r="E7">
            <v>50031.27</v>
          </cell>
        </row>
        <row r="8">
          <cell r="B8">
            <v>21373954</v>
          </cell>
          <cell r="E8">
            <v>25212040.23</v>
          </cell>
        </row>
        <row r="9">
          <cell r="B9">
            <v>91665</v>
          </cell>
          <cell r="E9">
            <v>130</v>
          </cell>
        </row>
        <row r="10">
          <cell r="B10">
            <v>2647334</v>
          </cell>
          <cell r="E10">
            <v>3710805.18</v>
          </cell>
        </row>
        <row r="11">
          <cell r="B11">
            <v>2842731</v>
          </cell>
          <cell r="E11">
            <v>4456821.21</v>
          </cell>
        </row>
        <row r="12">
          <cell r="B12">
            <v>4071924</v>
          </cell>
          <cell r="E12">
            <v>6398079.75</v>
          </cell>
        </row>
        <row r="13">
          <cell r="B13">
            <v>1322070</v>
          </cell>
          <cell r="E13">
            <v>998002.5</v>
          </cell>
        </row>
        <row r="14">
          <cell r="B14">
            <v>0</v>
          </cell>
        </row>
        <row r="18">
          <cell r="B18">
            <v>493828</v>
          </cell>
          <cell r="E18">
            <v>107175.8</v>
          </cell>
        </row>
        <row r="19">
          <cell r="B19">
            <v>1051652</v>
          </cell>
          <cell r="E19">
            <v>829412.3</v>
          </cell>
        </row>
        <row r="20">
          <cell r="B20">
            <v>950000</v>
          </cell>
          <cell r="E20">
            <v>385845.66</v>
          </cell>
        </row>
        <row r="21">
          <cell r="B21">
            <v>0</v>
          </cell>
          <cell r="E21">
            <v>0</v>
          </cell>
        </row>
        <row r="22">
          <cell r="B22">
            <v>226250</v>
          </cell>
          <cell r="E22">
            <v>15189.22</v>
          </cell>
        </row>
        <row r="23">
          <cell r="B23">
            <v>450856</v>
          </cell>
          <cell r="E23">
            <v>455010.77899999998</v>
          </cell>
        </row>
        <row r="24">
          <cell r="B24">
            <v>3926101</v>
          </cell>
          <cell r="E24">
            <v>3334775.05</v>
          </cell>
        </row>
        <row r="25">
          <cell r="B25">
            <v>60000</v>
          </cell>
          <cell r="E25">
            <v>54752.32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51"/>
  <sheetViews>
    <sheetView topLeftCell="A52" zoomScale="63" zoomScaleNormal="63" workbookViewId="0">
      <selection activeCell="E55" sqref="E55"/>
    </sheetView>
  </sheetViews>
  <sheetFormatPr defaultRowHeight="13.2"/>
  <cols>
    <col min="1" max="1" width="32" customWidth="1"/>
    <col min="2" max="2" width="33.44140625" customWidth="1"/>
    <col min="3" max="5" width="25.5546875" customWidth="1"/>
    <col min="6" max="6" width="26.33203125" customWidth="1"/>
    <col min="7" max="7" width="12.6640625" bestFit="1" customWidth="1"/>
  </cols>
  <sheetData>
    <row r="1" spans="1:6" s="83" customFormat="1" ht="18">
      <c r="A1" s="904" t="s">
        <v>0</v>
      </c>
      <c r="B1" s="904"/>
      <c r="C1" s="904"/>
      <c r="D1" s="904"/>
      <c r="E1" s="374"/>
    </row>
    <row r="2" spans="1:6" s="83" customFormat="1" ht="17.399999999999999">
      <c r="A2" s="406" t="s">
        <v>1</v>
      </c>
      <c r="B2" s="160"/>
      <c r="C2" s="160"/>
      <c r="D2" s="160"/>
    </row>
    <row r="3" spans="1:6" ht="17.399999999999999">
      <c r="A3" s="904" t="s">
        <v>2</v>
      </c>
      <c r="B3" s="904"/>
      <c r="C3" s="904"/>
      <c r="D3" s="904"/>
      <c r="E3" s="354"/>
      <c r="F3" s="354"/>
    </row>
    <row r="4" spans="1:6" ht="15">
      <c r="A4" s="407"/>
      <c r="B4" s="408"/>
      <c r="C4" s="408"/>
      <c r="D4" s="408"/>
      <c r="E4" s="354"/>
      <c r="F4" s="354"/>
    </row>
    <row r="5" spans="1:6" ht="17.399999999999999">
      <c r="A5" s="406" t="s">
        <v>3</v>
      </c>
      <c r="B5" s="182"/>
      <c r="C5" s="409"/>
      <c r="D5" s="409"/>
      <c r="E5" s="354"/>
      <c r="F5" s="354"/>
    </row>
    <row r="6" spans="1:6" ht="15.6">
      <c r="A6" s="98" t="s">
        <v>4</v>
      </c>
      <c r="B6" s="354"/>
      <c r="C6" s="354"/>
      <c r="D6" s="354"/>
      <c r="E6" s="354"/>
      <c r="F6" s="354"/>
    </row>
    <row r="7" spans="1:6" ht="16.2" thickBot="1">
      <c r="A7" s="92"/>
      <c r="B7" s="354"/>
      <c r="C7" s="354"/>
      <c r="D7" s="354"/>
      <c r="E7" s="354"/>
      <c r="F7" s="354"/>
    </row>
    <row r="8" spans="1:6" ht="16.2" thickBot="1">
      <c r="A8" s="901" t="s">
        <v>5</v>
      </c>
      <c r="B8" s="902"/>
      <c r="C8" s="902"/>
      <c r="D8" s="905"/>
      <c r="E8" s="354"/>
      <c r="F8" s="354"/>
    </row>
    <row r="9" spans="1:6" ht="15" thickBot="1">
      <c r="A9" s="403">
        <v>2017</v>
      </c>
      <c r="B9" s="94" t="s">
        <v>6</v>
      </c>
      <c r="C9" s="94" t="s">
        <v>7</v>
      </c>
      <c r="D9" s="94" t="s">
        <v>8</v>
      </c>
      <c r="E9" s="354"/>
      <c r="F9" s="354"/>
    </row>
    <row r="10" spans="1:6" ht="14.4" thickBot="1">
      <c r="A10" s="95" t="s">
        <v>9</v>
      </c>
      <c r="B10" s="96">
        <f>+'ESA-Table 1'!D27</f>
        <v>59601019</v>
      </c>
      <c r="C10" s="96">
        <f>+'ESA-Table 1'!G27</f>
        <v>61045977.638999999</v>
      </c>
      <c r="D10" s="380">
        <f>C10/B10</f>
        <v>1.024243857961556</v>
      </c>
      <c r="E10" s="392"/>
      <c r="F10" s="393"/>
    </row>
    <row r="11" spans="1:6" s="354" customFormat="1" ht="14.4" thickBot="1">
      <c r="A11" s="95" t="s">
        <v>10</v>
      </c>
      <c r="B11" s="96">
        <f>+'ESA-Table 1A'!D19</f>
        <v>11139809</v>
      </c>
      <c r="C11" s="96">
        <f>+'ESA-Table 1A'!G19</f>
        <v>74978.14</v>
      </c>
      <c r="D11" s="380">
        <f t="shared" ref="D11:D13" si="0">C11/B11</f>
        <v>6.7306486134546834E-3</v>
      </c>
      <c r="E11" s="392"/>
      <c r="F11" s="393"/>
    </row>
    <row r="12" spans="1:6" ht="14.4" thickBot="1">
      <c r="A12" s="95" t="s">
        <v>11</v>
      </c>
      <c r="B12" s="891">
        <v>54509</v>
      </c>
      <c r="C12" s="733">
        <f>+'ESA-Table 2'!C70</f>
        <v>80333</v>
      </c>
      <c r="D12" s="380">
        <f t="shared" si="0"/>
        <v>1.4737566273459428</v>
      </c>
      <c r="E12" s="392"/>
      <c r="F12" s="354"/>
    </row>
    <row r="13" spans="1:6" s="354" customFormat="1" ht="14.4" thickBot="1">
      <c r="A13" s="95" t="s">
        <v>12</v>
      </c>
      <c r="B13" s="891">
        <v>30800000</v>
      </c>
      <c r="C13" s="733">
        <f>'ESA-Table 2'!D62</f>
        <v>31824438.539999995</v>
      </c>
      <c r="D13" s="380">
        <f t="shared" si="0"/>
        <v>1.0332609915584414</v>
      </c>
      <c r="E13" s="392"/>
    </row>
    <row r="14" spans="1:6" s="354" customFormat="1" ht="14.4" thickBot="1">
      <c r="A14" s="95" t="s">
        <v>13</v>
      </c>
      <c r="B14" s="891">
        <v>0</v>
      </c>
      <c r="C14" s="733">
        <f>'ESA-Table 2'!E62</f>
        <v>4852.3131999999996</v>
      </c>
      <c r="D14" s="380" t="s">
        <v>14</v>
      </c>
      <c r="E14" s="392"/>
    </row>
    <row r="15" spans="1:6" ht="14.4" thickBot="1">
      <c r="A15" s="95" t="s">
        <v>15</v>
      </c>
      <c r="B15" s="891">
        <v>0</v>
      </c>
      <c r="C15" s="733">
        <v>0</v>
      </c>
      <c r="D15" s="380" t="s">
        <v>14</v>
      </c>
      <c r="E15" s="392"/>
      <c r="F15" s="354"/>
    </row>
    <row r="16" spans="1:6" ht="14.4" thickBot="1">
      <c r="A16" s="95" t="s">
        <v>16</v>
      </c>
      <c r="B16" s="891">
        <v>36522</v>
      </c>
      <c r="C16" s="733">
        <f>+'ESA-Table 2'!K70</f>
        <v>64520</v>
      </c>
      <c r="D16" s="380">
        <f t="shared" ref="D16" si="1">C16/B16</f>
        <v>1.7666064290016976</v>
      </c>
      <c r="E16" s="392"/>
      <c r="F16" s="354"/>
    </row>
    <row r="17" spans="1:11" s="354" customFormat="1" ht="14.4" thickBot="1">
      <c r="A17" s="462" t="s">
        <v>17</v>
      </c>
      <c r="B17" s="891">
        <v>0</v>
      </c>
      <c r="C17" s="733">
        <f>+'ESA-Table 2'!L65</f>
        <v>0</v>
      </c>
      <c r="D17" s="380" t="s">
        <v>14</v>
      </c>
      <c r="E17" s="392"/>
    </row>
    <row r="18" spans="1:11" s="354" customFormat="1" ht="14.4" thickBot="1">
      <c r="A18" s="462" t="s">
        <v>18</v>
      </c>
      <c r="B18" s="891">
        <v>0</v>
      </c>
      <c r="C18" s="733">
        <f>+'ESA-Table 2'!M65</f>
        <v>0</v>
      </c>
      <c r="D18" s="380" t="s">
        <v>14</v>
      </c>
      <c r="E18" s="392"/>
    </row>
    <row r="19" spans="1:11" s="354" customFormat="1" ht="14.4" thickBot="1">
      <c r="A19" s="462" t="s">
        <v>19</v>
      </c>
      <c r="B19" s="891">
        <v>0</v>
      </c>
      <c r="C19" s="733">
        <v>0</v>
      </c>
      <c r="D19" s="380" t="s">
        <v>14</v>
      </c>
      <c r="E19" s="392"/>
    </row>
    <row r="20" spans="1:11" s="354" customFormat="1" ht="14.4" thickBot="1">
      <c r="A20" s="95" t="s">
        <v>20</v>
      </c>
      <c r="B20" s="891">
        <v>17987</v>
      </c>
      <c r="C20" s="733">
        <f>+'ESA-Table 2'!S70</f>
        <v>15813</v>
      </c>
      <c r="D20" s="380">
        <f t="shared" ref="D20" si="2">C20/B20</f>
        <v>0.87913493078334348</v>
      </c>
      <c r="E20" s="392"/>
    </row>
    <row r="21" spans="1:11" s="354" customFormat="1" ht="14.4" thickBot="1">
      <c r="A21" s="462" t="s">
        <v>17</v>
      </c>
      <c r="B21" s="733">
        <v>0</v>
      </c>
      <c r="C21" s="733">
        <f>+'ESA-Table 2'!T65</f>
        <v>0</v>
      </c>
      <c r="D21" s="380" t="s">
        <v>14</v>
      </c>
      <c r="E21" s="392"/>
    </row>
    <row r="22" spans="1:11" s="354" customFormat="1" ht="14.4" thickBot="1">
      <c r="A22" s="462" t="s">
        <v>18</v>
      </c>
      <c r="B22" s="733">
        <v>0</v>
      </c>
      <c r="C22" s="733">
        <f>+'ESA-Table 2'!U65</f>
        <v>0</v>
      </c>
      <c r="D22" s="380" t="s">
        <v>14</v>
      </c>
      <c r="E22" s="392"/>
    </row>
    <row r="23" spans="1:11" ht="14.4" thickBot="1">
      <c r="A23" s="462" t="s">
        <v>19</v>
      </c>
      <c r="B23" s="733">
        <v>0</v>
      </c>
      <c r="C23" s="733">
        <v>0</v>
      </c>
      <c r="D23" s="380" t="s">
        <v>14</v>
      </c>
      <c r="E23" s="392"/>
      <c r="F23" s="354"/>
      <c r="G23" s="354"/>
      <c r="H23" s="354"/>
      <c r="I23" s="354"/>
      <c r="J23" s="354"/>
    </row>
    <row r="24" spans="1:11" ht="42.75" customHeight="1">
      <c r="A24" s="906" t="s">
        <v>21</v>
      </c>
      <c r="B24" s="906"/>
      <c r="C24" s="906"/>
      <c r="D24" s="906"/>
      <c r="E24" s="706"/>
      <c r="F24" s="706"/>
      <c r="G24" s="706"/>
      <c r="H24" s="706"/>
      <c r="I24" s="706"/>
      <c r="J24" s="706"/>
    </row>
    <row r="25" spans="1:11" ht="15.6">
      <c r="A25" s="92"/>
      <c r="B25" s="352"/>
      <c r="C25" s="352"/>
      <c r="D25" s="352"/>
      <c r="E25" s="354"/>
      <c r="F25" s="354"/>
      <c r="G25" s="354"/>
      <c r="H25" s="354"/>
      <c r="I25" s="354"/>
      <c r="J25" s="354"/>
    </row>
    <row r="26" spans="1:11" ht="15.6">
      <c r="A26" s="98" t="s">
        <v>22</v>
      </c>
      <c r="B26" s="352"/>
      <c r="C26" s="352"/>
      <c r="D26" s="352"/>
      <c r="E26" s="354"/>
      <c r="F26" s="354"/>
      <c r="G26" s="354"/>
      <c r="H26" s="354"/>
      <c r="I26" s="354"/>
      <c r="J26" s="354"/>
    </row>
    <row r="27" spans="1:11" s="354" customFormat="1" ht="16.2" thickBot="1">
      <c r="A27" s="98"/>
      <c r="B27" s="352"/>
      <c r="C27" s="352"/>
      <c r="D27" s="352"/>
    </row>
    <row r="28" spans="1:11" s="354" customFormat="1" ht="16.2" thickBot="1">
      <c r="A28" s="901" t="s">
        <v>23</v>
      </c>
      <c r="B28" s="902"/>
      <c r="C28" s="902"/>
      <c r="D28" s="903"/>
    </row>
    <row r="29" spans="1:11" s="354" customFormat="1" ht="15" thickBot="1">
      <c r="A29" s="403">
        <v>2017</v>
      </c>
      <c r="B29" s="94" t="s">
        <v>24</v>
      </c>
      <c r="C29" s="94" t="s">
        <v>7</v>
      </c>
      <c r="D29" s="94" t="s">
        <v>8</v>
      </c>
    </row>
    <row r="30" spans="1:11" s="354" customFormat="1" ht="14.4" thickBot="1">
      <c r="A30" s="95" t="s">
        <v>25</v>
      </c>
      <c r="B30" s="96">
        <v>9981652</v>
      </c>
      <c r="C30" s="894">
        <v>6706298</v>
      </c>
      <c r="D30" s="380">
        <f>C30/B30</f>
        <v>0.67186253337623869</v>
      </c>
    </row>
    <row r="31" spans="1:11" ht="14.4" thickBot="1">
      <c r="A31" s="95" t="s">
        <v>26</v>
      </c>
      <c r="B31" s="96">
        <v>457873645</v>
      </c>
      <c r="C31" s="894">
        <v>375043839</v>
      </c>
      <c r="D31" s="380">
        <f>C31/B31</f>
        <v>0.81909898745100296</v>
      </c>
      <c r="E31" s="354"/>
      <c r="F31" s="354"/>
      <c r="G31" s="354"/>
      <c r="H31" s="354"/>
      <c r="I31" s="354"/>
      <c r="J31" s="354"/>
    </row>
    <row r="32" spans="1:11" ht="14.4" thickBot="1">
      <c r="A32" s="95" t="s">
        <v>27</v>
      </c>
      <c r="B32" s="96">
        <v>0</v>
      </c>
      <c r="C32" s="96">
        <v>0</v>
      </c>
      <c r="D32" s="380">
        <v>0</v>
      </c>
      <c r="E32" s="354"/>
      <c r="F32" s="354"/>
      <c r="G32" s="354"/>
      <c r="H32" s="354"/>
      <c r="I32" s="354"/>
      <c r="J32" s="354"/>
      <c r="K32" s="354"/>
    </row>
    <row r="33" spans="1:11" ht="14.4" thickBot="1">
      <c r="A33" s="97" t="s">
        <v>28</v>
      </c>
      <c r="B33" s="895">
        <f>SUM(B30:B32)</f>
        <v>467855297</v>
      </c>
      <c r="C33" s="895">
        <f>SUM(C30:C32)</f>
        <v>381750137</v>
      </c>
      <c r="D33" s="380">
        <f t="shared" ref="D33" si="3">C33/B33</f>
        <v>0.81595771053116883</v>
      </c>
      <c r="E33" s="354"/>
      <c r="F33" s="354"/>
      <c r="G33" s="354"/>
      <c r="H33" s="354"/>
      <c r="I33" s="354"/>
      <c r="J33" s="354"/>
      <c r="K33" s="354"/>
    </row>
    <row r="34" spans="1:11" ht="28.8">
      <c r="A34" s="140" t="s">
        <v>29</v>
      </c>
      <c r="B34" s="141" t="s">
        <v>30</v>
      </c>
      <c r="C34" s="141" t="s">
        <v>31</v>
      </c>
      <c r="D34" s="141" t="s">
        <v>32</v>
      </c>
      <c r="E34" s="90"/>
      <c r="F34" s="390" t="s">
        <v>39</v>
      </c>
      <c r="G34" s="391">
        <v>1797531.2699999996</v>
      </c>
      <c r="H34" s="354"/>
      <c r="I34" s="354"/>
      <c r="J34" s="354"/>
      <c r="K34" s="354"/>
    </row>
    <row r="35" spans="1:11" ht="13.8">
      <c r="A35" s="321" t="s">
        <v>33</v>
      </c>
      <c r="B35" s="401">
        <v>37554</v>
      </c>
      <c r="C35" s="402">
        <v>171160</v>
      </c>
      <c r="D35" s="402">
        <v>82794</v>
      </c>
      <c r="E35" s="354"/>
      <c r="F35" s="390" t="s">
        <v>40</v>
      </c>
      <c r="G35" s="391">
        <v>2956189.5987671022</v>
      </c>
      <c r="H35" s="354"/>
      <c r="I35" s="354"/>
      <c r="J35" s="354"/>
      <c r="K35" s="354"/>
    </row>
    <row r="36" spans="1:11" ht="15" thickBot="1">
      <c r="A36" s="93" t="s">
        <v>34</v>
      </c>
      <c r="B36" s="94" t="s">
        <v>35</v>
      </c>
      <c r="C36" s="94" t="s">
        <v>36</v>
      </c>
      <c r="D36" s="94" t="s">
        <v>37</v>
      </c>
      <c r="E36" s="354"/>
      <c r="F36" s="390" t="s">
        <v>41</v>
      </c>
      <c r="G36" s="391">
        <v>1099207.44</v>
      </c>
      <c r="H36" s="354"/>
      <c r="I36" s="354"/>
      <c r="J36" s="354"/>
      <c r="K36" s="90"/>
    </row>
    <row r="37" spans="1:11" ht="14.4" thickBot="1">
      <c r="A37" s="97" t="s">
        <v>38</v>
      </c>
      <c r="B37" s="379">
        <v>1457787</v>
      </c>
      <c r="C37" s="379">
        <v>1222526</v>
      </c>
      <c r="D37" s="380">
        <f t="shared" ref="D37" si="4">C37/B37</f>
        <v>0.83861771301294363</v>
      </c>
      <c r="E37" s="900"/>
      <c r="F37" s="390" t="s">
        <v>42</v>
      </c>
      <c r="G37" s="391">
        <v>3499613.24</v>
      </c>
      <c r="H37" s="355"/>
      <c r="I37" s="355"/>
      <c r="J37" s="354"/>
      <c r="K37" s="354"/>
    </row>
    <row r="38" spans="1:11">
      <c r="A38" s="354"/>
      <c r="B38" s="354"/>
      <c r="C38" s="354"/>
      <c r="D38" s="354"/>
      <c r="E38" s="900"/>
      <c r="F38" s="390" t="s">
        <v>43</v>
      </c>
      <c r="G38" s="391">
        <v>2519686.5600000005</v>
      </c>
      <c r="H38" s="355"/>
      <c r="I38" s="355"/>
      <c r="J38" s="354"/>
      <c r="K38" s="354"/>
    </row>
    <row r="39" spans="1:11">
      <c r="A39" s="354"/>
      <c r="B39" s="354"/>
      <c r="C39" s="354"/>
      <c r="D39" s="354"/>
      <c r="E39" s="900"/>
      <c r="F39" s="390" t="s">
        <v>44</v>
      </c>
      <c r="G39" s="391">
        <v>464987.41999999958</v>
      </c>
      <c r="H39" s="355"/>
      <c r="I39" s="355"/>
      <c r="J39" s="354"/>
      <c r="K39" s="354"/>
    </row>
    <row r="40" spans="1:11">
      <c r="A40" s="354"/>
      <c r="B40" s="354"/>
      <c r="C40" s="354"/>
      <c r="D40" s="354"/>
      <c r="E40" s="900"/>
      <c r="F40" s="390" t="s">
        <v>45</v>
      </c>
      <c r="G40" s="391">
        <v>1784296.3699999987</v>
      </c>
      <c r="H40" s="355"/>
      <c r="I40" s="355"/>
      <c r="J40" s="354"/>
      <c r="K40" s="354"/>
    </row>
    <row r="41" spans="1:11">
      <c r="A41" s="354"/>
      <c r="B41" s="354"/>
      <c r="C41" s="354"/>
      <c r="D41" s="354"/>
      <c r="E41" s="900"/>
      <c r="F41" s="390" t="s">
        <v>46</v>
      </c>
      <c r="G41" s="391">
        <v>260769.98999999996</v>
      </c>
      <c r="H41" s="355"/>
      <c r="I41" s="355"/>
      <c r="J41" s="354"/>
      <c r="K41" s="354"/>
    </row>
    <row r="42" spans="1:11">
      <c r="A42" s="354"/>
      <c r="B42" s="354"/>
      <c r="C42" s="354"/>
      <c r="D42" s="354"/>
      <c r="E42" s="900"/>
      <c r="F42" s="390" t="s">
        <v>47</v>
      </c>
      <c r="G42" s="391">
        <v>481351.5</v>
      </c>
      <c r="H42" s="355"/>
      <c r="I42" s="355"/>
      <c r="J42" s="354"/>
      <c r="K42" s="354"/>
    </row>
    <row r="43" spans="1:11">
      <c r="E43" s="900"/>
      <c r="F43" s="390"/>
      <c r="G43" s="390"/>
      <c r="H43" s="355"/>
      <c r="I43" s="355"/>
    </row>
    <row r="44" spans="1:11">
      <c r="E44" s="900"/>
      <c r="F44" s="390"/>
      <c r="G44" s="390"/>
      <c r="H44" s="355"/>
      <c r="I44" s="355"/>
    </row>
    <row r="45" spans="1:11">
      <c r="E45" s="900"/>
      <c r="F45" s="390"/>
      <c r="G45" s="390"/>
      <c r="H45" s="355"/>
      <c r="I45" s="355"/>
    </row>
    <row r="46" spans="1:11">
      <c r="E46" s="900"/>
      <c r="F46" s="390"/>
      <c r="G46" s="390"/>
      <c r="H46" s="355"/>
      <c r="I46" s="355"/>
    </row>
    <row r="47" spans="1:11">
      <c r="E47" s="900"/>
      <c r="F47" s="390"/>
      <c r="G47" s="390"/>
      <c r="H47" s="355"/>
      <c r="I47" s="355"/>
    </row>
    <row r="48" spans="1:11">
      <c r="E48" s="900"/>
      <c r="F48" s="390"/>
      <c r="G48" s="390"/>
      <c r="H48" s="355"/>
      <c r="I48" s="355"/>
    </row>
    <row r="49" spans="5:9">
      <c r="E49" s="900"/>
      <c r="F49" s="355"/>
      <c r="G49" s="355"/>
      <c r="H49" s="355"/>
      <c r="I49" s="355"/>
    </row>
    <row r="50" spans="5:9">
      <c r="E50" s="900"/>
      <c r="F50" s="355"/>
      <c r="G50" s="355"/>
      <c r="H50" s="355"/>
      <c r="I50" s="355"/>
    </row>
    <row r="51" spans="5:9">
      <c r="E51" s="355"/>
      <c r="F51" s="355"/>
      <c r="G51" s="355"/>
      <c r="H51" s="355"/>
      <c r="I51" s="355"/>
    </row>
  </sheetData>
  <mergeCells count="6">
    <mergeCell ref="E37:E50"/>
    <mergeCell ref="A28:D28"/>
    <mergeCell ref="A1:D1"/>
    <mergeCell ref="A8:D8"/>
    <mergeCell ref="A24:D24"/>
    <mergeCell ref="A3:D3"/>
  </mergeCells>
  <pageMargins left="0.7" right="0.7" top="0.75" bottom="0.75" header="0.3" footer="0.3"/>
  <pageSetup scale="67" orientation="portrait" r:id="rId1"/>
  <headerFooter scaleWithDoc="0"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CH1229"/>
  <sheetViews>
    <sheetView zoomScaleNormal="100" zoomScalePageLayoutView="60" workbookViewId="0">
      <selection activeCell="E29" sqref="E29"/>
    </sheetView>
  </sheetViews>
  <sheetFormatPr defaultColWidth="34.5546875" defaultRowHeight="13.8"/>
  <cols>
    <col min="1" max="1" width="36.6640625" style="4" customWidth="1"/>
    <col min="2" max="2" width="17.44140625" style="4" customWidth="1"/>
    <col min="3" max="3" width="19.6640625" style="4" customWidth="1"/>
    <col min="4" max="4" width="16.6640625" style="4" customWidth="1"/>
    <col min="5" max="5" width="15.5546875" style="4" customWidth="1"/>
    <col min="6" max="6" width="17" style="4" customWidth="1"/>
    <col min="7" max="9" width="14.44140625" style="4" customWidth="1"/>
    <col min="10" max="10" width="12.6640625" style="4" customWidth="1"/>
    <col min="11" max="11" width="15.33203125" style="4" customWidth="1"/>
    <col min="12" max="20" width="16.5546875" style="4" customWidth="1"/>
    <col min="21" max="21" width="17.5546875" style="4" customWidth="1"/>
    <col min="22" max="22" width="14.6640625" style="4" customWidth="1"/>
    <col min="23" max="23" width="14.5546875" style="4" customWidth="1"/>
    <col min="24" max="24" width="12" style="4" customWidth="1"/>
    <col min="25" max="25" width="14.5546875" style="6" customWidth="1"/>
    <col min="26" max="26" width="12.5546875" style="4" customWidth="1"/>
    <col min="27" max="27" width="11" style="4" customWidth="1"/>
    <col min="28" max="28" width="14.6640625" style="4" customWidth="1"/>
    <col min="29" max="29" width="16.5546875" style="4" customWidth="1"/>
    <col min="30" max="30" width="16.44140625" style="4" customWidth="1"/>
    <col min="31" max="31" width="15.44140625" style="4" customWidth="1"/>
    <col min="32" max="33" width="14" style="4" customWidth="1"/>
    <col min="34" max="34" width="15.44140625" style="4" customWidth="1"/>
    <col min="35" max="35" width="19.5546875" style="4" customWidth="1"/>
    <col min="36" max="36" width="12.33203125" style="4" customWidth="1"/>
    <col min="37" max="37" width="12.5546875" style="4" customWidth="1"/>
    <col min="38" max="38" width="14.5546875" style="4" customWidth="1"/>
    <col min="39" max="16384" width="34.5546875" style="5"/>
  </cols>
  <sheetData>
    <row r="1" spans="1:46" s="10" customFormat="1" ht="95.1" customHeight="1">
      <c r="A1" s="909" t="s">
        <v>48</v>
      </c>
      <c r="B1" s="909"/>
      <c r="C1" s="909"/>
      <c r="D1" s="909"/>
      <c r="E1" s="909"/>
      <c r="F1" s="909"/>
      <c r="G1" s="909"/>
      <c r="H1" s="909"/>
      <c r="I1" s="909"/>
      <c r="J1" s="910"/>
      <c r="K1" s="378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85"/>
      <c r="AN1" s="85"/>
      <c r="AO1" s="85"/>
      <c r="AP1" s="85"/>
      <c r="AQ1" s="85"/>
      <c r="AR1" s="85"/>
      <c r="AS1" s="85"/>
      <c r="AT1" s="85"/>
    </row>
    <row r="2" spans="1:46" ht="17.100000000000001" customHeight="1">
      <c r="A2" s="100"/>
      <c r="B2" s="161" t="s">
        <v>49</v>
      </c>
      <c r="C2" s="161"/>
      <c r="D2" s="161"/>
      <c r="E2" s="161" t="s">
        <v>50</v>
      </c>
      <c r="F2" s="161"/>
      <c r="G2" s="161"/>
      <c r="H2" s="162" t="s">
        <v>51</v>
      </c>
      <c r="I2" s="163"/>
      <c r="J2" s="164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</row>
    <row r="3" spans="1:46" s="11" customFormat="1" ht="34.5" customHeight="1">
      <c r="A3" s="100" t="s">
        <v>52</v>
      </c>
      <c r="B3" s="142" t="s">
        <v>53</v>
      </c>
      <c r="C3" s="142" t="s">
        <v>54</v>
      </c>
      <c r="D3" s="142" t="s">
        <v>55</v>
      </c>
      <c r="E3" s="142" t="s">
        <v>53</v>
      </c>
      <c r="F3" s="142" t="s">
        <v>54</v>
      </c>
      <c r="G3" s="142" t="s">
        <v>55</v>
      </c>
      <c r="H3" s="142" t="s">
        <v>53</v>
      </c>
      <c r="I3" s="142" t="s">
        <v>54</v>
      </c>
      <c r="J3" s="142" t="s">
        <v>55</v>
      </c>
      <c r="K3" s="86"/>
      <c r="L3" s="86"/>
      <c r="M3" s="86"/>
      <c r="N3" s="86"/>
      <c r="O3" s="86"/>
      <c r="P3" s="86"/>
      <c r="Q3" s="86"/>
      <c r="R3" s="86"/>
      <c r="S3" s="86"/>
      <c r="T3" s="86"/>
      <c r="U3" s="86"/>
      <c r="V3" s="86"/>
      <c r="W3" s="86"/>
      <c r="X3" s="86"/>
      <c r="Y3" s="86"/>
      <c r="Z3" s="86"/>
      <c r="AA3" s="86"/>
      <c r="AB3" s="86"/>
      <c r="AC3" s="86"/>
      <c r="AD3" s="86"/>
      <c r="AE3" s="86"/>
      <c r="AF3" s="86"/>
      <c r="AG3" s="86"/>
      <c r="AH3" s="86"/>
      <c r="AI3" s="86"/>
      <c r="AJ3" s="86"/>
      <c r="AK3" s="86"/>
      <c r="AL3" s="86"/>
      <c r="AM3" s="86"/>
      <c r="AN3" s="86"/>
      <c r="AO3" s="86"/>
      <c r="AP3" s="86"/>
      <c r="AQ3" s="86"/>
      <c r="AR3" s="86"/>
      <c r="AS3" s="86"/>
      <c r="AT3" s="86"/>
    </row>
    <row r="4" spans="1:46" ht="17.100000000000001" customHeight="1">
      <c r="A4" s="143" t="s">
        <v>56</v>
      </c>
      <c r="B4" s="144"/>
      <c r="C4" s="145"/>
      <c r="D4" s="145"/>
      <c r="E4" s="145"/>
      <c r="F4" s="145"/>
      <c r="G4" s="145"/>
      <c r="H4" s="145"/>
      <c r="I4" s="145"/>
      <c r="J4" s="146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</row>
    <row r="5" spans="1:46" ht="17.100000000000001" customHeight="1">
      <c r="A5" s="314" t="s">
        <v>39</v>
      </c>
      <c r="B5" s="317">
        <v>19877351</v>
      </c>
      <c r="C5" s="317">
        <v>0</v>
      </c>
      <c r="D5" s="151">
        <f>B5+C5</f>
        <v>19877351</v>
      </c>
      <c r="E5" s="317">
        <v>15026522.869999999</v>
      </c>
      <c r="F5" s="317">
        <v>0</v>
      </c>
      <c r="G5" s="149">
        <f>E5+F5</f>
        <v>15026522.869999999</v>
      </c>
      <c r="H5" s="147">
        <f>E5/B5</f>
        <v>0.75596204293016711</v>
      </c>
      <c r="I5" s="382" t="s">
        <v>57</v>
      </c>
      <c r="J5" s="147">
        <f>G5/D5</f>
        <v>0.75596204293016711</v>
      </c>
      <c r="K5" s="376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5"/>
      <c r="AD5" s="5"/>
      <c r="AE5" s="5"/>
      <c r="AF5" s="5"/>
      <c r="AG5" s="5"/>
      <c r="AH5" s="5"/>
      <c r="AI5" s="5"/>
      <c r="AJ5" s="5"/>
      <c r="AK5" s="5"/>
      <c r="AL5" s="5"/>
    </row>
    <row r="6" spans="1:46" ht="17.100000000000001" customHeight="1">
      <c r="A6" s="314" t="s">
        <v>41</v>
      </c>
      <c r="B6" s="317">
        <v>27143</v>
      </c>
      <c r="C6" s="317">
        <v>0</v>
      </c>
      <c r="D6" s="151">
        <f t="shared" ref="D6:D16" si="0">B6+C6</f>
        <v>27143</v>
      </c>
      <c r="E6" s="317">
        <v>11383.5</v>
      </c>
      <c r="F6" s="317">
        <v>0</v>
      </c>
      <c r="G6" s="149">
        <f t="shared" ref="G6:G14" si="1">E6+F6</f>
        <v>11383.5</v>
      </c>
      <c r="H6" s="147">
        <f t="shared" ref="H6:H16" si="2">E6/B6</f>
        <v>0.41938989794790554</v>
      </c>
      <c r="I6" s="147">
        <v>0</v>
      </c>
      <c r="J6" s="147">
        <f t="shared" ref="J6:J16" si="3">G6/D6</f>
        <v>0.41938989794790554</v>
      </c>
      <c r="K6" s="376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5"/>
      <c r="AD6" s="5"/>
      <c r="AE6" s="5"/>
      <c r="AF6" s="5"/>
      <c r="AG6" s="5"/>
      <c r="AH6" s="5"/>
      <c r="AI6" s="5"/>
      <c r="AJ6" s="5"/>
      <c r="AK6" s="5"/>
      <c r="AL6" s="5"/>
    </row>
    <row r="7" spans="1:46" ht="17.100000000000001" customHeight="1">
      <c r="A7" s="314" t="s">
        <v>42</v>
      </c>
      <c r="B7" s="317">
        <v>188160</v>
      </c>
      <c r="C7" s="317">
        <v>0</v>
      </c>
      <c r="D7" s="151">
        <f t="shared" si="0"/>
        <v>188160</v>
      </c>
      <c r="E7" s="317">
        <v>50031.27</v>
      </c>
      <c r="F7" s="317">
        <v>0</v>
      </c>
      <c r="G7" s="149">
        <f t="shared" si="1"/>
        <v>50031.27</v>
      </c>
      <c r="H7" s="261">
        <f t="shared" si="2"/>
        <v>0.26589748086734694</v>
      </c>
      <c r="I7" s="261">
        <v>0</v>
      </c>
      <c r="J7" s="261">
        <f t="shared" si="3"/>
        <v>0.26589748086734694</v>
      </c>
      <c r="K7" s="376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5"/>
      <c r="AD7" s="5"/>
      <c r="AE7" s="5"/>
      <c r="AF7" s="5"/>
      <c r="AG7" s="5"/>
      <c r="AH7" s="5"/>
      <c r="AI7" s="5"/>
      <c r="AJ7" s="5"/>
      <c r="AK7" s="5"/>
      <c r="AL7" s="5"/>
    </row>
    <row r="8" spans="1:46" ht="17.100000000000001" customHeight="1">
      <c r="A8" s="313" t="s">
        <v>58</v>
      </c>
      <c r="B8" s="317">
        <v>21373954</v>
      </c>
      <c r="C8" s="317">
        <v>0</v>
      </c>
      <c r="D8" s="151">
        <f t="shared" si="0"/>
        <v>21373954</v>
      </c>
      <c r="E8" s="317">
        <v>25212040.23</v>
      </c>
      <c r="F8" s="317">
        <v>0</v>
      </c>
      <c r="G8" s="149">
        <f t="shared" si="1"/>
        <v>25212040.23</v>
      </c>
      <c r="H8" s="261">
        <f t="shared" si="2"/>
        <v>1.1795683770068937</v>
      </c>
      <c r="I8" s="261">
        <v>0</v>
      </c>
      <c r="J8" s="261">
        <f t="shared" si="3"/>
        <v>1.1795683770068937</v>
      </c>
      <c r="K8" s="376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5"/>
      <c r="AD8" s="5"/>
      <c r="AE8" s="5"/>
      <c r="AF8" s="5"/>
      <c r="AG8" s="5"/>
      <c r="AH8" s="5"/>
      <c r="AI8" s="5"/>
      <c r="AJ8" s="5"/>
      <c r="AK8" s="5"/>
      <c r="AL8" s="5"/>
    </row>
    <row r="9" spans="1:46">
      <c r="A9" s="314" t="s">
        <v>46</v>
      </c>
      <c r="B9" s="317">
        <v>91665</v>
      </c>
      <c r="C9" s="317">
        <v>0</v>
      </c>
      <c r="D9" s="151">
        <f t="shared" si="0"/>
        <v>91665</v>
      </c>
      <c r="E9" s="317">
        <v>130</v>
      </c>
      <c r="F9" s="317">
        <v>0</v>
      </c>
      <c r="G9" s="149">
        <f t="shared" si="1"/>
        <v>130</v>
      </c>
      <c r="H9" s="147">
        <f t="shared" si="2"/>
        <v>1.4182076037746142E-3</v>
      </c>
      <c r="I9" s="147">
        <v>0</v>
      </c>
      <c r="J9" s="147">
        <f t="shared" si="3"/>
        <v>1.4182076037746142E-3</v>
      </c>
      <c r="K9" s="376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5"/>
      <c r="AD9" s="5"/>
      <c r="AE9" s="5"/>
      <c r="AF9" s="5"/>
      <c r="AG9" s="5"/>
      <c r="AH9" s="5"/>
      <c r="AI9" s="5"/>
      <c r="AJ9" s="5"/>
      <c r="AK9" s="5"/>
      <c r="AL9" s="5"/>
    </row>
    <row r="10" spans="1:46">
      <c r="A10" s="314" t="s">
        <v>45</v>
      </c>
      <c r="B10" s="317">
        <v>2647334</v>
      </c>
      <c r="C10" s="317">
        <v>0</v>
      </c>
      <c r="D10" s="151">
        <f t="shared" si="0"/>
        <v>2647334</v>
      </c>
      <c r="E10" s="317">
        <v>3710805.18</v>
      </c>
      <c r="F10" s="317">
        <v>0</v>
      </c>
      <c r="G10" s="149">
        <f t="shared" si="1"/>
        <v>3710805.18</v>
      </c>
      <c r="H10" s="147">
        <f t="shared" si="2"/>
        <v>1.401714018707122</v>
      </c>
      <c r="I10" s="375">
        <v>0</v>
      </c>
      <c r="J10" s="147">
        <f t="shared" si="3"/>
        <v>1.401714018707122</v>
      </c>
      <c r="K10" s="376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5"/>
      <c r="AD10" s="5"/>
      <c r="AE10" s="5"/>
      <c r="AF10" s="5"/>
      <c r="AG10" s="5"/>
      <c r="AH10" s="5"/>
      <c r="AI10" s="5"/>
      <c r="AJ10" s="5"/>
      <c r="AK10" s="5"/>
      <c r="AL10" s="5"/>
    </row>
    <row r="11" spans="1:46" ht="17.100000000000001" customHeight="1">
      <c r="A11" s="314" t="s">
        <v>59</v>
      </c>
      <c r="B11" s="317">
        <v>2842731</v>
      </c>
      <c r="C11" s="317">
        <v>0</v>
      </c>
      <c r="D11" s="151">
        <f t="shared" si="0"/>
        <v>2842731</v>
      </c>
      <c r="E11" s="317">
        <v>4456821.21</v>
      </c>
      <c r="F11" s="317">
        <v>0</v>
      </c>
      <c r="G11" s="149">
        <f t="shared" si="1"/>
        <v>4456821.21</v>
      </c>
      <c r="H11" s="147">
        <f t="shared" si="2"/>
        <v>1.5677956197754905</v>
      </c>
      <c r="I11" s="189">
        <v>0</v>
      </c>
      <c r="J11" s="147">
        <f t="shared" si="3"/>
        <v>1.5677956197754905</v>
      </c>
      <c r="K11" s="376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5"/>
      <c r="AD11" s="5"/>
      <c r="AE11" s="5"/>
      <c r="AF11" s="5"/>
      <c r="AG11" s="5"/>
      <c r="AH11" s="5"/>
      <c r="AI11" s="5"/>
      <c r="AJ11" s="5"/>
      <c r="AK11" s="5"/>
      <c r="AL11" s="5"/>
    </row>
    <row r="12" spans="1:46">
      <c r="A12" s="314" t="s">
        <v>40</v>
      </c>
      <c r="B12" s="317">
        <v>4071924</v>
      </c>
      <c r="C12" s="317">
        <v>0</v>
      </c>
      <c r="D12" s="151">
        <f t="shared" si="0"/>
        <v>4071924</v>
      </c>
      <c r="E12" s="317">
        <v>6398079.75</v>
      </c>
      <c r="F12" s="317">
        <v>0</v>
      </c>
      <c r="G12" s="149">
        <f t="shared" si="1"/>
        <v>6398079.75</v>
      </c>
      <c r="H12" s="147">
        <f t="shared" si="2"/>
        <v>1.5712669858278299</v>
      </c>
      <c r="I12" s="147">
        <v>0</v>
      </c>
      <c r="J12" s="147">
        <f t="shared" si="3"/>
        <v>1.5712669858278299</v>
      </c>
      <c r="K12" s="376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5"/>
      <c r="AD12" s="5"/>
      <c r="AE12" s="5"/>
      <c r="AF12" s="5"/>
      <c r="AG12" s="5"/>
      <c r="AH12" s="5"/>
      <c r="AI12" s="5"/>
      <c r="AJ12" s="5"/>
      <c r="AK12" s="5"/>
      <c r="AL12" s="5"/>
    </row>
    <row r="13" spans="1:46" ht="17.100000000000001" customHeight="1">
      <c r="A13" s="395" t="s">
        <v>60</v>
      </c>
      <c r="B13" s="317">
        <v>1322070</v>
      </c>
      <c r="C13" s="317">
        <v>0</v>
      </c>
      <c r="D13" s="151">
        <f t="shared" si="0"/>
        <v>1322070</v>
      </c>
      <c r="E13" s="317">
        <v>998002.5</v>
      </c>
      <c r="F13" s="317">
        <v>0</v>
      </c>
      <c r="G13" s="149">
        <f t="shared" si="1"/>
        <v>998002.5</v>
      </c>
      <c r="H13" s="147">
        <f t="shared" si="2"/>
        <v>0.75487871292745468</v>
      </c>
      <c r="I13" s="147">
        <v>0</v>
      </c>
      <c r="J13" s="147">
        <f t="shared" si="3"/>
        <v>0.75487871292745468</v>
      </c>
      <c r="K13" s="394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5"/>
      <c r="AD13" s="5"/>
      <c r="AE13" s="5"/>
      <c r="AF13" s="5"/>
      <c r="AG13" s="5"/>
      <c r="AH13" s="5"/>
      <c r="AI13" s="5"/>
      <c r="AJ13" s="5"/>
      <c r="AK13" s="5"/>
      <c r="AL13" s="5"/>
    </row>
    <row r="14" spans="1:46" ht="17.100000000000001" customHeight="1">
      <c r="A14" s="314" t="s">
        <v>61</v>
      </c>
      <c r="B14" s="148">
        <v>0</v>
      </c>
      <c r="C14" s="149">
        <v>0</v>
      </c>
      <c r="D14" s="151">
        <f t="shared" si="0"/>
        <v>0</v>
      </c>
      <c r="E14" s="317"/>
      <c r="F14" s="317">
        <v>0</v>
      </c>
      <c r="G14" s="149">
        <f t="shared" si="1"/>
        <v>0</v>
      </c>
      <c r="H14" s="189">
        <v>0</v>
      </c>
      <c r="I14" s="189">
        <v>0</v>
      </c>
      <c r="J14" s="189">
        <v>0</v>
      </c>
      <c r="K14" s="376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5"/>
      <c r="AD14" s="5"/>
      <c r="AE14" s="5"/>
      <c r="AF14" s="5"/>
      <c r="AG14" s="5"/>
      <c r="AH14" s="5"/>
      <c r="AI14" s="5"/>
      <c r="AJ14" s="5"/>
      <c r="AK14" s="5"/>
      <c r="AL14" s="5"/>
    </row>
    <row r="15" spans="1:46" ht="17.100000000000001" customHeight="1">
      <c r="A15" s="177"/>
      <c r="B15" s="327"/>
      <c r="C15" s="328"/>
      <c r="D15" s="151"/>
      <c r="E15" s="317"/>
      <c r="F15" s="317"/>
      <c r="G15" s="149"/>
      <c r="H15" s="189"/>
      <c r="I15" s="189"/>
      <c r="J15" s="189"/>
      <c r="K15" s="376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5"/>
      <c r="AD15" s="5"/>
      <c r="AE15" s="5"/>
      <c r="AF15" s="5"/>
      <c r="AG15" s="5"/>
      <c r="AH15" s="5"/>
      <c r="AI15" s="5"/>
      <c r="AJ15" s="5"/>
      <c r="AK15" s="5"/>
      <c r="AL15" s="5"/>
    </row>
    <row r="16" spans="1:46" ht="17.100000000000001" customHeight="1">
      <c r="A16" s="152" t="s">
        <v>62</v>
      </c>
      <c r="B16" s="186">
        <f>SUM(B5:B15)</f>
        <v>52442332</v>
      </c>
      <c r="C16" s="186">
        <f>SUM(C5:C15)</f>
        <v>0</v>
      </c>
      <c r="D16" s="186">
        <f t="shared" si="0"/>
        <v>52442332</v>
      </c>
      <c r="E16" s="186">
        <f t="shared" ref="E16:G16" si="4">SUM(E5:E15)</f>
        <v>55863816.509999998</v>
      </c>
      <c r="F16" s="186">
        <f t="shared" si="4"/>
        <v>0</v>
      </c>
      <c r="G16" s="186">
        <f t="shared" si="4"/>
        <v>55863816.509999998</v>
      </c>
      <c r="H16" s="188">
        <f t="shared" si="2"/>
        <v>1.0652427986993407</v>
      </c>
      <c r="I16" s="188">
        <v>0</v>
      </c>
      <c r="J16" s="188">
        <f t="shared" si="3"/>
        <v>1.0652427986993407</v>
      </c>
      <c r="K16" s="394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5"/>
      <c r="AD16" s="5"/>
      <c r="AE16" s="5"/>
      <c r="AF16" s="5"/>
      <c r="AG16" s="5"/>
      <c r="AH16" s="5"/>
      <c r="AI16" s="5"/>
      <c r="AJ16" s="5"/>
      <c r="AK16" s="5"/>
      <c r="AL16" s="5"/>
    </row>
    <row r="17" spans="1:75" ht="17.100000000000001" customHeight="1">
      <c r="A17" s="100"/>
      <c r="B17" s="100"/>
      <c r="C17" s="100"/>
      <c r="D17" s="100"/>
      <c r="E17" s="100"/>
      <c r="F17" s="100"/>
      <c r="G17" s="100"/>
      <c r="H17" s="100"/>
      <c r="I17" s="100"/>
      <c r="J17" s="100"/>
      <c r="K17" s="376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5"/>
      <c r="AD17" s="5"/>
      <c r="AE17" s="5"/>
      <c r="AF17" s="5"/>
      <c r="AG17" s="5"/>
      <c r="AH17" s="5"/>
      <c r="AI17" s="5"/>
      <c r="AJ17" s="5"/>
      <c r="AK17" s="5"/>
      <c r="AL17" s="5"/>
    </row>
    <row r="18" spans="1:75" ht="17.100000000000001" customHeight="1">
      <c r="A18" s="316" t="s">
        <v>63</v>
      </c>
      <c r="B18" s="148">
        <v>493828</v>
      </c>
      <c r="C18" s="149">
        <v>0</v>
      </c>
      <c r="D18" s="151">
        <f t="shared" ref="D18:D25" si="5">B18+C18</f>
        <v>493828</v>
      </c>
      <c r="E18" s="317">
        <v>107175.8</v>
      </c>
      <c r="F18" s="317">
        <v>0</v>
      </c>
      <c r="G18" s="151">
        <f t="shared" ref="G18:G25" si="6">E18+F18</f>
        <v>107175.8</v>
      </c>
      <c r="H18" s="189">
        <v>0</v>
      </c>
      <c r="I18" s="189">
        <v>0</v>
      </c>
      <c r="J18" s="189">
        <v>0</v>
      </c>
      <c r="K18" s="376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5"/>
      <c r="AD18" s="5"/>
      <c r="AE18" s="5"/>
      <c r="AF18" s="5"/>
      <c r="AG18" s="5"/>
      <c r="AH18" s="5"/>
      <c r="AI18" s="5"/>
      <c r="AJ18" s="5"/>
      <c r="AK18" s="5"/>
      <c r="AL18" s="5"/>
    </row>
    <row r="19" spans="1:75" ht="17.100000000000001" customHeight="1">
      <c r="A19" s="314" t="s">
        <v>64</v>
      </c>
      <c r="B19" s="317">
        <v>1051652</v>
      </c>
      <c r="C19" s="317">
        <v>0</v>
      </c>
      <c r="D19" s="151">
        <f t="shared" si="5"/>
        <v>1051652</v>
      </c>
      <c r="E19" s="317">
        <v>829412.3</v>
      </c>
      <c r="F19" s="317">
        <v>0</v>
      </c>
      <c r="G19" s="151">
        <f t="shared" si="6"/>
        <v>829412.3</v>
      </c>
      <c r="H19" s="381">
        <f t="shared" ref="H19:H25" si="7">E19/B19</f>
        <v>0.78867562653805634</v>
      </c>
      <c r="I19" s="381">
        <v>0</v>
      </c>
      <c r="J19" s="381">
        <f t="shared" ref="J19:J25" si="8">G19/D19</f>
        <v>0.78867562653805634</v>
      </c>
      <c r="K19" s="377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5"/>
      <c r="AD19" s="5"/>
      <c r="AE19" s="5"/>
      <c r="AF19" s="5"/>
      <c r="AG19" s="5"/>
      <c r="AH19" s="5"/>
      <c r="AI19" s="5"/>
      <c r="AJ19" s="5"/>
      <c r="AK19" s="5"/>
      <c r="AL19" s="5"/>
    </row>
    <row r="20" spans="1:75" ht="17.100000000000001" customHeight="1">
      <c r="A20" s="314" t="s">
        <v>65</v>
      </c>
      <c r="B20" s="317">
        <v>950000</v>
      </c>
      <c r="C20" s="317">
        <v>0</v>
      </c>
      <c r="D20" s="151">
        <f t="shared" si="5"/>
        <v>950000</v>
      </c>
      <c r="E20" s="317">
        <v>385845.66</v>
      </c>
      <c r="F20" s="317">
        <v>0</v>
      </c>
      <c r="G20" s="151">
        <f t="shared" si="6"/>
        <v>385845.66</v>
      </c>
      <c r="H20" s="382">
        <f t="shared" si="7"/>
        <v>0.40615332631578943</v>
      </c>
      <c r="I20" s="382">
        <v>0</v>
      </c>
      <c r="J20" s="382">
        <f t="shared" si="8"/>
        <v>0.40615332631578943</v>
      </c>
      <c r="K20" s="376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5"/>
      <c r="AD20" s="5"/>
      <c r="AE20" s="5"/>
      <c r="AF20" s="5"/>
      <c r="AG20" s="5"/>
      <c r="AH20" s="5"/>
      <c r="AI20" s="5"/>
      <c r="AJ20" s="5"/>
      <c r="AK20" s="5"/>
      <c r="AL20" s="5"/>
    </row>
    <row r="21" spans="1:75" ht="27.75" customHeight="1">
      <c r="A21" s="315" t="s">
        <v>66</v>
      </c>
      <c r="B21" s="317">
        <v>0</v>
      </c>
      <c r="C21" s="317">
        <v>0</v>
      </c>
      <c r="D21" s="151">
        <f t="shared" si="5"/>
        <v>0</v>
      </c>
      <c r="E21" s="317">
        <v>0</v>
      </c>
      <c r="F21" s="317">
        <v>0</v>
      </c>
      <c r="G21" s="151">
        <f t="shared" si="6"/>
        <v>0</v>
      </c>
      <c r="H21" s="189">
        <v>0</v>
      </c>
      <c r="I21" s="189">
        <v>0</v>
      </c>
      <c r="J21" s="189">
        <v>0</v>
      </c>
      <c r="K21" s="376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5"/>
      <c r="AD21" s="5"/>
      <c r="AE21" s="5"/>
      <c r="AF21" s="5"/>
      <c r="AG21" s="5"/>
      <c r="AH21" s="5"/>
      <c r="AI21" s="5"/>
      <c r="AJ21" s="5"/>
      <c r="AK21" s="5"/>
      <c r="AL21" s="5"/>
    </row>
    <row r="22" spans="1:75" ht="21" customHeight="1">
      <c r="A22" s="315" t="s">
        <v>67</v>
      </c>
      <c r="B22" s="317">
        <v>226250</v>
      </c>
      <c r="C22" s="317">
        <v>0</v>
      </c>
      <c r="D22" s="151">
        <f t="shared" si="5"/>
        <v>226250</v>
      </c>
      <c r="E22" s="317">
        <v>15189.22</v>
      </c>
      <c r="F22" s="317">
        <v>0</v>
      </c>
      <c r="G22" s="151">
        <f t="shared" si="6"/>
        <v>15189.22</v>
      </c>
      <c r="H22" s="382">
        <f t="shared" si="7"/>
        <v>6.7134674033149169E-2</v>
      </c>
      <c r="I22" s="382">
        <v>0</v>
      </c>
      <c r="J22" s="382">
        <f t="shared" si="8"/>
        <v>6.7134674033149169E-2</v>
      </c>
      <c r="K22" s="376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5"/>
      <c r="AD22" s="5"/>
      <c r="AE22" s="5"/>
      <c r="AF22" s="5"/>
      <c r="AG22" s="5"/>
      <c r="AH22" s="5"/>
      <c r="AI22" s="5"/>
      <c r="AJ22" s="5"/>
      <c r="AK22" s="5"/>
      <c r="AL22" s="5"/>
    </row>
    <row r="23" spans="1:75" ht="16.5" customHeight="1">
      <c r="A23" s="314" t="s">
        <v>68</v>
      </c>
      <c r="B23" s="317">
        <v>450856</v>
      </c>
      <c r="C23" s="317">
        <v>0</v>
      </c>
      <c r="D23" s="151">
        <f t="shared" si="5"/>
        <v>450856</v>
      </c>
      <c r="E23" s="317">
        <v>455010.77899999998</v>
      </c>
      <c r="F23" s="317">
        <v>0</v>
      </c>
      <c r="G23" s="151">
        <f t="shared" si="6"/>
        <v>455010.77899999998</v>
      </c>
      <c r="H23" s="382">
        <f t="shared" si="7"/>
        <v>1.0092153126497152</v>
      </c>
      <c r="I23" s="382">
        <v>0</v>
      </c>
      <c r="J23" s="382">
        <f t="shared" si="8"/>
        <v>1.0092153126497152</v>
      </c>
      <c r="K23" s="376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5"/>
      <c r="AD23" s="5"/>
      <c r="AE23" s="5"/>
      <c r="AF23" s="5"/>
      <c r="AG23" s="5"/>
      <c r="AH23" s="5"/>
      <c r="AI23" s="5"/>
      <c r="AJ23" s="5"/>
      <c r="AK23" s="5"/>
      <c r="AL23" s="5"/>
    </row>
    <row r="24" spans="1:75">
      <c r="A24" s="314" t="s">
        <v>69</v>
      </c>
      <c r="B24" s="317">
        <v>3926101</v>
      </c>
      <c r="C24" s="317">
        <v>0</v>
      </c>
      <c r="D24" s="151">
        <f t="shared" si="5"/>
        <v>3926101</v>
      </c>
      <c r="E24" s="317">
        <v>3334775.05</v>
      </c>
      <c r="F24" s="317">
        <v>0</v>
      </c>
      <c r="G24" s="151">
        <f t="shared" si="6"/>
        <v>3334775.05</v>
      </c>
      <c r="H24" s="382">
        <f t="shared" si="7"/>
        <v>0.84938595568478747</v>
      </c>
      <c r="I24" s="382">
        <v>0</v>
      </c>
      <c r="J24" s="382">
        <f t="shared" si="8"/>
        <v>0.84938595568478747</v>
      </c>
      <c r="K24" s="376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5"/>
      <c r="AD24" s="5"/>
      <c r="AE24" s="5"/>
      <c r="AF24" s="5"/>
      <c r="AG24" s="5"/>
      <c r="AH24" s="5"/>
      <c r="AI24" s="5"/>
      <c r="AJ24" s="5"/>
      <c r="AK24" s="5"/>
      <c r="AL24" s="5"/>
    </row>
    <row r="25" spans="1:75" ht="17.100000000000001" customHeight="1">
      <c r="A25" s="177" t="s">
        <v>70</v>
      </c>
      <c r="B25" s="317">
        <v>60000</v>
      </c>
      <c r="C25" s="317">
        <v>0</v>
      </c>
      <c r="D25" s="151">
        <f t="shared" si="5"/>
        <v>60000</v>
      </c>
      <c r="E25" s="317">
        <v>54752.32</v>
      </c>
      <c r="F25" s="317">
        <v>0</v>
      </c>
      <c r="G25" s="151">
        <f t="shared" si="6"/>
        <v>54752.32</v>
      </c>
      <c r="H25" s="382">
        <f t="shared" si="7"/>
        <v>0.91253866666666661</v>
      </c>
      <c r="I25" s="382">
        <v>0</v>
      </c>
      <c r="J25" s="382">
        <f t="shared" si="8"/>
        <v>0.91253866666666661</v>
      </c>
      <c r="K25" s="376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5"/>
      <c r="AD25" s="5"/>
      <c r="AE25" s="5"/>
      <c r="AF25" s="5"/>
      <c r="AG25" s="5"/>
      <c r="AH25" s="5"/>
      <c r="AI25" s="5"/>
      <c r="AJ25" s="5"/>
      <c r="AK25" s="5"/>
      <c r="AL25" s="5"/>
    </row>
    <row r="26" spans="1:75" s="14" customFormat="1" ht="17.100000000000001" customHeight="1">
      <c r="A26" s="100"/>
      <c r="B26" s="100"/>
      <c r="C26" s="100"/>
      <c r="D26" s="100"/>
      <c r="E26" s="100"/>
      <c r="F26" s="100"/>
      <c r="G26" s="100"/>
      <c r="H26" s="100"/>
      <c r="I26" s="100"/>
      <c r="J26" s="100"/>
    </row>
    <row r="27" spans="1:75" ht="16.2" customHeight="1">
      <c r="A27" s="155" t="s">
        <v>71</v>
      </c>
      <c r="B27" s="187">
        <f>B16+SUM(B18:B25)</f>
        <v>59601019</v>
      </c>
      <c r="C27" s="187">
        <f>C16+SUM(C18:C25)</f>
        <v>0</v>
      </c>
      <c r="D27" s="187">
        <f>D16+SUM(D18:D25)</f>
        <v>59601019</v>
      </c>
      <c r="E27" s="187">
        <f>E16+SUM(E18:E25)</f>
        <v>61045977.638999999</v>
      </c>
      <c r="F27" s="187">
        <f>F16+SUM(F18:F25)</f>
        <v>0</v>
      </c>
      <c r="G27" s="187">
        <f>E27+F27</f>
        <v>61045977.638999999</v>
      </c>
      <c r="H27" s="188">
        <f t="shared" ref="H27" si="9">E27/B27</f>
        <v>1.024243857961556</v>
      </c>
      <c r="I27" s="188">
        <v>0</v>
      </c>
      <c r="J27" s="188">
        <f t="shared" ref="J27" si="10">G27/D27</f>
        <v>1.024243857961556</v>
      </c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  <c r="BW27" s="13"/>
    </row>
    <row r="28" spans="1:75" ht="17.100000000000001" customHeight="1">
      <c r="A28" s="913" t="s">
        <v>72</v>
      </c>
      <c r="B28" s="914"/>
      <c r="C28" s="914"/>
      <c r="D28" s="914"/>
      <c r="E28" s="914"/>
      <c r="F28" s="914"/>
      <c r="G28" s="914"/>
      <c r="H28" s="914"/>
      <c r="I28" s="914"/>
      <c r="J28" s="915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5"/>
      <c r="AD28" s="5"/>
      <c r="AE28" s="5"/>
      <c r="AF28" s="5"/>
      <c r="AG28" s="5"/>
      <c r="AH28" s="5"/>
      <c r="AI28" s="5"/>
      <c r="AJ28" s="5"/>
      <c r="AK28" s="5"/>
      <c r="AL28" s="5"/>
    </row>
    <row r="29" spans="1:75" ht="17.100000000000001" customHeight="1">
      <c r="A29" s="99" t="s">
        <v>73</v>
      </c>
      <c r="B29" s="100"/>
      <c r="C29" s="100"/>
      <c r="D29" s="100"/>
      <c r="E29" s="312">
        <f>2143155.95*0.4579</f>
        <v>981351.10950500006</v>
      </c>
      <c r="F29" s="312">
        <v>0</v>
      </c>
      <c r="G29" s="311">
        <f t="shared" ref="G29:G30" si="11">E29+F29</f>
        <v>981351.10950500006</v>
      </c>
      <c r="H29" s="100"/>
      <c r="I29" s="100"/>
      <c r="J29" s="100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5"/>
      <c r="AD29" s="5"/>
      <c r="AE29" s="5"/>
      <c r="AF29" s="5"/>
      <c r="AG29" s="5"/>
      <c r="AH29" s="5"/>
      <c r="AI29" s="5"/>
      <c r="AJ29" s="5"/>
      <c r="AK29" s="5"/>
      <c r="AL29" s="5"/>
    </row>
    <row r="30" spans="1:75">
      <c r="A30" s="99" t="s">
        <v>74</v>
      </c>
      <c r="B30" s="100"/>
      <c r="C30" s="100"/>
      <c r="D30" s="100"/>
      <c r="E30" s="312">
        <v>0</v>
      </c>
      <c r="F30" s="310">
        <v>0</v>
      </c>
      <c r="G30" s="311">
        <f t="shared" si="11"/>
        <v>0</v>
      </c>
      <c r="H30" s="100"/>
      <c r="I30" s="100"/>
      <c r="J30" s="100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</row>
    <row r="31" spans="1:75">
      <c r="A31" s="284"/>
      <c r="B31" s="284"/>
      <c r="C31" s="284"/>
      <c r="D31" s="284"/>
      <c r="E31" s="284"/>
      <c r="F31" s="284"/>
      <c r="G31" s="16"/>
      <c r="H31" s="13"/>
      <c r="I31" s="13"/>
      <c r="J31" s="13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</row>
    <row r="32" spans="1:75" ht="34.5" customHeight="1">
      <c r="A32" s="911" t="s">
        <v>21</v>
      </c>
      <c r="B32" s="912"/>
      <c r="C32" s="912"/>
      <c r="D32" s="912"/>
      <c r="E32" s="912"/>
      <c r="F32" s="912"/>
      <c r="G32" s="912"/>
      <c r="H32" s="912"/>
      <c r="I32" s="912"/>
      <c r="J32" s="912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</row>
    <row r="33" spans="1:50" ht="32.25" customHeight="1">
      <c r="A33" s="916" t="s">
        <v>75</v>
      </c>
      <c r="B33" s="917"/>
      <c r="C33" s="917"/>
      <c r="D33" s="917"/>
      <c r="E33" s="917"/>
      <c r="F33" s="917"/>
      <c r="G33" s="917"/>
      <c r="H33" s="917"/>
      <c r="I33" s="917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</row>
    <row r="34" spans="1:50">
      <c r="A34" s="16"/>
      <c r="B34" s="16"/>
      <c r="C34" s="17"/>
      <c r="D34" s="13"/>
      <c r="E34" s="16"/>
      <c r="F34" s="16"/>
      <c r="G34" s="16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</row>
    <row r="35" spans="1:50">
      <c r="A35" s="907"/>
      <c r="B35" s="908"/>
      <c r="C35" s="908"/>
      <c r="D35" s="908"/>
      <c r="E35" s="908"/>
      <c r="F35" s="908"/>
      <c r="G35" s="908"/>
      <c r="H35" s="908"/>
      <c r="I35" s="908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</row>
    <row r="36" spans="1:50">
      <c r="A36" s="16"/>
      <c r="B36" s="16"/>
      <c r="C36" s="17"/>
      <c r="D36" s="13"/>
      <c r="E36" s="16"/>
      <c r="F36" s="16"/>
      <c r="G36" s="16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</row>
    <row r="37" spans="1:50">
      <c r="A37" s="16"/>
      <c r="B37" s="16"/>
      <c r="C37" s="18"/>
      <c r="D37" s="13"/>
      <c r="E37" s="16"/>
      <c r="F37" s="16"/>
      <c r="G37" s="16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</row>
    <row r="38" spans="1:50">
      <c r="A38" s="16"/>
      <c r="B38" s="16"/>
      <c r="C38" s="17"/>
      <c r="D38" s="13"/>
      <c r="E38" s="16"/>
      <c r="F38" s="16"/>
      <c r="G38" s="16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</row>
    <row r="39" spans="1:50">
      <c r="A39" s="16"/>
      <c r="B39" s="16"/>
      <c r="C39" s="17"/>
      <c r="D39" s="13"/>
      <c r="E39" s="16"/>
      <c r="F39" s="16"/>
      <c r="G39" s="16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</row>
    <row r="40" spans="1:50">
      <c r="A40" s="16"/>
      <c r="B40" s="16"/>
      <c r="C40" s="17"/>
      <c r="D40" s="13"/>
      <c r="E40" s="16"/>
      <c r="F40" s="16"/>
      <c r="G40" s="16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</row>
    <row r="41" spans="1:50">
      <c r="A41" s="16"/>
      <c r="B41" s="16"/>
      <c r="C41" s="17"/>
      <c r="D41" s="13"/>
      <c r="E41" s="16"/>
      <c r="F41" s="16"/>
      <c r="G41" s="16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</row>
    <row r="42" spans="1:50">
      <c r="A42" s="16"/>
      <c r="B42" s="16"/>
      <c r="C42" s="17"/>
      <c r="D42" s="13"/>
      <c r="E42" s="16"/>
      <c r="F42" s="16"/>
      <c r="G42" s="16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</row>
    <row r="43" spans="1:50">
      <c r="A43" s="16"/>
      <c r="B43" s="16"/>
      <c r="C43" s="17"/>
      <c r="D43" s="13"/>
      <c r="E43" s="16"/>
      <c r="F43" s="16"/>
      <c r="G43" s="16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</row>
    <row r="44" spans="1:50">
      <c r="A44" s="16"/>
      <c r="B44" s="16"/>
      <c r="C44" s="17"/>
      <c r="D44" s="13"/>
      <c r="E44" s="16"/>
      <c r="F44" s="16"/>
      <c r="G44" s="16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</row>
    <row r="45" spans="1:50">
      <c r="A45" s="16"/>
      <c r="B45" s="16"/>
      <c r="C45" s="17"/>
      <c r="D45" s="13"/>
      <c r="E45" s="16"/>
      <c r="F45" s="16"/>
      <c r="G45" s="16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</row>
    <row r="46" spans="1:50">
      <c r="A46" s="16"/>
      <c r="B46" s="16"/>
      <c r="C46" s="16"/>
      <c r="D46" s="16"/>
      <c r="E46" s="16"/>
      <c r="F46" s="16"/>
      <c r="G46" s="16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</row>
    <row r="47" spans="1:50">
      <c r="A47" s="16"/>
      <c r="B47" s="16"/>
      <c r="C47" s="16"/>
      <c r="D47" s="16"/>
      <c r="E47" s="16"/>
      <c r="F47" s="16"/>
      <c r="G47" s="16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</row>
    <row r="48" spans="1:50">
      <c r="A48" s="16"/>
      <c r="B48" s="16"/>
      <c r="C48" s="16"/>
      <c r="D48" s="16"/>
      <c r="E48" s="16"/>
      <c r="F48" s="16"/>
      <c r="G48" s="16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</row>
    <row r="49" spans="1:51">
      <c r="A49" s="16"/>
      <c r="B49" s="16"/>
      <c r="C49" s="16"/>
      <c r="D49" s="16"/>
      <c r="E49" s="16"/>
      <c r="F49" s="16"/>
      <c r="G49" s="16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</row>
    <row r="50" spans="1:51" ht="16.5" customHeight="1">
      <c r="A50" s="19"/>
      <c r="B50" s="19"/>
      <c r="C50" s="19"/>
      <c r="D50" s="19"/>
      <c r="E50" s="19"/>
      <c r="F50" s="19"/>
      <c r="G50" s="19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</row>
    <row r="51" spans="1:51">
      <c r="A51" s="16"/>
      <c r="B51" s="16"/>
      <c r="C51" s="16"/>
      <c r="D51" s="16"/>
      <c r="E51" s="16"/>
      <c r="F51" s="16"/>
      <c r="G51" s="16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</row>
    <row r="52" spans="1:51">
      <c r="A52" s="13"/>
      <c r="B52" s="13"/>
      <c r="C52" s="13"/>
      <c r="D52" s="13"/>
      <c r="E52" s="13"/>
      <c r="F52" s="13"/>
      <c r="G52" s="13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</row>
    <row r="53" spans="1:51">
      <c r="A53" s="13"/>
      <c r="B53" s="13"/>
      <c r="C53" s="13"/>
      <c r="D53" s="13"/>
      <c r="E53" s="13"/>
      <c r="F53" s="13"/>
      <c r="G53" s="13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</row>
    <row r="54" spans="1:51">
      <c r="A54" s="13"/>
      <c r="B54" s="13"/>
      <c r="C54" s="13"/>
      <c r="D54" s="13"/>
      <c r="E54" s="13"/>
      <c r="F54" s="13"/>
      <c r="G54" s="13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</row>
    <row r="55" spans="1:51" ht="8.25" customHeight="1">
      <c r="A55" s="13"/>
      <c r="B55" s="13"/>
      <c r="C55" s="13"/>
      <c r="D55" s="13"/>
      <c r="E55" s="13"/>
      <c r="F55" s="13"/>
      <c r="G55" s="13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</row>
    <row r="56" spans="1:51" hidden="1">
      <c r="A56" s="13"/>
      <c r="B56" s="13"/>
      <c r="C56" s="13"/>
      <c r="D56" s="13"/>
      <c r="E56" s="13"/>
      <c r="F56" s="13"/>
      <c r="G56" s="13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</row>
    <row r="57" spans="1:51" hidden="1">
      <c r="A57" s="13"/>
      <c r="B57" s="13"/>
      <c r="C57" s="13"/>
      <c r="D57" s="13"/>
      <c r="E57" s="13"/>
      <c r="F57" s="13"/>
      <c r="G57" s="13"/>
      <c r="H57" s="15"/>
      <c r="I57" s="15"/>
      <c r="J57" s="15"/>
      <c r="K57" s="15"/>
      <c r="L57" s="15"/>
      <c r="M57" s="15"/>
      <c r="N57" s="15"/>
      <c r="O57" s="14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</row>
    <row r="58" spans="1:51" hidden="1">
      <c r="A58" s="13"/>
      <c r="B58" s="13"/>
      <c r="C58" s="13"/>
      <c r="D58" s="13"/>
      <c r="E58" s="13"/>
      <c r="F58" s="13"/>
      <c r="G58" s="13"/>
      <c r="H58" s="15"/>
      <c r="I58" s="15"/>
      <c r="J58" s="15"/>
      <c r="K58" s="15"/>
      <c r="L58" s="15"/>
      <c r="M58" s="15"/>
      <c r="N58" s="15"/>
      <c r="O58" s="14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</row>
    <row r="59" spans="1:51" hidden="1">
      <c r="A59" s="13"/>
      <c r="B59" s="13"/>
      <c r="C59" s="13"/>
      <c r="D59" s="13"/>
      <c r="E59" s="13"/>
      <c r="F59" s="13"/>
      <c r="G59" s="13"/>
      <c r="H59" s="15"/>
      <c r="I59" s="15"/>
      <c r="J59" s="15"/>
      <c r="K59" s="15"/>
      <c r="L59" s="15"/>
      <c r="M59" s="15"/>
      <c r="N59" s="15"/>
      <c r="O59" s="14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</row>
    <row r="60" spans="1:51" ht="12.75" hidden="1" customHeight="1">
      <c r="A60" s="13"/>
      <c r="B60" s="13"/>
      <c r="C60" s="13"/>
      <c r="D60" s="13"/>
      <c r="E60" s="13"/>
      <c r="F60" s="13"/>
      <c r="G60" s="13"/>
      <c r="H60" s="15"/>
      <c r="I60" s="15"/>
      <c r="J60" s="15"/>
      <c r="K60" s="15"/>
      <c r="L60" s="15"/>
      <c r="M60" s="15"/>
      <c r="N60" s="15"/>
      <c r="O60" s="14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</row>
    <row r="61" spans="1:51" hidden="1">
      <c r="A61" s="13"/>
      <c r="B61" s="13"/>
      <c r="C61" s="13"/>
      <c r="D61" s="13"/>
      <c r="E61" s="13"/>
      <c r="F61" s="13"/>
      <c r="G61" s="13"/>
      <c r="H61" s="15"/>
      <c r="I61" s="15"/>
      <c r="J61" s="15"/>
      <c r="K61" s="15"/>
      <c r="L61" s="15"/>
      <c r="M61" s="15"/>
      <c r="N61" s="15"/>
      <c r="O61" s="14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</row>
    <row r="62" spans="1:51" hidden="1">
      <c r="A62" s="13"/>
      <c r="B62" s="13"/>
      <c r="C62" s="13"/>
      <c r="D62" s="13"/>
      <c r="E62" s="13"/>
      <c r="F62" s="13"/>
      <c r="G62" s="13"/>
      <c r="H62" s="15"/>
      <c r="I62" s="15"/>
      <c r="J62" s="15"/>
      <c r="K62" s="15"/>
      <c r="L62" s="15"/>
      <c r="M62" s="15"/>
      <c r="N62" s="15"/>
      <c r="O62" s="14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</row>
    <row r="63" spans="1:51" hidden="1">
      <c r="A63" s="13"/>
      <c r="B63" s="13"/>
      <c r="C63" s="13"/>
      <c r="D63" s="13"/>
      <c r="E63" s="13"/>
      <c r="F63" s="13"/>
      <c r="G63" s="13"/>
      <c r="H63" s="15"/>
      <c r="I63" s="15"/>
      <c r="J63" s="15"/>
      <c r="K63" s="15"/>
      <c r="L63" s="15"/>
      <c r="M63" s="15"/>
      <c r="N63" s="15"/>
      <c r="O63" s="14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</row>
    <row r="64" spans="1:51" hidden="1">
      <c r="A64" s="13"/>
      <c r="B64" s="13"/>
      <c r="C64" s="13"/>
      <c r="D64" s="13"/>
      <c r="E64" s="13"/>
      <c r="F64" s="13"/>
      <c r="G64" s="13"/>
      <c r="H64" s="15"/>
      <c r="I64" s="15"/>
      <c r="J64" s="15"/>
      <c r="K64" s="15"/>
      <c r="L64" s="15"/>
      <c r="M64" s="15"/>
      <c r="N64" s="15"/>
      <c r="O64" s="14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</row>
    <row r="65" spans="1:61" hidden="1">
      <c r="A65" s="13"/>
      <c r="B65" s="13"/>
      <c r="C65" s="13"/>
      <c r="D65" s="13"/>
      <c r="E65" s="13"/>
      <c r="F65" s="13"/>
      <c r="G65" s="13"/>
      <c r="H65" s="15"/>
      <c r="I65" s="15"/>
      <c r="J65" s="15"/>
      <c r="K65" s="15"/>
      <c r="L65" s="15"/>
      <c r="M65" s="15"/>
      <c r="N65" s="15"/>
      <c r="O65" s="14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</row>
    <row r="66" spans="1:61" hidden="1">
      <c r="A66" s="13"/>
      <c r="B66" s="13"/>
      <c r="C66" s="13"/>
      <c r="D66" s="13"/>
      <c r="E66" s="13"/>
      <c r="F66" s="13"/>
      <c r="G66" s="13"/>
      <c r="H66" s="15"/>
      <c r="I66" s="15"/>
      <c r="J66" s="15"/>
      <c r="K66" s="15"/>
      <c r="L66" s="15"/>
      <c r="M66" s="15"/>
      <c r="N66" s="15"/>
      <c r="O66" s="14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</row>
    <row r="67" spans="1:61" hidden="1">
      <c r="A67" s="13"/>
      <c r="B67" s="13"/>
      <c r="C67" s="13"/>
      <c r="D67" s="13"/>
      <c r="E67" s="13"/>
      <c r="F67" s="13"/>
      <c r="G67" s="13"/>
      <c r="H67" s="15"/>
      <c r="I67" s="15"/>
      <c r="J67" s="15"/>
      <c r="K67" s="15"/>
      <c r="L67" s="15"/>
      <c r="M67" s="15"/>
      <c r="N67" s="15"/>
      <c r="O67" s="14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</row>
    <row r="68" spans="1:61">
      <c r="A68" s="13"/>
      <c r="B68" s="13"/>
      <c r="C68" s="13"/>
      <c r="D68" s="13"/>
      <c r="E68" s="13"/>
      <c r="F68" s="13"/>
      <c r="G68" s="13"/>
      <c r="H68" s="15"/>
      <c r="I68" s="15"/>
      <c r="J68" s="15"/>
      <c r="K68" s="15"/>
      <c r="L68" s="15"/>
      <c r="M68" s="15"/>
      <c r="N68" s="15"/>
      <c r="O68" s="14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</row>
    <row r="69" spans="1:61">
      <c r="A69" s="13"/>
      <c r="B69" s="13"/>
      <c r="C69" s="13"/>
      <c r="D69" s="13"/>
      <c r="E69" s="13"/>
      <c r="F69" s="13"/>
      <c r="G69" s="13"/>
      <c r="H69" s="15"/>
      <c r="I69" s="15"/>
      <c r="J69" s="15"/>
      <c r="K69" s="15"/>
      <c r="L69" s="15"/>
      <c r="M69" s="15"/>
      <c r="N69" s="15"/>
      <c r="O69" s="14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</row>
    <row r="70" spans="1:61" ht="2.25" customHeight="1">
      <c r="A70" s="13"/>
      <c r="B70" s="13"/>
      <c r="C70" s="13"/>
      <c r="D70" s="13"/>
      <c r="E70" s="13"/>
      <c r="F70" s="13"/>
      <c r="G70" s="13"/>
      <c r="H70" s="15"/>
      <c r="I70" s="15"/>
      <c r="J70" s="15"/>
      <c r="K70" s="15"/>
      <c r="L70" s="15"/>
      <c r="M70" s="15"/>
      <c r="N70" s="15"/>
      <c r="O70" s="14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</row>
    <row r="71" spans="1:61" hidden="1">
      <c r="A71" s="13"/>
      <c r="B71" s="13"/>
      <c r="C71" s="13"/>
      <c r="D71" s="13"/>
      <c r="E71" s="13"/>
      <c r="F71" s="13"/>
      <c r="G71" s="13"/>
      <c r="H71" s="15"/>
      <c r="I71" s="15"/>
      <c r="J71" s="15"/>
      <c r="K71" s="15"/>
      <c r="L71" s="15"/>
      <c r="M71" s="15"/>
      <c r="N71" s="15"/>
      <c r="O71" s="14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</row>
    <row r="72" spans="1:61" hidden="1">
      <c r="A72" s="13"/>
      <c r="B72" s="13"/>
      <c r="C72" s="13"/>
      <c r="D72" s="13"/>
      <c r="E72" s="13"/>
      <c r="F72" s="13"/>
      <c r="G72" s="13"/>
      <c r="H72" s="15"/>
      <c r="I72" s="15"/>
      <c r="J72" s="15"/>
      <c r="K72" s="15"/>
      <c r="L72" s="15"/>
      <c r="M72" s="15"/>
      <c r="N72" s="15"/>
      <c r="O72" s="14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</row>
    <row r="73" spans="1:61" hidden="1">
      <c r="A73" s="13"/>
      <c r="B73" s="13"/>
      <c r="C73" s="13"/>
      <c r="D73" s="13"/>
      <c r="E73" s="13"/>
      <c r="F73" s="13"/>
      <c r="G73" s="13"/>
      <c r="H73" s="15"/>
      <c r="I73" s="15"/>
      <c r="J73" s="15"/>
      <c r="K73" s="15"/>
      <c r="L73" s="15"/>
      <c r="M73" s="15"/>
      <c r="N73" s="15"/>
      <c r="O73" s="14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</row>
    <row r="74" spans="1:61">
      <c r="A74" s="13"/>
      <c r="B74" s="13"/>
      <c r="C74" s="13"/>
      <c r="D74" s="13"/>
      <c r="E74" s="13"/>
      <c r="F74" s="13"/>
      <c r="G74" s="13"/>
      <c r="H74" s="15"/>
      <c r="I74" s="15"/>
      <c r="J74" s="15"/>
      <c r="K74" s="15"/>
      <c r="L74" s="15"/>
      <c r="M74" s="15"/>
      <c r="N74" s="15"/>
      <c r="O74" s="14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</row>
    <row r="75" spans="1:61">
      <c r="A75" s="13"/>
      <c r="B75" s="13"/>
      <c r="C75" s="13"/>
      <c r="D75" s="13"/>
      <c r="E75" s="13"/>
      <c r="F75" s="13"/>
      <c r="G75" s="13"/>
      <c r="H75" s="15"/>
      <c r="I75" s="15"/>
      <c r="J75" s="15"/>
      <c r="K75" s="15"/>
      <c r="L75" s="15"/>
      <c r="M75" s="15"/>
      <c r="N75" s="15"/>
      <c r="O75" s="14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</row>
    <row r="76" spans="1:61">
      <c r="A76" s="13"/>
      <c r="B76" s="13"/>
      <c r="C76" s="13"/>
      <c r="D76" s="13"/>
      <c r="E76" s="13"/>
      <c r="F76" s="13"/>
      <c r="G76" s="13"/>
      <c r="H76" s="15"/>
      <c r="I76" s="15"/>
      <c r="J76" s="15"/>
      <c r="K76" s="15"/>
      <c r="L76" s="15"/>
      <c r="M76" s="15"/>
      <c r="N76" s="15"/>
      <c r="O76" s="14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</row>
    <row r="77" spans="1:61">
      <c r="A77" s="13"/>
      <c r="B77" s="13"/>
      <c r="C77" s="13"/>
      <c r="D77" s="13"/>
      <c r="E77" s="13"/>
      <c r="F77" s="13"/>
      <c r="G77" s="13"/>
      <c r="H77" s="15"/>
      <c r="I77" s="15"/>
      <c r="J77" s="15"/>
      <c r="K77" s="15"/>
      <c r="L77" s="15"/>
      <c r="M77" s="15"/>
      <c r="N77" s="15"/>
      <c r="O77" s="14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</row>
    <row r="78" spans="1:61">
      <c r="A78" s="13"/>
      <c r="B78" s="13"/>
      <c r="C78" s="13"/>
      <c r="D78" s="13"/>
      <c r="E78" s="13"/>
      <c r="F78" s="13"/>
      <c r="G78" s="13"/>
      <c r="H78" s="15"/>
      <c r="I78" s="15"/>
      <c r="J78" s="15"/>
      <c r="K78" s="15"/>
      <c r="L78" s="15"/>
      <c r="M78" s="15"/>
      <c r="N78" s="15"/>
      <c r="O78" s="14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</row>
    <row r="79" spans="1:61">
      <c r="A79" s="13"/>
      <c r="B79" s="13"/>
      <c r="C79" s="13"/>
      <c r="D79" s="13"/>
      <c r="E79" s="13"/>
      <c r="F79" s="13"/>
      <c r="G79" s="13"/>
      <c r="H79" s="15"/>
      <c r="I79" s="15"/>
      <c r="J79" s="15"/>
      <c r="K79" s="15"/>
      <c r="L79" s="15"/>
      <c r="M79" s="15"/>
      <c r="N79" s="15"/>
      <c r="O79" s="14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</row>
    <row r="80" spans="1:61">
      <c r="A80" s="15"/>
      <c r="B80" s="15"/>
      <c r="C80" s="15"/>
      <c r="D80" s="15"/>
      <c r="E80" s="15"/>
      <c r="F80" s="15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5"/>
      <c r="S80" s="15"/>
      <c r="T80" s="15"/>
      <c r="U80" s="15"/>
      <c r="V80" s="15"/>
      <c r="W80" s="15"/>
      <c r="X80" s="15"/>
      <c r="Y80" s="14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</row>
    <row r="81" spans="1:61">
      <c r="A81" s="15"/>
      <c r="B81" s="15"/>
      <c r="C81" s="15"/>
      <c r="D81" s="15"/>
      <c r="E81" s="15"/>
      <c r="F81" s="15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5"/>
      <c r="S81" s="15"/>
      <c r="T81" s="15"/>
      <c r="U81" s="15"/>
      <c r="V81" s="15"/>
      <c r="W81" s="15"/>
      <c r="X81" s="15"/>
      <c r="Y81" s="14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</row>
    <row r="82" spans="1:61">
      <c r="A82" s="15"/>
      <c r="B82" s="15"/>
      <c r="C82" s="15"/>
      <c r="D82" s="15"/>
      <c r="E82" s="15"/>
      <c r="F82" s="15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5"/>
      <c r="S82" s="15"/>
      <c r="T82" s="15"/>
      <c r="U82" s="15"/>
      <c r="V82" s="15"/>
      <c r="W82" s="15"/>
      <c r="X82" s="15"/>
      <c r="Y82" s="14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</row>
    <row r="83" spans="1:61">
      <c r="A83" s="15"/>
      <c r="B83" s="15"/>
      <c r="C83" s="15"/>
      <c r="D83" s="15"/>
      <c r="E83" s="15"/>
      <c r="F83" s="15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5"/>
      <c r="S83" s="15"/>
      <c r="T83" s="15"/>
      <c r="U83" s="15"/>
      <c r="V83" s="15"/>
      <c r="W83" s="15"/>
      <c r="X83" s="15"/>
      <c r="Y83" s="14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</row>
    <row r="84" spans="1:61">
      <c r="A84" s="15"/>
      <c r="B84" s="15"/>
      <c r="C84" s="15"/>
      <c r="D84" s="15"/>
      <c r="E84" s="15"/>
      <c r="F84" s="15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5"/>
      <c r="S84" s="15"/>
      <c r="T84" s="15"/>
      <c r="U84" s="15"/>
      <c r="V84" s="15"/>
      <c r="W84" s="15"/>
      <c r="X84" s="15"/>
      <c r="Y84" s="14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</row>
    <row r="85" spans="1:61">
      <c r="A85" s="15"/>
      <c r="B85" s="15"/>
      <c r="C85" s="15"/>
      <c r="D85" s="15"/>
      <c r="E85" s="15"/>
      <c r="F85" s="15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5"/>
      <c r="S85" s="15"/>
      <c r="T85" s="15"/>
      <c r="U85" s="15"/>
      <c r="V85" s="15"/>
      <c r="W85" s="15"/>
      <c r="X85" s="15"/>
      <c r="Y85" s="14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</row>
    <row r="86" spans="1:61">
      <c r="A86" s="15"/>
      <c r="B86" s="15"/>
      <c r="C86" s="15"/>
      <c r="D86" s="15"/>
      <c r="E86" s="15"/>
      <c r="F86" s="15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5"/>
      <c r="S86" s="15"/>
      <c r="T86" s="15"/>
      <c r="U86" s="15"/>
      <c r="V86" s="15"/>
      <c r="W86" s="15"/>
      <c r="X86" s="15"/>
      <c r="Y86" s="14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</row>
    <row r="87" spans="1:61">
      <c r="A87" s="15"/>
      <c r="B87" s="15"/>
      <c r="C87" s="15"/>
      <c r="D87" s="15"/>
      <c r="E87" s="15"/>
      <c r="F87" s="15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5"/>
      <c r="S87" s="15"/>
      <c r="T87" s="15"/>
      <c r="U87" s="15"/>
      <c r="V87" s="15"/>
      <c r="W87" s="15"/>
      <c r="X87" s="15"/>
      <c r="Y87" s="14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</row>
    <row r="88" spans="1:61">
      <c r="A88" s="15"/>
      <c r="B88" s="15"/>
      <c r="C88" s="15"/>
      <c r="D88" s="15"/>
      <c r="E88" s="15"/>
      <c r="F88" s="15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5"/>
      <c r="S88" s="15"/>
      <c r="T88" s="15"/>
      <c r="U88" s="15"/>
      <c r="V88" s="15"/>
      <c r="W88" s="15"/>
      <c r="X88" s="15"/>
      <c r="Y88" s="14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</row>
    <row r="89" spans="1:61">
      <c r="A89" s="15"/>
      <c r="B89" s="15"/>
      <c r="C89" s="15"/>
      <c r="D89" s="15"/>
      <c r="E89" s="15"/>
      <c r="F89" s="15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5"/>
      <c r="S89" s="15"/>
      <c r="T89" s="15"/>
      <c r="U89" s="15"/>
      <c r="V89" s="15"/>
      <c r="W89" s="15"/>
      <c r="X89" s="15"/>
      <c r="Y89" s="14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</row>
    <row r="90" spans="1:61">
      <c r="A90" s="15"/>
      <c r="B90" s="15"/>
      <c r="C90" s="15"/>
      <c r="D90" s="15"/>
      <c r="E90" s="15"/>
      <c r="F90" s="15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5"/>
      <c r="S90" s="15"/>
      <c r="T90" s="15"/>
      <c r="U90" s="15"/>
      <c r="V90" s="15"/>
      <c r="W90" s="15"/>
      <c r="X90" s="15"/>
      <c r="Y90" s="14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</row>
    <row r="91" spans="1:61">
      <c r="A91" s="15"/>
      <c r="B91" s="15"/>
      <c r="C91" s="15"/>
      <c r="D91" s="15"/>
      <c r="E91" s="15"/>
      <c r="F91" s="15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5"/>
      <c r="S91" s="15"/>
      <c r="T91" s="15"/>
      <c r="U91" s="15"/>
      <c r="V91" s="15"/>
      <c r="W91" s="15"/>
      <c r="X91" s="15"/>
      <c r="Y91" s="14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</row>
    <row r="92" spans="1:61">
      <c r="A92" s="15"/>
      <c r="B92" s="15"/>
      <c r="C92" s="15"/>
      <c r="D92" s="15"/>
      <c r="E92" s="15"/>
      <c r="F92" s="15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5"/>
      <c r="S92" s="15"/>
      <c r="T92" s="15"/>
      <c r="U92" s="15"/>
      <c r="V92" s="15"/>
      <c r="W92" s="15"/>
      <c r="X92" s="15"/>
      <c r="Y92" s="14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</row>
    <row r="93" spans="1:61">
      <c r="A93" s="15"/>
      <c r="B93" s="15"/>
      <c r="C93" s="15"/>
      <c r="D93" s="15"/>
      <c r="E93" s="15"/>
      <c r="F93" s="15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5"/>
      <c r="S93" s="15"/>
      <c r="T93" s="15"/>
      <c r="U93" s="15"/>
      <c r="V93" s="15"/>
      <c r="W93" s="15"/>
      <c r="X93" s="15"/>
      <c r="Y93" s="14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</row>
    <row r="94" spans="1:61">
      <c r="A94" s="15"/>
      <c r="B94" s="15"/>
      <c r="C94" s="15"/>
      <c r="D94" s="15"/>
      <c r="E94" s="15"/>
      <c r="F94" s="15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5"/>
      <c r="S94" s="15"/>
      <c r="T94" s="15"/>
      <c r="U94" s="15"/>
      <c r="V94" s="15"/>
      <c r="W94" s="15"/>
      <c r="X94" s="15"/>
      <c r="Y94" s="14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</row>
    <row r="95" spans="1:61">
      <c r="A95" s="15"/>
      <c r="B95" s="15"/>
      <c r="C95" s="15"/>
      <c r="D95" s="15"/>
      <c r="E95" s="15"/>
      <c r="F95" s="15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5"/>
      <c r="S95" s="15"/>
      <c r="T95" s="15"/>
      <c r="U95" s="15"/>
      <c r="V95" s="15"/>
      <c r="W95" s="15"/>
      <c r="X95" s="15"/>
      <c r="Y95" s="14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</row>
    <row r="96" spans="1:61">
      <c r="A96" s="15"/>
      <c r="B96" s="15"/>
      <c r="C96" s="15"/>
      <c r="D96" s="15"/>
      <c r="E96" s="15"/>
      <c r="F96" s="15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5"/>
      <c r="S96" s="15"/>
      <c r="T96" s="15"/>
      <c r="U96" s="15"/>
      <c r="V96" s="15"/>
      <c r="W96" s="15"/>
      <c r="X96" s="15"/>
      <c r="Y96" s="14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</row>
    <row r="97" spans="1:86">
      <c r="A97" s="15"/>
      <c r="B97" s="15"/>
      <c r="C97" s="15"/>
      <c r="D97" s="15"/>
      <c r="E97" s="15"/>
      <c r="F97" s="15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5"/>
      <c r="S97" s="15"/>
      <c r="T97" s="15"/>
      <c r="U97" s="15"/>
      <c r="V97" s="15"/>
      <c r="W97" s="15"/>
      <c r="X97" s="15"/>
      <c r="Y97" s="14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</row>
    <row r="98" spans="1:86">
      <c r="A98" s="15"/>
      <c r="B98" s="15"/>
      <c r="C98" s="15"/>
      <c r="D98" s="15"/>
      <c r="E98" s="15"/>
      <c r="F98" s="15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5"/>
      <c r="S98" s="15"/>
      <c r="T98" s="15"/>
      <c r="U98" s="15"/>
      <c r="V98" s="15"/>
      <c r="W98" s="15"/>
      <c r="X98" s="15"/>
      <c r="Y98" s="14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</row>
    <row r="99" spans="1:86">
      <c r="A99" s="15"/>
      <c r="B99" s="15"/>
      <c r="C99" s="15"/>
      <c r="D99" s="15"/>
      <c r="E99" s="15"/>
      <c r="F99" s="15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5"/>
      <c r="S99" s="15"/>
      <c r="T99" s="15"/>
      <c r="U99" s="15"/>
      <c r="V99" s="15"/>
      <c r="W99" s="15"/>
      <c r="X99" s="15"/>
      <c r="Y99" s="14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</row>
    <row r="100" spans="1:86">
      <c r="A100" s="15"/>
      <c r="B100" s="15"/>
      <c r="C100" s="15"/>
      <c r="D100" s="15"/>
      <c r="E100" s="15"/>
      <c r="F100" s="15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5"/>
      <c r="S100" s="15"/>
      <c r="T100" s="15"/>
      <c r="U100" s="15"/>
      <c r="V100" s="15"/>
      <c r="W100" s="15"/>
      <c r="X100" s="15"/>
      <c r="Y100" s="14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  <c r="BM100" s="13"/>
      <c r="BN100" s="13"/>
      <c r="BO100" s="13"/>
      <c r="BP100" s="13"/>
      <c r="BQ100" s="13"/>
      <c r="BR100" s="13"/>
      <c r="BS100" s="13"/>
      <c r="BT100" s="13"/>
      <c r="BU100" s="13"/>
      <c r="BV100" s="13"/>
      <c r="BW100" s="13"/>
      <c r="BX100" s="13"/>
      <c r="BY100" s="13"/>
      <c r="BZ100" s="13"/>
      <c r="CA100" s="13"/>
      <c r="CB100" s="13"/>
      <c r="CC100" s="13"/>
      <c r="CD100" s="13"/>
      <c r="CE100" s="13"/>
      <c r="CF100" s="13"/>
      <c r="CG100" s="13"/>
      <c r="CH100" s="13"/>
    </row>
    <row r="101" spans="1:86">
      <c r="A101" s="15"/>
      <c r="B101" s="15"/>
      <c r="C101" s="15"/>
      <c r="D101" s="15"/>
      <c r="E101" s="15"/>
      <c r="F101" s="15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5"/>
      <c r="S101" s="15"/>
      <c r="T101" s="15"/>
      <c r="U101" s="15"/>
      <c r="V101" s="15"/>
      <c r="W101" s="15"/>
      <c r="X101" s="15"/>
      <c r="Y101" s="14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  <c r="BM101" s="13"/>
      <c r="BN101" s="13"/>
      <c r="BO101" s="13"/>
      <c r="BP101" s="13"/>
      <c r="BQ101" s="13"/>
      <c r="BR101" s="13"/>
      <c r="BS101" s="13"/>
      <c r="BT101" s="13"/>
      <c r="BU101" s="13"/>
      <c r="BV101" s="13"/>
      <c r="BW101" s="13"/>
      <c r="BX101" s="13"/>
      <c r="BY101" s="13"/>
      <c r="BZ101" s="13"/>
      <c r="CA101" s="13"/>
      <c r="CB101" s="13"/>
      <c r="CC101" s="13"/>
      <c r="CD101" s="13"/>
      <c r="CE101" s="13"/>
      <c r="CF101" s="13"/>
      <c r="CG101" s="13"/>
      <c r="CH101" s="13"/>
    </row>
    <row r="102" spans="1:86">
      <c r="A102" s="15"/>
      <c r="B102" s="15"/>
      <c r="C102" s="15"/>
      <c r="D102" s="15"/>
      <c r="E102" s="15"/>
      <c r="F102" s="15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5"/>
      <c r="S102" s="15"/>
      <c r="T102" s="15"/>
      <c r="U102" s="15"/>
      <c r="V102" s="15"/>
      <c r="W102" s="15"/>
      <c r="X102" s="15"/>
      <c r="Y102" s="14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13"/>
      <c r="BN102" s="13"/>
      <c r="BO102" s="13"/>
      <c r="BP102" s="13"/>
      <c r="BQ102" s="13"/>
      <c r="BR102" s="13"/>
      <c r="BS102" s="13"/>
      <c r="BT102" s="13"/>
      <c r="BU102" s="13"/>
      <c r="BV102" s="13"/>
      <c r="BW102" s="13"/>
      <c r="BX102" s="13"/>
      <c r="BY102" s="13"/>
      <c r="BZ102" s="13"/>
      <c r="CA102" s="13"/>
      <c r="CB102" s="13"/>
      <c r="CC102" s="13"/>
      <c r="CD102" s="13"/>
      <c r="CE102" s="13"/>
      <c r="CF102" s="13"/>
      <c r="CG102" s="13"/>
      <c r="CH102" s="13"/>
    </row>
    <row r="103" spans="1:86">
      <c r="A103" s="15"/>
      <c r="B103" s="15"/>
      <c r="C103" s="15"/>
      <c r="D103" s="15"/>
      <c r="E103" s="15"/>
      <c r="F103" s="15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5"/>
      <c r="S103" s="15"/>
      <c r="T103" s="15"/>
      <c r="U103" s="15"/>
      <c r="V103" s="15"/>
      <c r="W103" s="15"/>
      <c r="X103" s="15"/>
      <c r="Y103" s="14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13"/>
      <c r="BN103" s="13"/>
      <c r="BO103" s="13"/>
      <c r="BP103" s="13"/>
      <c r="BQ103" s="13"/>
      <c r="BR103" s="13"/>
      <c r="BS103" s="13"/>
      <c r="BT103" s="13"/>
      <c r="BU103" s="13"/>
      <c r="BV103" s="13"/>
      <c r="BW103" s="13"/>
      <c r="BX103" s="13"/>
      <c r="BY103" s="13"/>
      <c r="BZ103" s="13"/>
      <c r="CA103" s="13"/>
      <c r="CB103" s="13"/>
      <c r="CC103" s="13"/>
      <c r="CD103" s="13"/>
      <c r="CE103" s="13"/>
      <c r="CF103" s="13"/>
      <c r="CG103" s="13"/>
      <c r="CH103" s="13"/>
    </row>
    <row r="104" spans="1:86">
      <c r="A104" s="15"/>
      <c r="B104" s="15"/>
      <c r="C104" s="15"/>
      <c r="D104" s="15"/>
      <c r="E104" s="15"/>
      <c r="F104" s="15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5"/>
      <c r="S104" s="15"/>
      <c r="T104" s="15"/>
      <c r="U104" s="15"/>
      <c r="V104" s="15"/>
      <c r="W104" s="15"/>
      <c r="X104" s="15"/>
      <c r="Y104" s="14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  <c r="BM104" s="13"/>
      <c r="BN104" s="13"/>
      <c r="BO104" s="13"/>
      <c r="BP104" s="13"/>
      <c r="BQ104" s="13"/>
      <c r="BR104" s="13"/>
      <c r="BS104" s="13"/>
      <c r="BT104" s="13"/>
      <c r="BU104" s="13"/>
      <c r="BV104" s="13"/>
      <c r="BW104" s="13"/>
      <c r="BX104" s="13"/>
      <c r="BY104" s="13"/>
      <c r="BZ104" s="13"/>
      <c r="CA104" s="13"/>
      <c r="CB104" s="13"/>
      <c r="CC104" s="13"/>
      <c r="CD104" s="13"/>
      <c r="CE104" s="13"/>
      <c r="CF104" s="13"/>
      <c r="CG104" s="13"/>
      <c r="CH104" s="13"/>
    </row>
    <row r="105" spans="1:86">
      <c r="A105" s="15"/>
      <c r="B105" s="15"/>
      <c r="C105" s="15"/>
      <c r="D105" s="15"/>
      <c r="E105" s="15"/>
      <c r="F105" s="15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5"/>
      <c r="S105" s="15"/>
      <c r="T105" s="15"/>
      <c r="U105" s="15"/>
      <c r="V105" s="15"/>
      <c r="W105" s="15"/>
      <c r="X105" s="15"/>
      <c r="Y105" s="14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  <c r="BM105" s="13"/>
      <c r="BN105" s="13"/>
      <c r="BO105" s="13"/>
      <c r="BP105" s="13"/>
      <c r="BQ105" s="13"/>
      <c r="BR105" s="13"/>
      <c r="BS105" s="13"/>
      <c r="BT105" s="13"/>
      <c r="BU105" s="13"/>
      <c r="BV105" s="13"/>
      <c r="BW105" s="13"/>
      <c r="BX105" s="13"/>
      <c r="BY105" s="13"/>
      <c r="BZ105" s="13"/>
      <c r="CA105" s="13"/>
      <c r="CB105" s="13"/>
      <c r="CC105" s="13"/>
      <c r="CD105" s="13"/>
      <c r="CE105" s="13"/>
      <c r="CF105" s="13"/>
      <c r="CG105" s="13"/>
      <c r="CH105" s="13"/>
    </row>
    <row r="106" spans="1:86">
      <c r="A106" s="15"/>
      <c r="B106" s="15"/>
      <c r="C106" s="15"/>
      <c r="D106" s="15"/>
      <c r="E106" s="15"/>
      <c r="F106" s="15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5"/>
      <c r="S106" s="15"/>
      <c r="T106" s="15"/>
      <c r="U106" s="15"/>
      <c r="V106" s="15"/>
      <c r="W106" s="15"/>
      <c r="X106" s="15"/>
      <c r="Y106" s="14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  <c r="BM106" s="13"/>
      <c r="BN106" s="13"/>
      <c r="BO106" s="13"/>
      <c r="BP106" s="13"/>
      <c r="BQ106" s="13"/>
      <c r="BR106" s="13"/>
      <c r="BS106" s="13"/>
      <c r="BT106" s="13"/>
      <c r="BU106" s="13"/>
      <c r="BV106" s="13"/>
      <c r="BW106" s="13"/>
      <c r="BX106" s="13"/>
      <c r="BY106" s="13"/>
      <c r="BZ106" s="13"/>
      <c r="CA106" s="13"/>
      <c r="CB106" s="13"/>
      <c r="CC106" s="13"/>
      <c r="CD106" s="13"/>
      <c r="CE106" s="13"/>
      <c r="CF106" s="13"/>
      <c r="CG106" s="13"/>
      <c r="CH106" s="13"/>
    </row>
    <row r="107" spans="1:86">
      <c r="A107" s="15"/>
      <c r="B107" s="15"/>
      <c r="C107" s="15"/>
      <c r="D107" s="15"/>
      <c r="E107" s="15"/>
      <c r="F107" s="15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5"/>
      <c r="S107" s="15"/>
      <c r="T107" s="15"/>
      <c r="U107" s="15"/>
      <c r="V107" s="15"/>
      <c r="W107" s="15"/>
      <c r="X107" s="15"/>
      <c r="Y107" s="14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  <c r="BM107" s="13"/>
      <c r="BN107" s="13"/>
      <c r="BO107" s="13"/>
      <c r="BP107" s="13"/>
      <c r="BQ107" s="13"/>
      <c r="BR107" s="13"/>
      <c r="BS107" s="13"/>
      <c r="BT107" s="13"/>
      <c r="BU107" s="13"/>
      <c r="BV107" s="13"/>
      <c r="BW107" s="13"/>
      <c r="BX107" s="13"/>
      <c r="BY107" s="13"/>
      <c r="BZ107" s="13"/>
      <c r="CA107" s="13"/>
      <c r="CB107" s="13"/>
      <c r="CC107" s="13"/>
      <c r="CD107" s="13"/>
      <c r="CE107" s="13"/>
      <c r="CF107" s="13"/>
      <c r="CG107" s="13"/>
      <c r="CH107" s="13"/>
    </row>
    <row r="108" spans="1:86">
      <c r="A108" s="15"/>
      <c r="B108" s="15"/>
      <c r="C108" s="15"/>
      <c r="D108" s="15"/>
      <c r="E108" s="15"/>
      <c r="F108" s="15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5"/>
      <c r="S108" s="15"/>
      <c r="T108" s="15"/>
      <c r="U108" s="15"/>
      <c r="V108" s="15"/>
      <c r="W108" s="15"/>
      <c r="X108" s="15"/>
      <c r="Y108" s="14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  <c r="BM108" s="13"/>
      <c r="BN108" s="13"/>
      <c r="BO108" s="13"/>
      <c r="BP108" s="13"/>
      <c r="BQ108" s="13"/>
      <c r="BR108" s="13"/>
      <c r="BS108" s="13"/>
      <c r="BT108" s="13"/>
      <c r="BU108" s="13"/>
      <c r="BV108" s="13"/>
      <c r="BW108" s="13"/>
      <c r="BX108" s="13"/>
      <c r="BY108" s="13"/>
      <c r="BZ108" s="13"/>
      <c r="CA108" s="13"/>
      <c r="CB108" s="13"/>
      <c r="CC108" s="13"/>
      <c r="CD108" s="13"/>
      <c r="CE108" s="13"/>
      <c r="CF108" s="13"/>
      <c r="CG108" s="13"/>
      <c r="CH108" s="13"/>
    </row>
    <row r="109" spans="1:86">
      <c r="A109" s="15"/>
      <c r="B109" s="15"/>
      <c r="C109" s="15"/>
      <c r="D109" s="15"/>
      <c r="E109" s="15"/>
      <c r="F109" s="15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5"/>
      <c r="S109" s="15"/>
      <c r="T109" s="15"/>
      <c r="U109" s="15"/>
      <c r="V109" s="15"/>
      <c r="W109" s="15"/>
      <c r="X109" s="15"/>
      <c r="Y109" s="14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BE109" s="13"/>
      <c r="BF109" s="13"/>
      <c r="BG109" s="13"/>
      <c r="BH109" s="13"/>
      <c r="BI109" s="13"/>
      <c r="BJ109" s="13"/>
      <c r="BK109" s="13"/>
      <c r="BL109" s="13"/>
      <c r="BM109" s="13"/>
      <c r="BN109" s="13"/>
      <c r="BO109" s="13"/>
      <c r="BP109" s="13"/>
      <c r="BQ109" s="13"/>
      <c r="BR109" s="13"/>
      <c r="BS109" s="13"/>
      <c r="BT109" s="13"/>
      <c r="BU109" s="13"/>
      <c r="BV109" s="13"/>
      <c r="BW109" s="13"/>
      <c r="BX109" s="13"/>
      <c r="BY109" s="13"/>
      <c r="BZ109" s="13"/>
      <c r="CA109" s="13"/>
      <c r="CB109" s="13"/>
      <c r="CC109" s="13"/>
      <c r="CD109" s="13"/>
      <c r="CE109" s="13"/>
      <c r="CF109" s="13"/>
      <c r="CG109" s="13"/>
      <c r="CH109" s="13"/>
    </row>
    <row r="110" spans="1:86">
      <c r="A110" s="15"/>
      <c r="B110" s="15"/>
      <c r="C110" s="15"/>
      <c r="D110" s="15"/>
      <c r="E110" s="15"/>
      <c r="F110" s="15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5"/>
      <c r="S110" s="15"/>
      <c r="T110" s="15"/>
      <c r="U110" s="15"/>
      <c r="V110" s="15"/>
      <c r="W110" s="15"/>
      <c r="X110" s="15"/>
      <c r="Y110" s="14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BE110" s="13"/>
      <c r="BF110" s="13"/>
      <c r="BG110" s="13"/>
      <c r="BH110" s="13"/>
      <c r="BI110" s="13"/>
      <c r="BJ110" s="13"/>
      <c r="BK110" s="13"/>
      <c r="BL110" s="13"/>
      <c r="BM110" s="13"/>
      <c r="BN110" s="13"/>
      <c r="BO110" s="13"/>
      <c r="BP110" s="13"/>
      <c r="BQ110" s="13"/>
      <c r="BR110" s="13"/>
      <c r="BS110" s="13"/>
      <c r="BT110" s="13"/>
      <c r="BU110" s="13"/>
      <c r="BV110" s="13"/>
      <c r="BW110" s="13"/>
      <c r="BX110" s="13"/>
      <c r="BY110" s="13"/>
      <c r="BZ110" s="13"/>
      <c r="CA110" s="13"/>
      <c r="CB110" s="13"/>
      <c r="CC110" s="13"/>
      <c r="CD110" s="13"/>
      <c r="CE110" s="13"/>
      <c r="CF110" s="13"/>
      <c r="CG110" s="13"/>
      <c r="CH110" s="13"/>
    </row>
    <row r="111" spans="1:86">
      <c r="A111" s="15"/>
      <c r="B111" s="15"/>
      <c r="C111" s="15"/>
      <c r="D111" s="15"/>
      <c r="E111" s="15"/>
      <c r="F111" s="15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5"/>
      <c r="S111" s="15"/>
      <c r="T111" s="15"/>
      <c r="U111" s="15"/>
      <c r="V111" s="15"/>
      <c r="W111" s="15"/>
      <c r="X111" s="15"/>
      <c r="Y111" s="14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BE111" s="13"/>
      <c r="BF111" s="13"/>
      <c r="BG111" s="13"/>
      <c r="BH111" s="13"/>
      <c r="BI111" s="13"/>
      <c r="BJ111" s="13"/>
      <c r="BK111" s="13"/>
      <c r="BL111" s="13"/>
      <c r="BM111" s="13"/>
      <c r="BN111" s="13"/>
      <c r="BO111" s="13"/>
      <c r="BP111" s="13"/>
      <c r="BQ111" s="13"/>
      <c r="BR111" s="13"/>
      <c r="BS111" s="13"/>
      <c r="BT111" s="13"/>
      <c r="BU111" s="13"/>
      <c r="BV111" s="13"/>
      <c r="BW111" s="13"/>
      <c r="BX111" s="13"/>
      <c r="BY111" s="13"/>
      <c r="BZ111" s="13"/>
      <c r="CA111" s="13"/>
      <c r="CB111" s="13"/>
      <c r="CC111" s="13"/>
      <c r="CD111" s="13"/>
      <c r="CE111" s="13"/>
      <c r="CF111" s="13"/>
      <c r="CG111" s="13"/>
      <c r="CH111" s="13"/>
    </row>
    <row r="112" spans="1:86">
      <c r="A112" s="15"/>
      <c r="B112" s="15"/>
      <c r="C112" s="15"/>
      <c r="D112" s="15"/>
      <c r="E112" s="15"/>
      <c r="F112" s="15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5"/>
      <c r="S112" s="15"/>
      <c r="T112" s="15"/>
      <c r="U112" s="15"/>
      <c r="V112" s="15"/>
      <c r="W112" s="15"/>
      <c r="X112" s="15"/>
      <c r="Y112" s="14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BE112" s="13"/>
      <c r="BF112" s="13"/>
      <c r="BG112" s="13"/>
      <c r="BH112" s="13"/>
      <c r="BI112" s="13"/>
      <c r="BJ112" s="13"/>
      <c r="BK112" s="13"/>
      <c r="BL112" s="13"/>
      <c r="BM112" s="13"/>
      <c r="BN112" s="13"/>
      <c r="BO112" s="13"/>
      <c r="BP112" s="13"/>
      <c r="BQ112" s="13"/>
      <c r="BR112" s="13"/>
      <c r="BS112" s="13"/>
      <c r="BT112" s="13"/>
      <c r="BU112" s="13"/>
      <c r="BV112" s="13"/>
      <c r="BW112" s="13"/>
      <c r="BX112" s="13"/>
      <c r="BY112" s="13"/>
      <c r="BZ112" s="13"/>
      <c r="CA112" s="13"/>
      <c r="CB112" s="13"/>
      <c r="CC112" s="13"/>
      <c r="CD112" s="13"/>
      <c r="CE112" s="13"/>
      <c r="CF112" s="13"/>
      <c r="CG112" s="13"/>
      <c r="CH112" s="13"/>
    </row>
    <row r="113" spans="1:86">
      <c r="A113" s="15"/>
      <c r="B113" s="15"/>
      <c r="C113" s="15"/>
      <c r="D113" s="15"/>
      <c r="E113" s="15"/>
      <c r="F113" s="15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5"/>
      <c r="S113" s="15"/>
      <c r="T113" s="15"/>
      <c r="U113" s="15"/>
      <c r="V113" s="15"/>
      <c r="W113" s="15"/>
      <c r="X113" s="15"/>
      <c r="Y113" s="14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BE113" s="13"/>
      <c r="BF113" s="13"/>
      <c r="BG113" s="13"/>
      <c r="BH113" s="13"/>
      <c r="BI113" s="13"/>
      <c r="BJ113" s="13"/>
      <c r="BK113" s="13"/>
      <c r="BL113" s="13"/>
      <c r="BM113" s="13"/>
      <c r="BN113" s="13"/>
      <c r="BO113" s="13"/>
      <c r="BP113" s="13"/>
      <c r="BQ113" s="13"/>
      <c r="BR113" s="13"/>
      <c r="BS113" s="13"/>
      <c r="BT113" s="13"/>
      <c r="BU113" s="13"/>
      <c r="BV113" s="13"/>
      <c r="BW113" s="13"/>
      <c r="BX113" s="13"/>
      <c r="BY113" s="13"/>
      <c r="BZ113" s="13"/>
      <c r="CA113" s="13"/>
      <c r="CB113" s="13"/>
      <c r="CC113" s="13"/>
      <c r="CD113" s="13"/>
      <c r="CE113" s="13"/>
      <c r="CF113" s="13"/>
      <c r="CG113" s="13"/>
      <c r="CH113" s="13"/>
    </row>
    <row r="114" spans="1:86">
      <c r="A114" s="15"/>
      <c r="B114" s="15"/>
      <c r="C114" s="15"/>
      <c r="D114" s="15"/>
      <c r="E114" s="15"/>
      <c r="F114" s="15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5"/>
      <c r="S114" s="15"/>
      <c r="T114" s="15"/>
      <c r="U114" s="15"/>
      <c r="V114" s="15"/>
      <c r="W114" s="15"/>
      <c r="X114" s="15"/>
      <c r="Y114" s="14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BE114" s="13"/>
      <c r="BF114" s="13"/>
      <c r="BG114" s="13"/>
      <c r="BH114" s="13"/>
      <c r="BI114" s="13"/>
      <c r="BJ114" s="13"/>
      <c r="BK114" s="13"/>
      <c r="BL114" s="13"/>
      <c r="BM114" s="13"/>
      <c r="BN114" s="13"/>
      <c r="BO114" s="13"/>
      <c r="BP114" s="13"/>
      <c r="BQ114" s="13"/>
      <c r="BR114" s="13"/>
      <c r="BS114" s="13"/>
      <c r="BT114" s="13"/>
      <c r="BU114" s="13"/>
      <c r="BV114" s="13"/>
      <c r="BW114" s="13"/>
      <c r="BX114" s="13"/>
      <c r="BY114" s="13"/>
      <c r="BZ114" s="13"/>
      <c r="CA114" s="13"/>
      <c r="CB114" s="13"/>
      <c r="CC114" s="13"/>
      <c r="CD114" s="13"/>
      <c r="CE114" s="13"/>
      <c r="CF114" s="13"/>
      <c r="CG114" s="13"/>
      <c r="CH114" s="13"/>
    </row>
    <row r="115" spans="1:86">
      <c r="A115" s="15"/>
      <c r="B115" s="15"/>
      <c r="C115" s="15"/>
      <c r="D115" s="15"/>
      <c r="E115" s="15"/>
      <c r="F115" s="15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5"/>
      <c r="S115" s="15"/>
      <c r="T115" s="15"/>
      <c r="U115" s="15"/>
      <c r="V115" s="15"/>
      <c r="W115" s="15"/>
      <c r="X115" s="15"/>
      <c r="Y115" s="14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BE115" s="13"/>
      <c r="BF115" s="13"/>
      <c r="BG115" s="13"/>
      <c r="BH115" s="13"/>
      <c r="BI115" s="13"/>
      <c r="BJ115" s="13"/>
      <c r="BK115" s="13"/>
      <c r="BL115" s="13"/>
      <c r="BM115" s="13"/>
      <c r="BN115" s="13"/>
      <c r="BO115" s="13"/>
      <c r="BP115" s="13"/>
      <c r="BQ115" s="13"/>
      <c r="BR115" s="13"/>
      <c r="BS115" s="13"/>
      <c r="BT115" s="13"/>
      <c r="BU115" s="13"/>
      <c r="BV115" s="13"/>
      <c r="BW115" s="13"/>
      <c r="BX115" s="13"/>
      <c r="BY115" s="13"/>
      <c r="BZ115" s="13"/>
      <c r="CA115" s="13"/>
      <c r="CB115" s="13"/>
      <c r="CC115" s="13"/>
      <c r="CD115" s="13"/>
      <c r="CE115" s="13"/>
      <c r="CF115" s="13"/>
      <c r="CG115" s="13"/>
      <c r="CH115" s="13"/>
    </row>
    <row r="116" spans="1:86">
      <c r="A116" s="15"/>
      <c r="B116" s="15"/>
      <c r="C116" s="15"/>
      <c r="D116" s="15"/>
      <c r="E116" s="15"/>
      <c r="F116" s="15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5"/>
      <c r="S116" s="15"/>
      <c r="T116" s="15"/>
      <c r="U116" s="15"/>
      <c r="V116" s="15"/>
      <c r="W116" s="15"/>
      <c r="X116" s="15"/>
      <c r="Y116" s="14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BE116" s="13"/>
      <c r="BF116" s="13"/>
      <c r="BG116" s="13"/>
      <c r="BH116" s="13"/>
      <c r="BI116" s="13"/>
      <c r="BJ116" s="13"/>
      <c r="BK116" s="13"/>
      <c r="BL116" s="13"/>
      <c r="BM116" s="13"/>
      <c r="BN116" s="13"/>
      <c r="BO116" s="13"/>
      <c r="BP116" s="13"/>
      <c r="BQ116" s="13"/>
      <c r="BR116" s="13"/>
      <c r="BS116" s="13"/>
      <c r="BT116" s="13"/>
      <c r="BU116" s="13"/>
      <c r="BV116" s="13"/>
      <c r="BW116" s="13"/>
      <c r="BX116" s="13"/>
      <c r="BY116" s="13"/>
      <c r="BZ116" s="13"/>
      <c r="CA116" s="13"/>
      <c r="CB116" s="13"/>
      <c r="CC116" s="13"/>
      <c r="CD116" s="13"/>
      <c r="CE116" s="13"/>
      <c r="CF116" s="13"/>
      <c r="CG116" s="13"/>
      <c r="CH116" s="13"/>
    </row>
    <row r="117" spans="1:86">
      <c r="A117" s="15"/>
      <c r="B117" s="15"/>
      <c r="C117" s="15"/>
      <c r="D117" s="15"/>
      <c r="E117" s="15"/>
      <c r="F117" s="15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5"/>
      <c r="S117" s="15"/>
      <c r="T117" s="15"/>
      <c r="U117" s="15"/>
      <c r="V117" s="15"/>
      <c r="W117" s="15"/>
      <c r="X117" s="15"/>
      <c r="Y117" s="14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BE117" s="13"/>
      <c r="BF117" s="13"/>
      <c r="BG117" s="13"/>
      <c r="BH117" s="13"/>
      <c r="BI117" s="13"/>
      <c r="BJ117" s="13"/>
      <c r="BK117" s="13"/>
      <c r="BL117" s="13"/>
      <c r="BM117" s="13"/>
      <c r="BN117" s="13"/>
      <c r="BO117" s="13"/>
      <c r="BP117" s="13"/>
      <c r="BQ117" s="13"/>
      <c r="BR117" s="13"/>
      <c r="BS117" s="13"/>
      <c r="BT117" s="13"/>
      <c r="BU117" s="13"/>
      <c r="BV117" s="13"/>
      <c r="BW117" s="13"/>
      <c r="BX117" s="13"/>
      <c r="BY117" s="13"/>
      <c r="BZ117" s="13"/>
      <c r="CA117" s="13"/>
      <c r="CB117" s="13"/>
      <c r="CC117" s="13"/>
      <c r="CD117" s="13"/>
      <c r="CE117" s="13"/>
      <c r="CF117" s="13"/>
      <c r="CG117" s="13"/>
      <c r="CH117" s="13"/>
    </row>
    <row r="118" spans="1:86">
      <c r="A118" s="15"/>
      <c r="B118" s="15"/>
      <c r="C118" s="15"/>
      <c r="D118" s="15"/>
      <c r="E118" s="15"/>
      <c r="F118" s="15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5"/>
      <c r="S118" s="15"/>
      <c r="T118" s="15"/>
      <c r="U118" s="15"/>
      <c r="V118" s="15"/>
      <c r="W118" s="15"/>
      <c r="X118" s="15"/>
      <c r="Y118" s="14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  <c r="CF118" s="13"/>
      <c r="CG118" s="13"/>
      <c r="CH118" s="13"/>
    </row>
    <row r="119" spans="1:86">
      <c r="A119" s="15"/>
      <c r="B119" s="15"/>
      <c r="C119" s="15"/>
      <c r="D119" s="15"/>
      <c r="E119" s="15"/>
      <c r="F119" s="15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5"/>
      <c r="S119" s="15"/>
      <c r="T119" s="15"/>
      <c r="U119" s="15"/>
      <c r="V119" s="15"/>
      <c r="W119" s="15"/>
      <c r="X119" s="15"/>
      <c r="Y119" s="14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</row>
    <row r="120" spans="1:86">
      <c r="A120" s="15"/>
      <c r="B120" s="15"/>
      <c r="C120" s="15"/>
      <c r="D120" s="15"/>
      <c r="E120" s="15"/>
      <c r="F120" s="15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5"/>
      <c r="S120" s="15"/>
      <c r="T120" s="15"/>
      <c r="U120" s="15"/>
      <c r="V120" s="15"/>
      <c r="W120" s="15"/>
      <c r="X120" s="15"/>
      <c r="Y120" s="14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3"/>
    </row>
    <row r="121" spans="1:86">
      <c r="A121" s="15"/>
      <c r="B121" s="15"/>
      <c r="C121" s="15"/>
      <c r="D121" s="15"/>
      <c r="E121" s="15"/>
      <c r="F121" s="15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5"/>
      <c r="S121" s="15"/>
      <c r="T121" s="15"/>
      <c r="U121" s="15"/>
      <c r="V121" s="15"/>
      <c r="W121" s="15"/>
      <c r="X121" s="15"/>
      <c r="Y121" s="14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</row>
    <row r="122" spans="1:86">
      <c r="A122" s="15"/>
      <c r="B122" s="15"/>
      <c r="C122" s="15"/>
      <c r="D122" s="15"/>
      <c r="E122" s="15"/>
      <c r="F122" s="15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5"/>
      <c r="S122" s="15"/>
      <c r="T122" s="15"/>
      <c r="U122" s="15"/>
      <c r="V122" s="15"/>
      <c r="W122" s="15"/>
      <c r="X122" s="15"/>
      <c r="Y122" s="14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  <c r="CC122" s="13"/>
      <c r="CD122" s="13"/>
      <c r="CE122" s="13"/>
      <c r="CF122" s="13"/>
      <c r="CG122" s="13"/>
      <c r="CH122" s="13"/>
    </row>
    <row r="123" spans="1:86">
      <c r="A123" s="15"/>
      <c r="B123" s="15"/>
      <c r="C123" s="15"/>
      <c r="D123" s="15"/>
      <c r="E123" s="15"/>
      <c r="F123" s="15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5"/>
      <c r="S123" s="15"/>
      <c r="T123" s="15"/>
      <c r="U123" s="15"/>
      <c r="V123" s="15"/>
      <c r="W123" s="15"/>
      <c r="X123" s="15"/>
      <c r="Y123" s="14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</row>
    <row r="124" spans="1:86">
      <c r="A124" s="15"/>
      <c r="B124" s="15"/>
      <c r="C124" s="15"/>
      <c r="D124" s="15"/>
      <c r="E124" s="15"/>
      <c r="F124" s="15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5"/>
      <c r="S124" s="15"/>
      <c r="T124" s="15"/>
      <c r="U124" s="15"/>
      <c r="V124" s="15"/>
      <c r="W124" s="15"/>
      <c r="X124" s="15"/>
      <c r="Y124" s="14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</row>
    <row r="125" spans="1:86">
      <c r="A125" s="15"/>
      <c r="B125" s="15"/>
      <c r="C125" s="15"/>
      <c r="D125" s="15"/>
      <c r="E125" s="15"/>
      <c r="F125" s="15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5"/>
      <c r="S125" s="15"/>
      <c r="T125" s="15"/>
      <c r="U125" s="15"/>
      <c r="V125" s="15"/>
      <c r="W125" s="15"/>
      <c r="X125" s="15"/>
      <c r="Y125" s="14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  <c r="CH125" s="13"/>
    </row>
    <row r="126" spans="1:86">
      <c r="A126" s="15"/>
      <c r="B126" s="15"/>
      <c r="C126" s="15"/>
      <c r="D126" s="15"/>
      <c r="E126" s="15"/>
      <c r="F126" s="15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5"/>
      <c r="S126" s="15"/>
      <c r="T126" s="15"/>
      <c r="U126" s="15"/>
      <c r="V126" s="15"/>
      <c r="W126" s="15"/>
      <c r="X126" s="15"/>
      <c r="Y126" s="14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  <c r="CF126" s="13"/>
      <c r="CG126" s="13"/>
      <c r="CH126" s="13"/>
    </row>
    <row r="127" spans="1:86">
      <c r="A127" s="15"/>
      <c r="B127" s="15"/>
      <c r="C127" s="15"/>
      <c r="D127" s="15"/>
      <c r="E127" s="15"/>
      <c r="F127" s="15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5"/>
      <c r="S127" s="15"/>
      <c r="T127" s="15"/>
      <c r="U127" s="15"/>
      <c r="V127" s="15"/>
      <c r="W127" s="15"/>
      <c r="X127" s="15"/>
      <c r="Y127" s="14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</row>
    <row r="128" spans="1:86">
      <c r="A128" s="15"/>
      <c r="B128" s="15"/>
      <c r="C128" s="15"/>
      <c r="D128" s="15"/>
      <c r="E128" s="15"/>
      <c r="F128" s="15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5"/>
      <c r="S128" s="15"/>
      <c r="T128" s="15"/>
      <c r="U128" s="15"/>
      <c r="V128" s="15"/>
      <c r="W128" s="15"/>
      <c r="X128" s="15"/>
      <c r="Y128" s="14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  <c r="CH128" s="13"/>
    </row>
    <row r="129" spans="1:86">
      <c r="A129" s="15"/>
      <c r="B129" s="15"/>
      <c r="C129" s="15"/>
      <c r="D129" s="15"/>
      <c r="E129" s="15"/>
      <c r="F129" s="15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5"/>
      <c r="S129" s="15"/>
      <c r="T129" s="15"/>
      <c r="U129" s="15"/>
      <c r="V129" s="15"/>
      <c r="W129" s="15"/>
      <c r="X129" s="15"/>
      <c r="Y129" s="14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  <c r="CF129" s="13"/>
      <c r="CG129" s="13"/>
      <c r="CH129" s="13"/>
    </row>
    <row r="130" spans="1:86">
      <c r="A130" s="15"/>
      <c r="B130" s="15"/>
      <c r="C130" s="15"/>
      <c r="D130" s="15"/>
      <c r="E130" s="15"/>
      <c r="F130" s="15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5"/>
      <c r="S130" s="15"/>
      <c r="T130" s="15"/>
      <c r="U130" s="15"/>
      <c r="V130" s="15"/>
      <c r="W130" s="15"/>
      <c r="X130" s="15"/>
      <c r="Y130" s="14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  <c r="CF130" s="13"/>
      <c r="CG130" s="13"/>
      <c r="CH130" s="13"/>
    </row>
    <row r="131" spans="1:86">
      <c r="A131" s="15"/>
      <c r="B131" s="15"/>
      <c r="C131" s="15"/>
      <c r="D131" s="15"/>
      <c r="E131" s="15"/>
      <c r="F131" s="15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5"/>
      <c r="S131" s="15"/>
      <c r="T131" s="15"/>
      <c r="U131" s="15"/>
      <c r="V131" s="15"/>
      <c r="W131" s="15"/>
      <c r="X131" s="15"/>
      <c r="Y131" s="14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</row>
    <row r="132" spans="1:86">
      <c r="A132" s="15"/>
      <c r="B132" s="15"/>
      <c r="C132" s="15"/>
      <c r="D132" s="15"/>
      <c r="E132" s="15"/>
      <c r="F132" s="15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5"/>
      <c r="S132" s="15"/>
      <c r="T132" s="15"/>
      <c r="U132" s="15"/>
      <c r="V132" s="15"/>
      <c r="W132" s="15"/>
      <c r="X132" s="15"/>
      <c r="Y132" s="14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  <c r="CH132" s="13"/>
    </row>
    <row r="133" spans="1:86">
      <c r="A133" s="15"/>
      <c r="B133" s="15"/>
      <c r="C133" s="15"/>
      <c r="D133" s="15"/>
      <c r="E133" s="15"/>
      <c r="F133" s="15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5"/>
      <c r="S133" s="15"/>
      <c r="T133" s="15"/>
      <c r="U133" s="15"/>
      <c r="V133" s="15"/>
      <c r="W133" s="15"/>
      <c r="X133" s="15"/>
      <c r="Y133" s="14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</row>
    <row r="134" spans="1:86">
      <c r="A134" s="15"/>
      <c r="B134" s="15"/>
      <c r="C134" s="15"/>
      <c r="D134" s="15"/>
      <c r="E134" s="15"/>
      <c r="F134" s="15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5"/>
      <c r="S134" s="15"/>
      <c r="T134" s="15"/>
      <c r="U134" s="15"/>
      <c r="V134" s="15"/>
      <c r="W134" s="15"/>
      <c r="X134" s="15"/>
      <c r="Y134" s="14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/>
      <c r="CB134" s="13"/>
      <c r="CC134" s="13"/>
      <c r="CD134" s="13"/>
      <c r="CE134" s="13"/>
      <c r="CF134" s="13"/>
      <c r="CG134" s="13"/>
      <c r="CH134" s="13"/>
    </row>
    <row r="135" spans="1:86">
      <c r="A135" s="15"/>
      <c r="B135" s="15"/>
      <c r="C135" s="15"/>
      <c r="D135" s="15"/>
      <c r="E135" s="15"/>
      <c r="F135" s="15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5"/>
      <c r="S135" s="15"/>
      <c r="T135" s="15"/>
      <c r="U135" s="15"/>
      <c r="V135" s="15"/>
      <c r="W135" s="15"/>
      <c r="X135" s="15"/>
      <c r="Y135" s="14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/>
      <c r="CF135" s="13"/>
      <c r="CG135" s="13"/>
      <c r="CH135" s="13"/>
    </row>
    <row r="136" spans="1:86">
      <c r="A136" s="15"/>
      <c r="B136" s="15"/>
      <c r="C136" s="15"/>
      <c r="D136" s="15"/>
      <c r="E136" s="15"/>
      <c r="F136" s="15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5"/>
      <c r="S136" s="15"/>
      <c r="T136" s="15"/>
      <c r="U136" s="15"/>
      <c r="V136" s="15"/>
      <c r="W136" s="15"/>
      <c r="X136" s="15"/>
      <c r="Y136" s="14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/>
      <c r="CB136" s="13"/>
      <c r="CC136" s="13"/>
      <c r="CD136" s="13"/>
      <c r="CE136" s="13"/>
      <c r="CF136" s="13"/>
      <c r="CG136" s="13"/>
      <c r="CH136" s="13"/>
    </row>
    <row r="137" spans="1:86">
      <c r="A137" s="15"/>
      <c r="B137" s="15"/>
      <c r="C137" s="15"/>
      <c r="D137" s="15"/>
      <c r="E137" s="15"/>
      <c r="F137" s="15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5"/>
      <c r="S137" s="15"/>
      <c r="T137" s="15"/>
      <c r="U137" s="15"/>
      <c r="V137" s="15"/>
      <c r="W137" s="15"/>
      <c r="X137" s="15"/>
      <c r="Y137" s="14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  <c r="CH137" s="13"/>
    </row>
    <row r="138" spans="1:86">
      <c r="A138" s="15"/>
      <c r="B138" s="15"/>
      <c r="C138" s="15"/>
      <c r="D138" s="15"/>
      <c r="E138" s="15"/>
      <c r="F138" s="15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5"/>
      <c r="S138" s="15"/>
      <c r="T138" s="15"/>
      <c r="U138" s="15"/>
      <c r="V138" s="15"/>
      <c r="W138" s="15"/>
      <c r="X138" s="15"/>
      <c r="Y138" s="14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/>
      <c r="CB138" s="13"/>
      <c r="CC138" s="13"/>
      <c r="CD138" s="13"/>
      <c r="CE138" s="13"/>
      <c r="CF138" s="13"/>
      <c r="CG138" s="13"/>
      <c r="CH138" s="13"/>
    </row>
    <row r="139" spans="1:86">
      <c r="A139" s="15"/>
      <c r="B139" s="15"/>
      <c r="C139" s="15"/>
      <c r="D139" s="15"/>
      <c r="E139" s="15"/>
      <c r="F139" s="15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5"/>
      <c r="S139" s="15"/>
      <c r="T139" s="15"/>
      <c r="U139" s="15"/>
      <c r="V139" s="15"/>
      <c r="W139" s="15"/>
      <c r="X139" s="15"/>
      <c r="Y139" s="14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  <c r="CC139" s="13"/>
      <c r="CD139" s="13"/>
      <c r="CE139" s="13"/>
      <c r="CF139" s="13"/>
      <c r="CG139" s="13"/>
      <c r="CH139" s="13"/>
    </row>
    <row r="140" spans="1:86">
      <c r="A140" s="15"/>
      <c r="B140" s="15"/>
      <c r="C140" s="15"/>
      <c r="D140" s="15"/>
      <c r="E140" s="15"/>
      <c r="F140" s="15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5"/>
      <c r="S140" s="15"/>
      <c r="T140" s="15"/>
      <c r="U140" s="15"/>
      <c r="V140" s="15"/>
      <c r="W140" s="15"/>
      <c r="X140" s="15"/>
      <c r="Y140" s="14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  <c r="BW140" s="13"/>
      <c r="BX140" s="13"/>
      <c r="BY140" s="13"/>
      <c r="BZ140" s="13"/>
      <c r="CA140" s="13"/>
      <c r="CB140" s="13"/>
      <c r="CC140" s="13"/>
      <c r="CD140" s="13"/>
      <c r="CE140" s="13"/>
      <c r="CF140" s="13"/>
      <c r="CG140" s="13"/>
      <c r="CH140" s="13"/>
    </row>
    <row r="141" spans="1:86">
      <c r="A141" s="15"/>
      <c r="B141" s="15"/>
      <c r="C141" s="15"/>
      <c r="D141" s="15"/>
      <c r="E141" s="15"/>
      <c r="F141" s="15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5"/>
      <c r="S141" s="15"/>
      <c r="T141" s="15"/>
      <c r="U141" s="15"/>
      <c r="V141" s="15"/>
      <c r="W141" s="15"/>
      <c r="X141" s="15"/>
      <c r="Y141" s="14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  <c r="CC141" s="13"/>
      <c r="CD141" s="13"/>
      <c r="CE141" s="13"/>
      <c r="CF141" s="13"/>
      <c r="CG141" s="13"/>
      <c r="CH141" s="13"/>
    </row>
    <row r="142" spans="1:86">
      <c r="A142" s="15"/>
      <c r="B142" s="15"/>
      <c r="C142" s="15"/>
      <c r="D142" s="15"/>
      <c r="E142" s="15"/>
      <c r="F142" s="15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5"/>
      <c r="S142" s="15"/>
      <c r="T142" s="15"/>
      <c r="U142" s="15"/>
      <c r="V142" s="15"/>
      <c r="W142" s="15"/>
      <c r="X142" s="15"/>
      <c r="Y142" s="14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  <c r="CC142" s="13"/>
      <c r="CD142" s="13"/>
      <c r="CE142" s="13"/>
      <c r="CF142" s="13"/>
      <c r="CG142" s="13"/>
      <c r="CH142" s="13"/>
    </row>
    <row r="143" spans="1:86">
      <c r="A143" s="15"/>
      <c r="B143" s="15"/>
      <c r="C143" s="15"/>
      <c r="D143" s="15"/>
      <c r="E143" s="15"/>
      <c r="F143" s="15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5"/>
      <c r="S143" s="15"/>
      <c r="T143" s="15"/>
      <c r="U143" s="15"/>
      <c r="V143" s="15"/>
      <c r="W143" s="15"/>
      <c r="X143" s="15"/>
      <c r="Y143" s="14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  <c r="CC143" s="13"/>
      <c r="CD143" s="13"/>
      <c r="CE143" s="13"/>
      <c r="CF143" s="13"/>
      <c r="CG143" s="13"/>
      <c r="CH143" s="13"/>
    </row>
    <row r="144" spans="1:86">
      <c r="A144" s="15"/>
      <c r="B144" s="15"/>
      <c r="C144" s="15"/>
      <c r="D144" s="15"/>
      <c r="E144" s="15"/>
      <c r="F144" s="15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5"/>
      <c r="S144" s="15"/>
      <c r="T144" s="15"/>
      <c r="U144" s="15"/>
      <c r="V144" s="15"/>
      <c r="W144" s="15"/>
      <c r="X144" s="15"/>
      <c r="Y144" s="14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/>
      <c r="CB144" s="13"/>
      <c r="CC144" s="13"/>
      <c r="CD144" s="13"/>
      <c r="CE144" s="13"/>
      <c r="CF144" s="13"/>
      <c r="CG144" s="13"/>
      <c r="CH144" s="13"/>
    </row>
    <row r="145" spans="1:86">
      <c r="A145" s="15"/>
      <c r="B145" s="15"/>
      <c r="C145" s="15"/>
      <c r="D145" s="15"/>
      <c r="E145" s="15"/>
      <c r="F145" s="15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5"/>
      <c r="S145" s="15"/>
      <c r="T145" s="15"/>
      <c r="U145" s="15"/>
      <c r="V145" s="15"/>
      <c r="W145" s="15"/>
      <c r="X145" s="15"/>
      <c r="Y145" s="14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  <c r="CA145" s="13"/>
      <c r="CB145" s="13"/>
      <c r="CC145" s="13"/>
      <c r="CD145" s="13"/>
      <c r="CE145" s="13"/>
      <c r="CF145" s="13"/>
      <c r="CG145" s="13"/>
      <c r="CH145" s="13"/>
    </row>
    <row r="146" spans="1:86">
      <c r="A146" s="15"/>
      <c r="B146" s="15"/>
      <c r="C146" s="15"/>
      <c r="D146" s="15"/>
      <c r="E146" s="15"/>
      <c r="F146" s="15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5"/>
      <c r="S146" s="15"/>
      <c r="T146" s="15"/>
      <c r="U146" s="15"/>
      <c r="V146" s="15"/>
      <c r="W146" s="15"/>
      <c r="X146" s="15"/>
      <c r="Y146" s="14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  <c r="CC146" s="13"/>
      <c r="CD146" s="13"/>
      <c r="CE146" s="13"/>
      <c r="CF146" s="13"/>
      <c r="CG146" s="13"/>
      <c r="CH146" s="13"/>
    </row>
    <row r="147" spans="1:86">
      <c r="A147" s="15"/>
      <c r="B147" s="15"/>
      <c r="C147" s="15"/>
      <c r="D147" s="15"/>
      <c r="E147" s="15"/>
      <c r="F147" s="15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5"/>
      <c r="S147" s="15"/>
      <c r="T147" s="15"/>
      <c r="U147" s="15"/>
      <c r="V147" s="15"/>
      <c r="W147" s="15"/>
      <c r="X147" s="15"/>
      <c r="Y147" s="14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</row>
    <row r="148" spans="1:86">
      <c r="A148" s="15"/>
      <c r="B148" s="15"/>
      <c r="C148" s="15"/>
      <c r="D148" s="15"/>
      <c r="E148" s="15"/>
      <c r="F148" s="15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5"/>
      <c r="S148" s="15"/>
      <c r="T148" s="15"/>
      <c r="U148" s="15"/>
      <c r="V148" s="15"/>
      <c r="W148" s="15"/>
      <c r="X148" s="15"/>
      <c r="Y148" s="14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  <c r="CH148" s="13"/>
    </row>
    <row r="149" spans="1:86">
      <c r="A149" s="15"/>
      <c r="B149" s="15"/>
      <c r="C149" s="15"/>
      <c r="D149" s="15"/>
      <c r="E149" s="15"/>
      <c r="F149" s="15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5"/>
      <c r="S149" s="15"/>
      <c r="T149" s="15"/>
      <c r="U149" s="15"/>
      <c r="V149" s="15"/>
      <c r="W149" s="15"/>
      <c r="X149" s="15"/>
      <c r="Y149" s="14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  <c r="CF149" s="13"/>
      <c r="CG149" s="13"/>
      <c r="CH149" s="13"/>
    </row>
    <row r="150" spans="1:86">
      <c r="A150" s="15"/>
      <c r="B150" s="15"/>
      <c r="C150" s="15"/>
      <c r="D150" s="15"/>
      <c r="E150" s="15"/>
      <c r="F150" s="15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5"/>
      <c r="S150" s="15"/>
      <c r="T150" s="15"/>
      <c r="U150" s="15"/>
      <c r="V150" s="15"/>
      <c r="W150" s="15"/>
      <c r="X150" s="15"/>
      <c r="Y150" s="14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BE150" s="13"/>
      <c r="BF150" s="13"/>
      <c r="BG150" s="13"/>
      <c r="BH150" s="13"/>
      <c r="BI150" s="13"/>
      <c r="BJ150" s="13"/>
      <c r="BK150" s="13"/>
      <c r="BL150" s="13"/>
      <c r="BM150" s="13"/>
      <c r="BN150" s="13"/>
      <c r="BO150" s="13"/>
      <c r="BP150" s="13"/>
      <c r="BQ150" s="13"/>
      <c r="BR150" s="13"/>
      <c r="BS150" s="13"/>
      <c r="BT150" s="13"/>
      <c r="BU150" s="13"/>
      <c r="BV150" s="13"/>
      <c r="BW150" s="13"/>
      <c r="BX150" s="13"/>
      <c r="BY150" s="13"/>
      <c r="BZ150" s="13"/>
      <c r="CA150" s="13"/>
      <c r="CB150" s="13"/>
      <c r="CC150" s="13"/>
      <c r="CD150" s="13"/>
      <c r="CE150" s="13"/>
      <c r="CF150" s="13"/>
      <c r="CG150" s="13"/>
      <c r="CH150" s="13"/>
    </row>
    <row r="151" spans="1:86">
      <c r="A151" s="15"/>
      <c r="B151" s="15"/>
      <c r="C151" s="15"/>
      <c r="D151" s="15"/>
      <c r="E151" s="15"/>
      <c r="F151" s="15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5"/>
      <c r="S151" s="15"/>
      <c r="T151" s="15"/>
      <c r="U151" s="15"/>
      <c r="V151" s="15"/>
      <c r="W151" s="15"/>
      <c r="X151" s="15"/>
      <c r="Y151" s="14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  <c r="BE151" s="13"/>
      <c r="BF151" s="13"/>
      <c r="BG151" s="13"/>
      <c r="BH151" s="13"/>
      <c r="BI151" s="13"/>
      <c r="BJ151" s="13"/>
      <c r="BK151" s="13"/>
      <c r="BL151" s="13"/>
      <c r="BM151" s="13"/>
      <c r="BN151" s="13"/>
      <c r="BO151" s="13"/>
      <c r="BP151" s="13"/>
      <c r="BQ151" s="13"/>
      <c r="BR151" s="13"/>
      <c r="BS151" s="13"/>
      <c r="BT151" s="13"/>
      <c r="BU151" s="13"/>
      <c r="BV151" s="13"/>
      <c r="BW151" s="13"/>
      <c r="BX151" s="13"/>
      <c r="BY151" s="13"/>
      <c r="BZ151" s="13"/>
      <c r="CA151" s="13"/>
      <c r="CB151" s="13"/>
      <c r="CC151" s="13"/>
      <c r="CD151" s="13"/>
      <c r="CE151" s="13"/>
      <c r="CF151" s="13"/>
      <c r="CG151" s="13"/>
      <c r="CH151" s="13"/>
    </row>
    <row r="152" spans="1:86">
      <c r="A152" s="15"/>
      <c r="B152" s="15"/>
      <c r="C152" s="15"/>
      <c r="D152" s="15"/>
      <c r="E152" s="15"/>
      <c r="F152" s="15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5"/>
      <c r="S152" s="15"/>
      <c r="T152" s="15"/>
      <c r="U152" s="15"/>
      <c r="V152" s="15"/>
      <c r="W152" s="15"/>
      <c r="X152" s="15"/>
      <c r="Y152" s="14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  <c r="BE152" s="13"/>
      <c r="BF152" s="13"/>
      <c r="BG152" s="13"/>
      <c r="BH152" s="13"/>
      <c r="BI152" s="13"/>
      <c r="BJ152" s="13"/>
      <c r="BK152" s="13"/>
      <c r="BL152" s="13"/>
      <c r="BM152" s="13"/>
      <c r="BN152" s="13"/>
      <c r="BO152" s="13"/>
      <c r="BP152" s="13"/>
      <c r="BQ152" s="13"/>
      <c r="BR152" s="13"/>
      <c r="BS152" s="13"/>
      <c r="BT152" s="13"/>
      <c r="BU152" s="13"/>
      <c r="BV152" s="13"/>
      <c r="BW152" s="13"/>
      <c r="BX152" s="13"/>
      <c r="BY152" s="13"/>
      <c r="BZ152" s="13"/>
      <c r="CA152" s="13"/>
      <c r="CB152" s="13"/>
      <c r="CC152" s="13"/>
      <c r="CD152" s="13"/>
      <c r="CE152" s="13"/>
      <c r="CF152" s="13"/>
      <c r="CG152" s="13"/>
      <c r="CH152" s="13"/>
    </row>
    <row r="153" spans="1:86">
      <c r="A153" s="15"/>
      <c r="B153" s="15"/>
      <c r="C153" s="15"/>
      <c r="D153" s="15"/>
      <c r="E153" s="15"/>
      <c r="F153" s="15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5"/>
      <c r="S153" s="15"/>
      <c r="T153" s="15"/>
      <c r="U153" s="15"/>
      <c r="V153" s="15"/>
      <c r="W153" s="15"/>
      <c r="X153" s="15"/>
      <c r="Y153" s="14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  <c r="BE153" s="13"/>
      <c r="BF153" s="13"/>
      <c r="BG153" s="13"/>
      <c r="BH153" s="13"/>
      <c r="BI153" s="13"/>
      <c r="BJ153" s="13"/>
      <c r="BK153" s="13"/>
      <c r="BL153" s="13"/>
      <c r="BM153" s="13"/>
      <c r="BN153" s="13"/>
      <c r="BO153" s="13"/>
      <c r="BP153" s="13"/>
      <c r="BQ153" s="13"/>
      <c r="BR153" s="13"/>
      <c r="BS153" s="13"/>
      <c r="BT153" s="13"/>
      <c r="BU153" s="13"/>
      <c r="BV153" s="13"/>
      <c r="BW153" s="13"/>
      <c r="BX153" s="13"/>
      <c r="BY153" s="13"/>
      <c r="BZ153" s="13"/>
      <c r="CA153" s="13"/>
      <c r="CB153" s="13"/>
      <c r="CC153" s="13"/>
      <c r="CD153" s="13"/>
      <c r="CE153" s="13"/>
      <c r="CF153" s="13"/>
      <c r="CG153" s="13"/>
      <c r="CH153" s="13"/>
    </row>
    <row r="154" spans="1:86">
      <c r="A154" s="15"/>
      <c r="B154" s="15"/>
      <c r="C154" s="15"/>
      <c r="D154" s="15"/>
      <c r="E154" s="15"/>
      <c r="F154" s="15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5"/>
      <c r="S154" s="15"/>
      <c r="T154" s="15"/>
      <c r="U154" s="15"/>
      <c r="V154" s="15"/>
      <c r="W154" s="15"/>
      <c r="X154" s="15"/>
      <c r="Y154" s="14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  <c r="BE154" s="13"/>
      <c r="BF154" s="13"/>
      <c r="BG154" s="13"/>
      <c r="BH154" s="13"/>
      <c r="BI154" s="13"/>
      <c r="BJ154" s="13"/>
      <c r="BK154" s="13"/>
      <c r="BL154" s="13"/>
      <c r="BM154" s="13"/>
      <c r="BN154" s="13"/>
      <c r="BO154" s="13"/>
      <c r="BP154" s="13"/>
      <c r="BQ154" s="13"/>
      <c r="BR154" s="13"/>
      <c r="BS154" s="13"/>
      <c r="BT154" s="13"/>
      <c r="BU154" s="13"/>
      <c r="BV154" s="13"/>
      <c r="BW154" s="13"/>
      <c r="BX154" s="13"/>
      <c r="BY154" s="13"/>
      <c r="BZ154" s="13"/>
      <c r="CA154" s="13"/>
      <c r="CB154" s="13"/>
      <c r="CC154" s="13"/>
      <c r="CD154" s="13"/>
      <c r="CE154" s="13"/>
      <c r="CF154" s="13"/>
      <c r="CG154" s="13"/>
      <c r="CH154" s="13"/>
    </row>
    <row r="155" spans="1:86">
      <c r="A155" s="15"/>
      <c r="B155" s="15"/>
      <c r="C155" s="15"/>
      <c r="D155" s="15"/>
      <c r="E155" s="15"/>
      <c r="F155" s="15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5"/>
      <c r="S155" s="15"/>
      <c r="T155" s="15"/>
      <c r="U155" s="15"/>
      <c r="V155" s="15"/>
      <c r="W155" s="15"/>
      <c r="X155" s="15"/>
      <c r="Y155" s="14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  <c r="BE155" s="13"/>
      <c r="BF155" s="13"/>
      <c r="BG155" s="13"/>
      <c r="BH155" s="13"/>
      <c r="BI155" s="13"/>
      <c r="BJ155" s="13"/>
      <c r="BK155" s="13"/>
      <c r="BL155" s="13"/>
      <c r="BM155" s="13"/>
      <c r="BN155" s="13"/>
      <c r="BO155" s="13"/>
      <c r="BP155" s="13"/>
      <c r="BQ155" s="13"/>
      <c r="BR155" s="13"/>
      <c r="BS155" s="13"/>
      <c r="BT155" s="13"/>
      <c r="BU155" s="13"/>
      <c r="BV155" s="13"/>
      <c r="BW155" s="13"/>
      <c r="BX155" s="13"/>
      <c r="BY155" s="13"/>
      <c r="BZ155" s="13"/>
      <c r="CA155" s="13"/>
      <c r="CB155" s="13"/>
      <c r="CC155" s="13"/>
      <c r="CD155" s="13"/>
      <c r="CE155" s="13"/>
      <c r="CF155" s="13"/>
      <c r="CG155" s="13"/>
      <c r="CH155" s="13"/>
    </row>
    <row r="156" spans="1:86">
      <c r="A156" s="15"/>
      <c r="B156" s="15"/>
      <c r="C156" s="15"/>
      <c r="D156" s="15"/>
      <c r="E156" s="15"/>
      <c r="F156" s="15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5"/>
      <c r="S156" s="15"/>
      <c r="T156" s="15"/>
      <c r="U156" s="15"/>
      <c r="V156" s="15"/>
      <c r="W156" s="15"/>
      <c r="X156" s="15"/>
      <c r="Y156" s="14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  <c r="BE156" s="13"/>
      <c r="BF156" s="13"/>
      <c r="BG156" s="13"/>
      <c r="BH156" s="13"/>
      <c r="BI156" s="13"/>
      <c r="BJ156" s="13"/>
      <c r="BK156" s="13"/>
      <c r="BL156" s="13"/>
      <c r="BM156" s="13"/>
      <c r="BN156" s="13"/>
      <c r="BO156" s="13"/>
      <c r="BP156" s="13"/>
      <c r="BQ156" s="13"/>
      <c r="BR156" s="13"/>
      <c r="BS156" s="13"/>
      <c r="BT156" s="13"/>
      <c r="BU156" s="13"/>
      <c r="BV156" s="13"/>
      <c r="BW156" s="13"/>
      <c r="BX156" s="13"/>
      <c r="BY156" s="13"/>
      <c r="BZ156" s="13"/>
      <c r="CA156" s="13"/>
      <c r="CB156" s="13"/>
      <c r="CC156" s="13"/>
      <c r="CD156" s="13"/>
      <c r="CE156" s="13"/>
      <c r="CF156" s="13"/>
      <c r="CG156" s="13"/>
      <c r="CH156" s="13"/>
    </row>
    <row r="157" spans="1:86">
      <c r="A157" s="15"/>
      <c r="B157" s="15"/>
      <c r="C157" s="15"/>
      <c r="D157" s="15"/>
      <c r="E157" s="15"/>
      <c r="F157" s="15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5"/>
      <c r="S157" s="15"/>
      <c r="T157" s="15"/>
      <c r="U157" s="15"/>
      <c r="V157" s="15"/>
      <c r="W157" s="15"/>
      <c r="X157" s="15"/>
      <c r="Y157" s="14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  <c r="BE157" s="13"/>
      <c r="BF157" s="13"/>
      <c r="BG157" s="13"/>
      <c r="BH157" s="13"/>
      <c r="BI157" s="13"/>
      <c r="BJ157" s="13"/>
      <c r="BK157" s="13"/>
      <c r="BL157" s="13"/>
      <c r="BM157" s="13"/>
      <c r="BN157" s="13"/>
      <c r="BO157" s="13"/>
      <c r="BP157" s="13"/>
      <c r="BQ157" s="13"/>
      <c r="BR157" s="13"/>
      <c r="BS157" s="13"/>
      <c r="BT157" s="13"/>
      <c r="BU157" s="13"/>
      <c r="BV157" s="13"/>
      <c r="BW157" s="13"/>
      <c r="BX157" s="13"/>
      <c r="BY157" s="13"/>
      <c r="BZ157" s="13"/>
      <c r="CA157" s="13"/>
      <c r="CB157" s="13"/>
      <c r="CC157" s="13"/>
      <c r="CD157" s="13"/>
      <c r="CE157" s="13"/>
      <c r="CF157" s="13"/>
      <c r="CG157" s="13"/>
      <c r="CH157" s="13"/>
    </row>
    <row r="158" spans="1:86">
      <c r="A158" s="15"/>
      <c r="B158" s="15"/>
      <c r="C158" s="15"/>
      <c r="D158" s="15"/>
      <c r="E158" s="15"/>
      <c r="F158" s="15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5"/>
      <c r="S158" s="15"/>
      <c r="T158" s="15"/>
      <c r="U158" s="15"/>
      <c r="V158" s="15"/>
      <c r="W158" s="15"/>
      <c r="X158" s="15"/>
      <c r="Y158" s="14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  <c r="BE158" s="13"/>
      <c r="BF158" s="13"/>
      <c r="BG158" s="13"/>
      <c r="BH158" s="13"/>
      <c r="BI158" s="13"/>
      <c r="BJ158" s="13"/>
      <c r="BK158" s="13"/>
      <c r="BL158" s="13"/>
      <c r="BM158" s="13"/>
      <c r="BN158" s="13"/>
      <c r="BO158" s="13"/>
      <c r="BP158" s="13"/>
      <c r="BQ158" s="13"/>
      <c r="BR158" s="13"/>
      <c r="BS158" s="13"/>
      <c r="BT158" s="13"/>
      <c r="BU158" s="13"/>
      <c r="BV158" s="13"/>
      <c r="BW158" s="13"/>
      <c r="BX158" s="13"/>
      <c r="BY158" s="13"/>
      <c r="BZ158" s="13"/>
      <c r="CA158" s="13"/>
      <c r="CB158" s="13"/>
      <c r="CC158" s="13"/>
      <c r="CD158" s="13"/>
      <c r="CE158" s="13"/>
      <c r="CF158" s="13"/>
      <c r="CG158" s="13"/>
      <c r="CH158" s="13"/>
    </row>
    <row r="159" spans="1:86">
      <c r="A159" s="15"/>
      <c r="B159" s="15"/>
      <c r="C159" s="15"/>
      <c r="D159" s="15"/>
      <c r="E159" s="15"/>
      <c r="F159" s="15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5"/>
      <c r="S159" s="15"/>
      <c r="T159" s="15"/>
      <c r="U159" s="15"/>
      <c r="V159" s="15"/>
      <c r="W159" s="15"/>
      <c r="X159" s="15"/>
      <c r="Y159" s="14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  <c r="BE159" s="13"/>
      <c r="BF159" s="13"/>
      <c r="BG159" s="13"/>
      <c r="BH159" s="13"/>
      <c r="BI159" s="13"/>
      <c r="BJ159" s="13"/>
      <c r="BK159" s="13"/>
      <c r="BL159" s="13"/>
      <c r="BM159" s="13"/>
      <c r="BN159" s="13"/>
      <c r="BO159" s="13"/>
      <c r="BP159" s="13"/>
      <c r="BQ159" s="13"/>
      <c r="BR159" s="13"/>
      <c r="BS159" s="13"/>
      <c r="BT159" s="13"/>
      <c r="BU159" s="13"/>
      <c r="BV159" s="13"/>
      <c r="BW159" s="13"/>
      <c r="BX159" s="13"/>
      <c r="BY159" s="13"/>
      <c r="BZ159" s="13"/>
      <c r="CA159" s="13"/>
      <c r="CB159" s="13"/>
      <c r="CC159" s="13"/>
      <c r="CD159" s="13"/>
      <c r="CE159" s="13"/>
      <c r="CF159" s="13"/>
      <c r="CG159" s="13"/>
      <c r="CH159" s="13"/>
    </row>
    <row r="160" spans="1:86">
      <c r="A160" s="15"/>
      <c r="B160" s="15"/>
      <c r="C160" s="15"/>
      <c r="D160" s="15"/>
      <c r="E160" s="15"/>
      <c r="F160" s="15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5"/>
      <c r="S160" s="15"/>
      <c r="T160" s="15"/>
      <c r="U160" s="15"/>
      <c r="V160" s="15"/>
      <c r="W160" s="15"/>
      <c r="X160" s="15"/>
      <c r="Y160" s="14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  <c r="BE160" s="13"/>
      <c r="BF160" s="13"/>
      <c r="BG160" s="13"/>
      <c r="BH160" s="13"/>
      <c r="BI160" s="13"/>
      <c r="BJ160" s="13"/>
      <c r="BK160" s="13"/>
      <c r="BL160" s="13"/>
      <c r="BM160" s="13"/>
      <c r="BN160" s="13"/>
      <c r="BO160" s="13"/>
      <c r="BP160" s="13"/>
      <c r="BQ160" s="13"/>
      <c r="BR160" s="13"/>
      <c r="BS160" s="13"/>
      <c r="BT160" s="13"/>
      <c r="BU160" s="13"/>
      <c r="BV160" s="13"/>
      <c r="BW160" s="13"/>
      <c r="BX160" s="13"/>
      <c r="BY160" s="13"/>
      <c r="BZ160" s="13"/>
      <c r="CA160" s="13"/>
      <c r="CB160" s="13"/>
      <c r="CC160" s="13"/>
      <c r="CD160" s="13"/>
      <c r="CE160" s="13"/>
      <c r="CF160" s="13"/>
      <c r="CG160" s="13"/>
      <c r="CH160" s="13"/>
    </row>
    <row r="161" spans="1:86">
      <c r="A161" s="15"/>
      <c r="B161" s="15"/>
      <c r="C161" s="15"/>
      <c r="D161" s="15"/>
      <c r="E161" s="15"/>
      <c r="F161" s="15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5"/>
      <c r="S161" s="15"/>
      <c r="T161" s="15"/>
      <c r="U161" s="15"/>
      <c r="V161" s="15"/>
      <c r="W161" s="15"/>
      <c r="X161" s="15"/>
      <c r="Y161" s="14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  <c r="BE161" s="13"/>
      <c r="BF161" s="13"/>
      <c r="BG161" s="13"/>
      <c r="BH161" s="13"/>
      <c r="BI161" s="13"/>
      <c r="BJ161" s="13"/>
      <c r="BK161" s="13"/>
      <c r="BL161" s="13"/>
      <c r="BM161" s="13"/>
      <c r="BN161" s="13"/>
      <c r="BO161" s="13"/>
      <c r="BP161" s="13"/>
      <c r="BQ161" s="13"/>
      <c r="BR161" s="13"/>
      <c r="BS161" s="13"/>
      <c r="BT161" s="13"/>
      <c r="BU161" s="13"/>
      <c r="BV161" s="13"/>
      <c r="BW161" s="13"/>
      <c r="BX161" s="13"/>
      <c r="BY161" s="13"/>
      <c r="BZ161" s="13"/>
      <c r="CA161" s="13"/>
      <c r="CB161" s="13"/>
      <c r="CC161" s="13"/>
      <c r="CD161" s="13"/>
      <c r="CE161" s="13"/>
      <c r="CF161" s="13"/>
      <c r="CG161" s="13"/>
      <c r="CH161" s="13"/>
    </row>
    <row r="162" spans="1:86">
      <c r="A162" s="15"/>
      <c r="B162" s="15"/>
      <c r="C162" s="15"/>
      <c r="D162" s="15"/>
      <c r="E162" s="15"/>
      <c r="F162" s="15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5"/>
      <c r="S162" s="15"/>
      <c r="T162" s="15"/>
      <c r="U162" s="15"/>
      <c r="V162" s="15"/>
      <c r="W162" s="15"/>
      <c r="X162" s="15"/>
      <c r="Y162" s="14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  <c r="BE162" s="13"/>
      <c r="BF162" s="13"/>
      <c r="BG162" s="13"/>
      <c r="BH162" s="13"/>
      <c r="BI162" s="13"/>
      <c r="BJ162" s="13"/>
      <c r="BK162" s="13"/>
      <c r="BL162" s="13"/>
      <c r="BM162" s="13"/>
      <c r="BN162" s="13"/>
      <c r="BO162" s="13"/>
      <c r="BP162" s="13"/>
      <c r="BQ162" s="13"/>
      <c r="BR162" s="13"/>
      <c r="BS162" s="13"/>
      <c r="BT162" s="13"/>
      <c r="BU162" s="13"/>
      <c r="BV162" s="13"/>
      <c r="BW162" s="13"/>
      <c r="BX162" s="13"/>
      <c r="BY162" s="13"/>
      <c r="BZ162" s="13"/>
      <c r="CA162" s="13"/>
      <c r="CB162" s="13"/>
      <c r="CC162" s="13"/>
      <c r="CD162" s="13"/>
      <c r="CE162" s="13"/>
      <c r="CF162" s="13"/>
      <c r="CG162" s="13"/>
      <c r="CH162" s="13"/>
    </row>
    <row r="163" spans="1:86">
      <c r="A163" s="15"/>
      <c r="B163" s="15"/>
      <c r="C163" s="15"/>
      <c r="D163" s="15"/>
      <c r="E163" s="15"/>
      <c r="F163" s="15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5"/>
      <c r="S163" s="15"/>
      <c r="T163" s="15"/>
      <c r="U163" s="15"/>
      <c r="V163" s="15"/>
      <c r="W163" s="15"/>
      <c r="X163" s="15"/>
      <c r="Y163" s="14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  <c r="BE163" s="13"/>
      <c r="BF163" s="13"/>
      <c r="BG163" s="13"/>
      <c r="BH163" s="13"/>
      <c r="BI163" s="13"/>
      <c r="BJ163" s="13"/>
      <c r="BK163" s="13"/>
      <c r="BL163" s="13"/>
      <c r="BM163" s="13"/>
      <c r="BN163" s="13"/>
      <c r="BO163" s="13"/>
      <c r="BP163" s="13"/>
      <c r="BQ163" s="13"/>
      <c r="BR163" s="13"/>
      <c r="BS163" s="13"/>
      <c r="BT163" s="13"/>
      <c r="BU163" s="13"/>
      <c r="BV163" s="13"/>
      <c r="BW163" s="13"/>
      <c r="BX163" s="13"/>
      <c r="BY163" s="13"/>
      <c r="BZ163" s="13"/>
      <c r="CA163" s="13"/>
      <c r="CB163" s="13"/>
      <c r="CC163" s="13"/>
      <c r="CD163" s="13"/>
      <c r="CE163" s="13"/>
      <c r="CF163" s="13"/>
      <c r="CG163" s="13"/>
      <c r="CH163" s="13"/>
    </row>
    <row r="164" spans="1:86">
      <c r="A164" s="15"/>
      <c r="B164" s="15"/>
      <c r="C164" s="15"/>
      <c r="D164" s="15"/>
      <c r="E164" s="15"/>
      <c r="F164" s="15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5"/>
      <c r="S164" s="15"/>
      <c r="T164" s="15"/>
      <c r="U164" s="15"/>
      <c r="V164" s="15"/>
      <c r="W164" s="15"/>
      <c r="X164" s="15"/>
      <c r="Y164" s="14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  <c r="BE164" s="13"/>
      <c r="BF164" s="13"/>
      <c r="BG164" s="13"/>
      <c r="BH164" s="13"/>
      <c r="BI164" s="13"/>
      <c r="BJ164" s="13"/>
      <c r="BK164" s="13"/>
      <c r="BL164" s="13"/>
      <c r="BM164" s="13"/>
      <c r="BN164" s="13"/>
      <c r="BO164" s="13"/>
      <c r="BP164" s="13"/>
      <c r="BQ164" s="13"/>
      <c r="BR164" s="13"/>
      <c r="BS164" s="13"/>
      <c r="BT164" s="13"/>
      <c r="BU164" s="13"/>
      <c r="BV164" s="13"/>
      <c r="BW164" s="13"/>
      <c r="BX164" s="13"/>
      <c r="BY164" s="13"/>
      <c r="BZ164" s="13"/>
      <c r="CA164" s="13"/>
      <c r="CB164" s="13"/>
      <c r="CC164" s="13"/>
      <c r="CD164" s="13"/>
      <c r="CE164" s="13"/>
      <c r="CF164" s="13"/>
      <c r="CG164" s="13"/>
      <c r="CH164" s="13"/>
    </row>
    <row r="165" spans="1:86">
      <c r="A165" s="15"/>
      <c r="B165" s="15"/>
      <c r="C165" s="15"/>
      <c r="D165" s="15"/>
      <c r="E165" s="15"/>
      <c r="F165" s="15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5"/>
      <c r="S165" s="15"/>
      <c r="T165" s="15"/>
      <c r="U165" s="15"/>
      <c r="V165" s="15"/>
      <c r="W165" s="15"/>
      <c r="X165" s="15"/>
      <c r="Y165" s="14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  <c r="BE165" s="13"/>
      <c r="BF165" s="13"/>
      <c r="BG165" s="13"/>
      <c r="BH165" s="13"/>
      <c r="BI165" s="13"/>
      <c r="BJ165" s="13"/>
      <c r="BK165" s="13"/>
      <c r="BL165" s="13"/>
      <c r="BM165" s="13"/>
      <c r="BN165" s="13"/>
      <c r="BO165" s="13"/>
      <c r="BP165" s="13"/>
      <c r="BQ165" s="13"/>
      <c r="BR165" s="13"/>
      <c r="BS165" s="13"/>
      <c r="BT165" s="13"/>
      <c r="BU165" s="13"/>
      <c r="BV165" s="13"/>
      <c r="BW165" s="13"/>
      <c r="BX165" s="13"/>
      <c r="BY165" s="13"/>
      <c r="BZ165" s="13"/>
      <c r="CA165" s="13"/>
      <c r="CB165" s="13"/>
      <c r="CC165" s="13"/>
      <c r="CD165" s="13"/>
      <c r="CE165" s="13"/>
      <c r="CF165" s="13"/>
      <c r="CG165" s="13"/>
      <c r="CH165" s="13"/>
    </row>
    <row r="166" spans="1:86">
      <c r="A166" s="15"/>
      <c r="B166" s="15"/>
      <c r="C166" s="15"/>
      <c r="D166" s="15"/>
      <c r="E166" s="15"/>
      <c r="F166" s="15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5"/>
      <c r="S166" s="15"/>
      <c r="T166" s="15"/>
      <c r="U166" s="15"/>
      <c r="V166" s="15"/>
      <c r="W166" s="15"/>
      <c r="X166" s="15"/>
      <c r="Y166" s="14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  <c r="BE166" s="13"/>
      <c r="BF166" s="13"/>
      <c r="BG166" s="13"/>
      <c r="BH166" s="13"/>
      <c r="BI166" s="13"/>
      <c r="BJ166" s="13"/>
      <c r="BK166" s="13"/>
      <c r="BL166" s="13"/>
      <c r="BM166" s="13"/>
      <c r="BN166" s="13"/>
      <c r="BO166" s="13"/>
      <c r="BP166" s="13"/>
      <c r="BQ166" s="13"/>
      <c r="BR166" s="13"/>
      <c r="BS166" s="13"/>
      <c r="BT166" s="13"/>
      <c r="BU166" s="13"/>
      <c r="BV166" s="13"/>
      <c r="BW166" s="13"/>
      <c r="BX166" s="13"/>
      <c r="BY166" s="13"/>
      <c r="BZ166" s="13"/>
      <c r="CA166" s="13"/>
      <c r="CB166" s="13"/>
      <c r="CC166" s="13"/>
      <c r="CD166" s="13"/>
      <c r="CE166" s="13"/>
      <c r="CF166" s="13"/>
      <c r="CG166" s="13"/>
      <c r="CH166" s="13"/>
    </row>
    <row r="167" spans="1:86">
      <c r="A167" s="15"/>
      <c r="B167" s="15"/>
      <c r="C167" s="15"/>
      <c r="D167" s="15"/>
      <c r="E167" s="15"/>
      <c r="F167" s="15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5"/>
      <c r="S167" s="15"/>
      <c r="T167" s="15"/>
      <c r="U167" s="15"/>
      <c r="V167" s="15"/>
      <c r="W167" s="15"/>
      <c r="X167" s="15"/>
      <c r="Y167" s="14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  <c r="BE167" s="13"/>
      <c r="BF167" s="13"/>
      <c r="BG167" s="13"/>
      <c r="BH167" s="13"/>
      <c r="BI167" s="13"/>
      <c r="BJ167" s="13"/>
      <c r="BK167" s="13"/>
      <c r="BL167" s="13"/>
      <c r="BM167" s="13"/>
      <c r="BN167" s="13"/>
      <c r="BO167" s="13"/>
      <c r="BP167" s="13"/>
      <c r="BQ167" s="13"/>
      <c r="BR167" s="13"/>
      <c r="BS167" s="13"/>
      <c r="BT167" s="13"/>
      <c r="BU167" s="13"/>
      <c r="BV167" s="13"/>
      <c r="BW167" s="13"/>
      <c r="BX167" s="13"/>
      <c r="BY167" s="13"/>
      <c r="BZ167" s="13"/>
      <c r="CA167" s="13"/>
      <c r="CB167" s="13"/>
      <c r="CC167" s="13"/>
      <c r="CD167" s="13"/>
      <c r="CE167" s="13"/>
      <c r="CF167" s="13"/>
      <c r="CG167" s="13"/>
      <c r="CH167" s="13"/>
    </row>
    <row r="168" spans="1:86">
      <c r="A168" s="15"/>
      <c r="B168" s="15"/>
      <c r="C168" s="15"/>
      <c r="D168" s="15"/>
      <c r="E168" s="15"/>
      <c r="F168" s="15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5"/>
      <c r="S168" s="15"/>
      <c r="T168" s="15"/>
      <c r="U168" s="15"/>
      <c r="V168" s="15"/>
      <c r="W168" s="15"/>
      <c r="X168" s="15"/>
      <c r="Y168" s="14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  <c r="BE168" s="13"/>
      <c r="BF168" s="13"/>
      <c r="BG168" s="13"/>
      <c r="BH168" s="13"/>
      <c r="BI168" s="13"/>
      <c r="BJ168" s="13"/>
      <c r="BK168" s="13"/>
      <c r="BL168" s="13"/>
      <c r="BM168" s="13"/>
      <c r="BN168" s="13"/>
      <c r="BO168" s="13"/>
      <c r="BP168" s="13"/>
      <c r="BQ168" s="13"/>
      <c r="BR168" s="13"/>
      <c r="BS168" s="13"/>
      <c r="BT168" s="13"/>
      <c r="BU168" s="13"/>
      <c r="BV168" s="13"/>
      <c r="BW168" s="13"/>
      <c r="BX168" s="13"/>
      <c r="BY168" s="13"/>
      <c r="BZ168" s="13"/>
      <c r="CA168" s="13"/>
      <c r="CB168" s="13"/>
      <c r="CC168" s="13"/>
      <c r="CD168" s="13"/>
      <c r="CE168" s="13"/>
      <c r="CF168" s="13"/>
      <c r="CG168" s="13"/>
      <c r="CH168" s="13"/>
    </row>
    <row r="169" spans="1:86">
      <c r="A169" s="15"/>
      <c r="B169" s="15"/>
      <c r="C169" s="15"/>
      <c r="D169" s="15"/>
      <c r="E169" s="15"/>
      <c r="F169" s="15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5"/>
      <c r="S169" s="15"/>
      <c r="T169" s="15"/>
      <c r="U169" s="15"/>
      <c r="V169" s="15"/>
      <c r="W169" s="15"/>
      <c r="X169" s="15"/>
      <c r="Y169" s="14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  <c r="BE169" s="13"/>
      <c r="BF169" s="13"/>
      <c r="BG169" s="13"/>
      <c r="BH169" s="13"/>
      <c r="BI169" s="13"/>
      <c r="BJ169" s="13"/>
      <c r="BK169" s="13"/>
      <c r="BL169" s="13"/>
      <c r="BM169" s="13"/>
      <c r="BN169" s="13"/>
      <c r="BO169" s="13"/>
      <c r="BP169" s="13"/>
      <c r="BQ169" s="13"/>
      <c r="BR169" s="13"/>
      <c r="BS169" s="13"/>
      <c r="BT169" s="13"/>
      <c r="BU169" s="13"/>
      <c r="BV169" s="13"/>
      <c r="BW169" s="13"/>
      <c r="BX169" s="13"/>
      <c r="BY169" s="13"/>
      <c r="BZ169" s="13"/>
      <c r="CA169" s="13"/>
      <c r="CB169" s="13"/>
      <c r="CC169" s="13"/>
      <c r="CD169" s="13"/>
      <c r="CE169" s="13"/>
      <c r="CF169" s="13"/>
      <c r="CG169" s="13"/>
      <c r="CH169" s="13"/>
    </row>
    <row r="170" spans="1:86">
      <c r="A170" s="15"/>
      <c r="B170" s="15"/>
      <c r="C170" s="15"/>
      <c r="D170" s="15"/>
      <c r="E170" s="15"/>
      <c r="F170" s="15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5"/>
      <c r="S170" s="15"/>
      <c r="T170" s="15"/>
      <c r="U170" s="15"/>
      <c r="V170" s="15"/>
      <c r="W170" s="15"/>
      <c r="X170" s="15"/>
      <c r="Y170" s="14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  <c r="BE170" s="13"/>
      <c r="BF170" s="13"/>
      <c r="BG170" s="13"/>
      <c r="BH170" s="13"/>
      <c r="BI170" s="13"/>
      <c r="BJ170" s="13"/>
      <c r="BK170" s="13"/>
      <c r="BL170" s="13"/>
      <c r="BM170" s="13"/>
      <c r="BN170" s="13"/>
      <c r="BO170" s="13"/>
      <c r="BP170" s="13"/>
      <c r="BQ170" s="13"/>
      <c r="BR170" s="13"/>
      <c r="BS170" s="13"/>
      <c r="BT170" s="13"/>
      <c r="BU170" s="13"/>
      <c r="BV170" s="13"/>
      <c r="BW170" s="13"/>
      <c r="BX170" s="13"/>
      <c r="BY170" s="13"/>
      <c r="BZ170" s="13"/>
      <c r="CA170" s="13"/>
      <c r="CB170" s="13"/>
      <c r="CC170" s="13"/>
      <c r="CD170" s="13"/>
      <c r="CE170" s="13"/>
      <c r="CF170" s="13"/>
      <c r="CG170" s="13"/>
      <c r="CH170" s="13"/>
    </row>
    <row r="171" spans="1:86">
      <c r="A171" s="15"/>
      <c r="B171" s="15"/>
      <c r="C171" s="15"/>
      <c r="D171" s="15"/>
      <c r="E171" s="15"/>
      <c r="F171" s="15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5"/>
      <c r="S171" s="15"/>
      <c r="T171" s="15"/>
      <c r="U171" s="15"/>
      <c r="V171" s="15"/>
      <c r="W171" s="15"/>
      <c r="X171" s="15"/>
      <c r="Y171" s="14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  <c r="BE171" s="13"/>
      <c r="BF171" s="13"/>
      <c r="BG171" s="13"/>
      <c r="BH171" s="13"/>
      <c r="BI171" s="13"/>
      <c r="BJ171" s="13"/>
      <c r="BK171" s="13"/>
      <c r="BL171" s="13"/>
      <c r="BM171" s="13"/>
      <c r="BN171" s="13"/>
      <c r="BO171" s="13"/>
      <c r="BP171" s="13"/>
      <c r="BQ171" s="13"/>
      <c r="BR171" s="13"/>
      <c r="BS171" s="13"/>
      <c r="BT171" s="13"/>
      <c r="BU171" s="13"/>
      <c r="BV171" s="13"/>
      <c r="BW171" s="13"/>
      <c r="BX171" s="13"/>
      <c r="BY171" s="13"/>
      <c r="BZ171" s="13"/>
      <c r="CA171" s="13"/>
      <c r="CB171" s="13"/>
      <c r="CC171" s="13"/>
      <c r="CD171" s="13"/>
      <c r="CE171" s="13"/>
      <c r="CF171" s="13"/>
      <c r="CG171" s="13"/>
      <c r="CH171" s="13"/>
    </row>
    <row r="172" spans="1:86">
      <c r="A172" s="15"/>
      <c r="B172" s="15"/>
      <c r="C172" s="15"/>
      <c r="D172" s="15"/>
      <c r="E172" s="15"/>
      <c r="F172" s="15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5"/>
      <c r="S172" s="15"/>
      <c r="T172" s="15"/>
      <c r="U172" s="15"/>
      <c r="V172" s="15"/>
      <c r="W172" s="15"/>
      <c r="X172" s="15"/>
      <c r="Y172" s="14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  <c r="BE172" s="13"/>
      <c r="BF172" s="13"/>
      <c r="BG172" s="13"/>
      <c r="BH172" s="13"/>
      <c r="BI172" s="13"/>
      <c r="BJ172" s="13"/>
      <c r="BK172" s="13"/>
      <c r="BL172" s="13"/>
      <c r="BM172" s="13"/>
      <c r="BN172" s="13"/>
      <c r="BO172" s="13"/>
      <c r="BP172" s="13"/>
      <c r="BQ172" s="13"/>
      <c r="BR172" s="13"/>
      <c r="BS172" s="13"/>
      <c r="BT172" s="13"/>
      <c r="BU172" s="13"/>
      <c r="BV172" s="13"/>
      <c r="BW172" s="13"/>
      <c r="BX172" s="13"/>
      <c r="BY172" s="13"/>
      <c r="BZ172" s="13"/>
      <c r="CA172" s="13"/>
      <c r="CB172" s="13"/>
      <c r="CC172" s="13"/>
      <c r="CD172" s="13"/>
      <c r="CE172" s="13"/>
      <c r="CF172" s="13"/>
      <c r="CG172" s="13"/>
      <c r="CH172" s="13"/>
    </row>
    <row r="173" spans="1:86">
      <c r="A173" s="15"/>
      <c r="B173" s="15"/>
      <c r="C173" s="15"/>
      <c r="D173" s="15"/>
      <c r="E173" s="15"/>
      <c r="F173" s="15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5"/>
      <c r="S173" s="15"/>
      <c r="T173" s="15"/>
      <c r="U173" s="15"/>
      <c r="V173" s="15"/>
      <c r="W173" s="15"/>
      <c r="X173" s="15"/>
      <c r="Y173" s="14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  <c r="BE173" s="13"/>
      <c r="BF173" s="13"/>
      <c r="BG173" s="13"/>
      <c r="BH173" s="13"/>
      <c r="BI173" s="13"/>
      <c r="BJ173" s="13"/>
      <c r="BK173" s="13"/>
      <c r="BL173" s="13"/>
      <c r="BM173" s="13"/>
      <c r="BN173" s="13"/>
      <c r="BO173" s="13"/>
      <c r="BP173" s="13"/>
      <c r="BQ173" s="13"/>
      <c r="BR173" s="13"/>
      <c r="BS173" s="13"/>
      <c r="BT173" s="13"/>
      <c r="BU173" s="13"/>
      <c r="BV173" s="13"/>
      <c r="BW173" s="13"/>
      <c r="BX173" s="13"/>
      <c r="BY173" s="13"/>
      <c r="BZ173" s="13"/>
      <c r="CA173" s="13"/>
      <c r="CB173" s="13"/>
      <c r="CC173" s="13"/>
      <c r="CD173" s="13"/>
      <c r="CE173" s="13"/>
      <c r="CF173" s="13"/>
      <c r="CG173" s="13"/>
      <c r="CH173" s="13"/>
    </row>
    <row r="174" spans="1:86">
      <c r="A174" s="15"/>
      <c r="B174" s="15"/>
      <c r="C174" s="15"/>
      <c r="D174" s="15"/>
      <c r="E174" s="15"/>
      <c r="F174" s="15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5"/>
      <c r="S174" s="15"/>
      <c r="T174" s="15"/>
      <c r="U174" s="15"/>
      <c r="V174" s="15"/>
      <c r="W174" s="15"/>
      <c r="X174" s="15"/>
      <c r="Y174" s="14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  <c r="BE174" s="13"/>
      <c r="BF174" s="13"/>
      <c r="BG174" s="13"/>
      <c r="BH174" s="13"/>
      <c r="BI174" s="13"/>
      <c r="BJ174" s="13"/>
      <c r="BK174" s="13"/>
      <c r="BL174" s="13"/>
      <c r="BM174" s="13"/>
      <c r="BN174" s="13"/>
      <c r="BO174" s="13"/>
      <c r="BP174" s="13"/>
      <c r="BQ174" s="13"/>
      <c r="BR174" s="13"/>
      <c r="BS174" s="13"/>
      <c r="BT174" s="13"/>
      <c r="BU174" s="13"/>
      <c r="BV174" s="13"/>
      <c r="BW174" s="13"/>
      <c r="BX174" s="13"/>
      <c r="BY174" s="13"/>
      <c r="BZ174" s="13"/>
      <c r="CA174" s="13"/>
      <c r="CB174" s="13"/>
      <c r="CC174" s="13"/>
      <c r="CD174" s="13"/>
      <c r="CE174" s="13"/>
      <c r="CF174" s="13"/>
      <c r="CG174" s="13"/>
      <c r="CH174" s="13"/>
    </row>
    <row r="175" spans="1:86">
      <c r="A175" s="15"/>
      <c r="B175" s="15"/>
      <c r="C175" s="15"/>
      <c r="D175" s="15"/>
      <c r="E175" s="15"/>
      <c r="F175" s="15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5"/>
      <c r="S175" s="15"/>
      <c r="T175" s="15"/>
      <c r="U175" s="15"/>
      <c r="V175" s="15"/>
      <c r="W175" s="15"/>
      <c r="X175" s="15"/>
      <c r="Y175" s="14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  <c r="BE175" s="13"/>
      <c r="BF175" s="13"/>
      <c r="BG175" s="13"/>
      <c r="BH175" s="13"/>
      <c r="BI175" s="13"/>
      <c r="BJ175" s="13"/>
      <c r="BK175" s="13"/>
      <c r="BL175" s="13"/>
      <c r="BM175" s="13"/>
      <c r="BN175" s="13"/>
      <c r="BO175" s="13"/>
      <c r="BP175" s="13"/>
      <c r="BQ175" s="13"/>
      <c r="BR175" s="13"/>
      <c r="BS175" s="13"/>
      <c r="BT175" s="13"/>
      <c r="BU175" s="13"/>
      <c r="BV175" s="13"/>
      <c r="BW175" s="13"/>
      <c r="BX175" s="13"/>
      <c r="BY175" s="13"/>
      <c r="BZ175" s="13"/>
      <c r="CA175" s="13"/>
      <c r="CB175" s="13"/>
      <c r="CC175" s="13"/>
      <c r="CD175" s="13"/>
      <c r="CE175" s="13"/>
      <c r="CF175" s="13"/>
      <c r="CG175" s="13"/>
      <c r="CH175" s="13"/>
    </row>
    <row r="176" spans="1:86">
      <c r="A176" s="15"/>
      <c r="B176" s="15"/>
      <c r="C176" s="15"/>
      <c r="D176" s="15"/>
      <c r="E176" s="15"/>
      <c r="F176" s="15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5"/>
      <c r="S176" s="15"/>
      <c r="T176" s="15"/>
      <c r="U176" s="15"/>
      <c r="V176" s="15"/>
      <c r="W176" s="15"/>
      <c r="X176" s="15"/>
      <c r="Y176" s="14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  <c r="BE176" s="13"/>
      <c r="BF176" s="13"/>
      <c r="BG176" s="13"/>
      <c r="BH176" s="13"/>
      <c r="BI176" s="13"/>
      <c r="BJ176" s="13"/>
      <c r="BK176" s="13"/>
      <c r="BL176" s="13"/>
      <c r="BM176" s="13"/>
      <c r="BN176" s="13"/>
      <c r="BO176" s="13"/>
      <c r="BP176" s="13"/>
      <c r="BQ176" s="13"/>
      <c r="BR176" s="13"/>
      <c r="BS176" s="13"/>
      <c r="BT176" s="13"/>
      <c r="BU176" s="13"/>
      <c r="BV176" s="13"/>
      <c r="BW176" s="13"/>
      <c r="BX176" s="13"/>
      <c r="BY176" s="13"/>
      <c r="BZ176" s="13"/>
      <c r="CA176" s="13"/>
      <c r="CB176" s="13"/>
      <c r="CC176" s="13"/>
      <c r="CD176" s="13"/>
      <c r="CE176" s="13"/>
      <c r="CF176" s="13"/>
      <c r="CG176" s="13"/>
      <c r="CH176" s="13"/>
    </row>
    <row r="177" spans="1:86">
      <c r="A177" s="15"/>
      <c r="B177" s="15"/>
      <c r="C177" s="15"/>
      <c r="D177" s="15"/>
      <c r="E177" s="15"/>
      <c r="F177" s="15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5"/>
      <c r="S177" s="15"/>
      <c r="T177" s="15"/>
      <c r="U177" s="15"/>
      <c r="V177" s="15"/>
      <c r="W177" s="15"/>
      <c r="X177" s="15"/>
      <c r="Y177" s="14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  <c r="BE177" s="13"/>
      <c r="BF177" s="13"/>
      <c r="BG177" s="13"/>
      <c r="BH177" s="13"/>
      <c r="BI177" s="13"/>
      <c r="BJ177" s="13"/>
      <c r="BK177" s="13"/>
      <c r="BL177" s="13"/>
      <c r="BM177" s="13"/>
      <c r="BN177" s="13"/>
      <c r="BO177" s="13"/>
      <c r="BP177" s="13"/>
      <c r="BQ177" s="13"/>
      <c r="BR177" s="13"/>
      <c r="BS177" s="13"/>
      <c r="BT177" s="13"/>
      <c r="BU177" s="13"/>
      <c r="BV177" s="13"/>
      <c r="BW177" s="13"/>
      <c r="BX177" s="13"/>
      <c r="BY177" s="13"/>
      <c r="BZ177" s="13"/>
      <c r="CA177" s="13"/>
      <c r="CB177" s="13"/>
      <c r="CC177" s="13"/>
      <c r="CD177" s="13"/>
      <c r="CE177" s="13"/>
      <c r="CF177" s="13"/>
      <c r="CG177" s="13"/>
      <c r="CH177" s="13"/>
    </row>
    <row r="178" spans="1:86">
      <c r="A178" s="15"/>
      <c r="B178" s="15"/>
      <c r="C178" s="15"/>
      <c r="D178" s="15"/>
      <c r="E178" s="15"/>
      <c r="F178" s="15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5"/>
      <c r="S178" s="15"/>
      <c r="T178" s="15"/>
      <c r="U178" s="15"/>
      <c r="V178" s="15"/>
      <c r="W178" s="15"/>
      <c r="X178" s="15"/>
      <c r="Y178" s="14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  <c r="BE178" s="13"/>
      <c r="BF178" s="13"/>
      <c r="BG178" s="13"/>
      <c r="BH178" s="13"/>
      <c r="BI178" s="13"/>
      <c r="BJ178" s="13"/>
      <c r="BK178" s="13"/>
      <c r="BL178" s="13"/>
      <c r="BM178" s="13"/>
      <c r="BN178" s="13"/>
      <c r="BO178" s="13"/>
      <c r="BP178" s="13"/>
      <c r="BQ178" s="13"/>
      <c r="BR178" s="13"/>
      <c r="BS178" s="13"/>
      <c r="BT178" s="13"/>
      <c r="BU178" s="13"/>
      <c r="BV178" s="13"/>
      <c r="BW178" s="13"/>
      <c r="BX178" s="13"/>
      <c r="BY178" s="13"/>
      <c r="BZ178" s="13"/>
      <c r="CA178" s="13"/>
      <c r="CB178" s="13"/>
      <c r="CC178" s="13"/>
      <c r="CD178" s="13"/>
      <c r="CE178" s="13"/>
      <c r="CF178" s="13"/>
      <c r="CG178" s="13"/>
      <c r="CH178" s="13"/>
    </row>
    <row r="179" spans="1:86">
      <c r="A179" s="15"/>
      <c r="B179" s="15"/>
      <c r="C179" s="15"/>
      <c r="D179" s="15"/>
      <c r="E179" s="15"/>
      <c r="F179" s="15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5"/>
      <c r="S179" s="15"/>
      <c r="T179" s="15"/>
      <c r="U179" s="15"/>
      <c r="V179" s="15"/>
      <c r="W179" s="15"/>
      <c r="X179" s="15"/>
      <c r="Y179" s="14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  <c r="BE179" s="13"/>
      <c r="BF179" s="13"/>
      <c r="BG179" s="13"/>
      <c r="BH179" s="13"/>
      <c r="BI179" s="13"/>
      <c r="BJ179" s="13"/>
      <c r="BK179" s="13"/>
      <c r="BL179" s="13"/>
      <c r="BM179" s="13"/>
      <c r="BN179" s="13"/>
      <c r="BO179" s="13"/>
      <c r="BP179" s="13"/>
      <c r="BQ179" s="13"/>
      <c r="BR179" s="13"/>
      <c r="BS179" s="13"/>
      <c r="BT179" s="13"/>
      <c r="BU179" s="13"/>
      <c r="BV179" s="13"/>
      <c r="BW179" s="13"/>
      <c r="BX179" s="13"/>
      <c r="BY179" s="13"/>
      <c r="BZ179" s="13"/>
      <c r="CA179" s="13"/>
      <c r="CB179" s="13"/>
      <c r="CC179" s="13"/>
      <c r="CD179" s="13"/>
      <c r="CE179" s="13"/>
      <c r="CF179" s="13"/>
      <c r="CG179" s="13"/>
      <c r="CH179" s="13"/>
    </row>
    <row r="180" spans="1:86">
      <c r="A180" s="15"/>
      <c r="B180" s="15"/>
      <c r="C180" s="15"/>
      <c r="D180" s="15"/>
      <c r="E180" s="15"/>
      <c r="F180" s="15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5"/>
      <c r="S180" s="15"/>
      <c r="T180" s="15"/>
      <c r="U180" s="15"/>
      <c r="V180" s="15"/>
      <c r="W180" s="15"/>
      <c r="X180" s="15"/>
      <c r="Y180" s="14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  <c r="BE180" s="13"/>
      <c r="BF180" s="13"/>
      <c r="BG180" s="13"/>
      <c r="BH180" s="13"/>
      <c r="BI180" s="13"/>
      <c r="BJ180" s="13"/>
      <c r="BK180" s="13"/>
      <c r="BL180" s="13"/>
      <c r="BM180" s="13"/>
      <c r="BN180" s="13"/>
      <c r="BO180" s="13"/>
      <c r="BP180" s="13"/>
      <c r="BQ180" s="13"/>
      <c r="BR180" s="13"/>
      <c r="BS180" s="13"/>
      <c r="BT180" s="13"/>
      <c r="BU180" s="13"/>
      <c r="BV180" s="13"/>
      <c r="BW180" s="13"/>
      <c r="BX180" s="13"/>
      <c r="BY180" s="13"/>
      <c r="BZ180" s="13"/>
      <c r="CA180" s="13"/>
      <c r="CB180" s="13"/>
      <c r="CC180" s="13"/>
      <c r="CD180" s="13"/>
      <c r="CE180" s="13"/>
      <c r="CF180" s="13"/>
      <c r="CG180" s="13"/>
      <c r="CH180" s="13"/>
    </row>
    <row r="181" spans="1:86">
      <c r="A181" s="15"/>
      <c r="B181" s="15"/>
      <c r="C181" s="15"/>
      <c r="D181" s="15"/>
      <c r="E181" s="15"/>
      <c r="F181" s="15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5"/>
      <c r="S181" s="15"/>
      <c r="T181" s="15"/>
      <c r="U181" s="15"/>
      <c r="V181" s="15"/>
      <c r="W181" s="15"/>
      <c r="X181" s="15"/>
      <c r="Y181" s="14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  <c r="BE181" s="13"/>
      <c r="BF181" s="13"/>
      <c r="BG181" s="13"/>
      <c r="BH181" s="13"/>
      <c r="BI181" s="13"/>
      <c r="BJ181" s="13"/>
      <c r="BK181" s="13"/>
      <c r="BL181" s="13"/>
      <c r="BM181" s="13"/>
      <c r="BN181" s="13"/>
      <c r="BO181" s="13"/>
      <c r="BP181" s="13"/>
      <c r="BQ181" s="13"/>
      <c r="BR181" s="13"/>
      <c r="BS181" s="13"/>
      <c r="BT181" s="13"/>
      <c r="BU181" s="13"/>
      <c r="BV181" s="13"/>
      <c r="BW181" s="13"/>
      <c r="BX181" s="13"/>
      <c r="BY181" s="13"/>
      <c r="BZ181" s="13"/>
      <c r="CA181" s="13"/>
      <c r="CB181" s="13"/>
      <c r="CC181" s="13"/>
      <c r="CD181" s="13"/>
      <c r="CE181" s="13"/>
      <c r="CF181" s="13"/>
      <c r="CG181" s="13"/>
      <c r="CH181" s="13"/>
    </row>
    <row r="182" spans="1:86">
      <c r="A182" s="15"/>
      <c r="B182" s="15"/>
      <c r="C182" s="15"/>
      <c r="D182" s="15"/>
      <c r="E182" s="15"/>
      <c r="F182" s="15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5"/>
      <c r="S182" s="15"/>
      <c r="T182" s="15"/>
      <c r="U182" s="15"/>
      <c r="V182" s="15"/>
      <c r="W182" s="15"/>
      <c r="X182" s="15"/>
      <c r="Y182" s="14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  <c r="BE182" s="13"/>
      <c r="BF182" s="13"/>
      <c r="BG182" s="13"/>
      <c r="BH182" s="13"/>
      <c r="BI182" s="13"/>
      <c r="BJ182" s="13"/>
      <c r="BK182" s="13"/>
      <c r="BL182" s="13"/>
      <c r="BM182" s="13"/>
      <c r="BN182" s="13"/>
      <c r="BO182" s="13"/>
      <c r="BP182" s="13"/>
      <c r="BQ182" s="13"/>
      <c r="BR182" s="13"/>
      <c r="BS182" s="13"/>
      <c r="BT182" s="13"/>
      <c r="BU182" s="13"/>
      <c r="BV182" s="13"/>
      <c r="BW182" s="13"/>
      <c r="BX182" s="13"/>
      <c r="BY182" s="13"/>
      <c r="BZ182" s="13"/>
      <c r="CA182" s="13"/>
      <c r="CB182" s="13"/>
      <c r="CC182" s="13"/>
      <c r="CD182" s="13"/>
      <c r="CE182" s="13"/>
      <c r="CF182" s="13"/>
      <c r="CG182" s="13"/>
      <c r="CH182" s="13"/>
    </row>
    <row r="183" spans="1:86">
      <c r="A183" s="15"/>
      <c r="B183" s="15"/>
      <c r="C183" s="15"/>
      <c r="D183" s="15"/>
      <c r="E183" s="15"/>
      <c r="F183" s="15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5"/>
      <c r="S183" s="15"/>
      <c r="T183" s="15"/>
      <c r="U183" s="15"/>
      <c r="V183" s="15"/>
      <c r="W183" s="15"/>
      <c r="X183" s="15"/>
      <c r="Y183" s="14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  <c r="BE183" s="13"/>
      <c r="BF183" s="13"/>
      <c r="BG183" s="13"/>
      <c r="BH183" s="13"/>
      <c r="BI183" s="13"/>
      <c r="BJ183" s="13"/>
      <c r="BK183" s="13"/>
      <c r="BL183" s="13"/>
      <c r="BM183" s="13"/>
      <c r="BN183" s="13"/>
      <c r="BO183" s="13"/>
      <c r="BP183" s="13"/>
      <c r="BQ183" s="13"/>
      <c r="BR183" s="13"/>
      <c r="BS183" s="13"/>
      <c r="BT183" s="13"/>
      <c r="BU183" s="13"/>
      <c r="BV183" s="13"/>
      <c r="BW183" s="13"/>
      <c r="BX183" s="13"/>
      <c r="BY183" s="13"/>
      <c r="BZ183" s="13"/>
      <c r="CA183" s="13"/>
      <c r="CB183" s="13"/>
      <c r="CC183" s="13"/>
      <c r="CD183" s="13"/>
      <c r="CE183" s="13"/>
      <c r="CF183" s="13"/>
      <c r="CG183" s="13"/>
      <c r="CH183" s="13"/>
    </row>
    <row r="184" spans="1:86">
      <c r="A184" s="15"/>
      <c r="B184" s="15"/>
      <c r="C184" s="15"/>
      <c r="D184" s="15"/>
      <c r="E184" s="15"/>
      <c r="F184" s="15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5"/>
      <c r="S184" s="15"/>
      <c r="T184" s="15"/>
      <c r="U184" s="15"/>
      <c r="V184" s="15"/>
      <c r="W184" s="15"/>
      <c r="X184" s="15"/>
      <c r="Y184" s="14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  <c r="BE184" s="13"/>
      <c r="BF184" s="13"/>
      <c r="BG184" s="13"/>
      <c r="BH184" s="13"/>
      <c r="BI184" s="13"/>
      <c r="BJ184" s="13"/>
      <c r="BK184" s="13"/>
      <c r="BL184" s="13"/>
      <c r="BM184" s="13"/>
      <c r="BN184" s="13"/>
      <c r="BO184" s="13"/>
      <c r="BP184" s="13"/>
      <c r="BQ184" s="13"/>
      <c r="BR184" s="13"/>
      <c r="BS184" s="13"/>
      <c r="BT184" s="13"/>
      <c r="BU184" s="13"/>
      <c r="BV184" s="13"/>
      <c r="BW184" s="13"/>
      <c r="BX184" s="13"/>
      <c r="BY184" s="13"/>
      <c r="BZ184" s="13"/>
      <c r="CA184" s="13"/>
      <c r="CB184" s="13"/>
      <c r="CC184" s="13"/>
      <c r="CD184" s="13"/>
      <c r="CE184" s="13"/>
      <c r="CF184" s="13"/>
      <c r="CG184" s="13"/>
      <c r="CH184" s="13"/>
    </row>
    <row r="185" spans="1:86">
      <c r="A185" s="15"/>
      <c r="B185" s="15"/>
      <c r="C185" s="15"/>
      <c r="D185" s="15"/>
      <c r="E185" s="15"/>
      <c r="F185" s="15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5"/>
      <c r="S185" s="15"/>
      <c r="T185" s="15"/>
      <c r="U185" s="15"/>
      <c r="V185" s="15"/>
      <c r="W185" s="15"/>
      <c r="X185" s="15"/>
      <c r="Y185" s="14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  <c r="BE185" s="13"/>
      <c r="BF185" s="13"/>
      <c r="BG185" s="13"/>
      <c r="BH185" s="13"/>
      <c r="BI185" s="13"/>
      <c r="BJ185" s="13"/>
      <c r="BK185" s="13"/>
      <c r="BL185" s="13"/>
      <c r="BM185" s="13"/>
      <c r="BN185" s="13"/>
      <c r="BO185" s="13"/>
      <c r="BP185" s="13"/>
      <c r="BQ185" s="13"/>
      <c r="BR185" s="13"/>
      <c r="BS185" s="13"/>
      <c r="BT185" s="13"/>
      <c r="BU185" s="13"/>
      <c r="BV185" s="13"/>
      <c r="BW185" s="13"/>
      <c r="BX185" s="13"/>
      <c r="BY185" s="13"/>
      <c r="BZ185" s="13"/>
      <c r="CA185" s="13"/>
      <c r="CB185" s="13"/>
      <c r="CC185" s="13"/>
      <c r="CD185" s="13"/>
      <c r="CE185" s="13"/>
      <c r="CF185" s="13"/>
      <c r="CG185" s="13"/>
      <c r="CH185" s="13"/>
    </row>
    <row r="186" spans="1:86">
      <c r="A186" s="15"/>
      <c r="B186" s="15"/>
      <c r="C186" s="15"/>
      <c r="D186" s="15"/>
      <c r="E186" s="15"/>
      <c r="F186" s="15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5"/>
      <c r="S186" s="15"/>
      <c r="T186" s="15"/>
      <c r="U186" s="15"/>
      <c r="V186" s="15"/>
      <c r="W186" s="15"/>
      <c r="X186" s="15"/>
      <c r="Y186" s="14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  <c r="BE186" s="13"/>
      <c r="BF186" s="13"/>
      <c r="BG186" s="13"/>
      <c r="BH186" s="13"/>
      <c r="BI186" s="13"/>
      <c r="BJ186" s="13"/>
      <c r="BK186" s="13"/>
      <c r="BL186" s="13"/>
      <c r="BM186" s="13"/>
      <c r="BN186" s="13"/>
      <c r="BO186" s="13"/>
      <c r="BP186" s="13"/>
      <c r="BQ186" s="13"/>
      <c r="BR186" s="13"/>
      <c r="BS186" s="13"/>
      <c r="BT186" s="13"/>
      <c r="BU186" s="13"/>
      <c r="BV186" s="13"/>
      <c r="BW186" s="13"/>
      <c r="BX186" s="13"/>
      <c r="BY186" s="13"/>
      <c r="BZ186" s="13"/>
      <c r="CA186" s="13"/>
      <c r="CB186" s="13"/>
      <c r="CC186" s="13"/>
      <c r="CD186" s="13"/>
      <c r="CE186" s="13"/>
      <c r="CF186" s="13"/>
      <c r="CG186" s="13"/>
      <c r="CH186" s="13"/>
    </row>
    <row r="187" spans="1:86">
      <c r="A187" s="15"/>
      <c r="B187" s="15"/>
      <c r="C187" s="15"/>
      <c r="D187" s="15"/>
      <c r="E187" s="15"/>
      <c r="F187" s="15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5"/>
      <c r="S187" s="15"/>
      <c r="T187" s="15"/>
      <c r="U187" s="15"/>
      <c r="V187" s="15"/>
      <c r="W187" s="15"/>
      <c r="X187" s="15"/>
      <c r="Y187" s="14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  <c r="BE187" s="13"/>
      <c r="BF187" s="13"/>
      <c r="BG187" s="13"/>
      <c r="BH187" s="13"/>
      <c r="BI187" s="13"/>
      <c r="BJ187" s="13"/>
      <c r="BK187" s="13"/>
      <c r="BL187" s="13"/>
      <c r="BM187" s="13"/>
      <c r="BN187" s="13"/>
      <c r="BO187" s="13"/>
      <c r="BP187" s="13"/>
      <c r="BQ187" s="13"/>
      <c r="BR187" s="13"/>
      <c r="BS187" s="13"/>
      <c r="BT187" s="13"/>
      <c r="BU187" s="13"/>
      <c r="BV187" s="13"/>
      <c r="BW187" s="13"/>
      <c r="BX187" s="13"/>
      <c r="BY187" s="13"/>
      <c r="BZ187" s="13"/>
      <c r="CA187" s="13"/>
      <c r="CB187" s="13"/>
      <c r="CC187" s="13"/>
      <c r="CD187" s="13"/>
      <c r="CE187" s="13"/>
      <c r="CF187" s="13"/>
      <c r="CG187" s="13"/>
      <c r="CH187" s="13"/>
    </row>
    <row r="188" spans="1:86">
      <c r="A188" s="15"/>
      <c r="B188" s="15"/>
      <c r="C188" s="15"/>
      <c r="D188" s="15"/>
      <c r="E188" s="15"/>
      <c r="F188" s="15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5"/>
      <c r="S188" s="15"/>
      <c r="T188" s="15"/>
      <c r="U188" s="15"/>
      <c r="V188" s="15"/>
      <c r="W188" s="15"/>
      <c r="X188" s="15"/>
      <c r="Y188" s="14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  <c r="BE188" s="13"/>
      <c r="BF188" s="13"/>
      <c r="BG188" s="13"/>
      <c r="BH188" s="13"/>
      <c r="BI188" s="13"/>
      <c r="BJ188" s="13"/>
      <c r="BK188" s="13"/>
      <c r="BL188" s="13"/>
      <c r="BM188" s="13"/>
      <c r="BN188" s="13"/>
      <c r="BO188" s="13"/>
      <c r="BP188" s="13"/>
      <c r="BQ188" s="13"/>
      <c r="BR188" s="13"/>
      <c r="BS188" s="13"/>
      <c r="BT188" s="13"/>
      <c r="BU188" s="13"/>
      <c r="BV188" s="13"/>
      <c r="BW188" s="13"/>
      <c r="BX188" s="13"/>
      <c r="BY188" s="13"/>
      <c r="BZ188" s="13"/>
      <c r="CA188" s="13"/>
      <c r="CB188" s="13"/>
      <c r="CC188" s="13"/>
      <c r="CD188" s="13"/>
      <c r="CE188" s="13"/>
      <c r="CF188" s="13"/>
      <c r="CG188" s="13"/>
      <c r="CH188" s="13"/>
    </row>
    <row r="189" spans="1:86">
      <c r="A189" s="15"/>
      <c r="B189" s="15"/>
      <c r="C189" s="15"/>
      <c r="D189" s="15"/>
      <c r="E189" s="15"/>
      <c r="F189" s="15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5"/>
      <c r="S189" s="15"/>
      <c r="T189" s="15"/>
      <c r="U189" s="15"/>
      <c r="V189" s="15"/>
      <c r="W189" s="15"/>
      <c r="X189" s="15"/>
      <c r="Y189" s="14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  <c r="BE189" s="13"/>
      <c r="BF189" s="13"/>
      <c r="BG189" s="13"/>
      <c r="BH189" s="13"/>
      <c r="BI189" s="13"/>
      <c r="BJ189" s="13"/>
      <c r="BK189" s="13"/>
      <c r="BL189" s="13"/>
      <c r="BM189" s="13"/>
      <c r="BN189" s="13"/>
      <c r="BO189" s="13"/>
      <c r="BP189" s="13"/>
      <c r="BQ189" s="13"/>
      <c r="BR189" s="13"/>
      <c r="BS189" s="13"/>
      <c r="BT189" s="13"/>
      <c r="BU189" s="13"/>
      <c r="BV189" s="13"/>
      <c r="BW189" s="13"/>
      <c r="BX189" s="13"/>
      <c r="BY189" s="13"/>
      <c r="BZ189" s="13"/>
      <c r="CA189" s="13"/>
      <c r="CB189" s="13"/>
      <c r="CC189" s="13"/>
      <c r="CD189" s="13"/>
      <c r="CE189" s="13"/>
      <c r="CF189" s="13"/>
      <c r="CG189" s="13"/>
      <c r="CH189" s="13"/>
    </row>
    <row r="190" spans="1:86">
      <c r="A190" s="15"/>
      <c r="B190" s="15"/>
      <c r="C190" s="15"/>
      <c r="D190" s="15"/>
      <c r="E190" s="15"/>
      <c r="F190" s="15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5"/>
      <c r="S190" s="15"/>
      <c r="T190" s="15"/>
      <c r="U190" s="15"/>
      <c r="V190" s="15"/>
      <c r="W190" s="15"/>
      <c r="X190" s="15"/>
      <c r="Y190" s="14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  <c r="BE190" s="13"/>
      <c r="BF190" s="13"/>
      <c r="BG190" s="13"/>
      <c r="BH190" s="13"/>
      <c r="BI190" s="13"/>
      <c r="BJ190" s="13"/>
      <c r="BK190" s="13"/>
      <c r="BL190" s="13"/>
      <c r="BM190" s="13"/>
      <c r="BN190" s="13"/>
      <c r="BO190" s="13"/>
      <c r="BP190" s="13"/>
      <c r="BQ190" s="13"/>
      <c r="BR190" s="13"/>
      <c r="BS190" s="13"/>
      <c r="BT190" s="13"/>
      <c r="BU190" s="13"/>
      <c r="BV190" s="13"/>
      <c r="BW190" s="13"/>
      <c r="BX190" s="13"/>
      <c r="BY190" s="13"/>
      <c r="BZ190" s="13"/>
      <c r="CA190" s="13"/>
      <c r="CB190" s="13"/>
      <c r="CC190" s="13"/>
      <c r="CD190" s="13"/>
      <c r="CE190" s="13"/>
      <c r="CF190" s="13"/>
      <c r="CG190" s="13"/>
      <c r="CH190" s="13"/>
    </row>
    <row r="191" spans="1:86">
      <c r="A191" s="15"/>
      <c r="B191" s="15"/>
      <c r="C191" s="15"/>
      <c r="D191" s="15"/>
      <c r="E191" s="15"/>
      <c r="F191" s="15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5"/>
      <c r="S191" s="15"/>
      <c r="T191" s="15"/>
      <c r="U191" s="15"/>
      <c r="V191" s="15"/>
      <c r="W191" s="15"/>
      <c r="X191" s="15"/>
      <c r="Y191" s="14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  <c r="BE191" s="13"/>
      <c r="BF191" s="13"/>
      <c r="BG191" s="13"/>
      <c r="BH191" s="13"/>
      <c r="BI191" s="13"/>
      <c r="BJ191" s="13"/>
      <c r="BK191" s="13"/>
      <c r="BL191" s="13"/>
      <c r="BM191" s="13"/>
      <c r="BN191" s="13"/>
      <c r="BO191" s="13"/>
      <c r="BP191" s="13"/>
      <c r="BQ191" s="13"/>
      <c r="BR191" s="13"/>
      <c r="BS191" s="13"/>
      <c r="BT191" s="13"/>
      <c r="BU191" s="13"/>
      <c r="BV191" s="13"/>
      <c r="BW191" s="13"/>
      <c r="BX191" s="13"/>
      <c r="BY191" s="13"/>
      <c r="BZ191" s="13"/>
      <c r="CA191" s="13"/>
      <c r="CB191" s="13"/>
      <c r="CC191" s="13"/>
      <c r="CD191" s="13"/>
      <c r="CE191" s="13"/>
      <c r="CF191" s="13"/>
      <c r="CG191" s="13"/>
      <c r="CH191" s="13"/>
    </row>
    <row r="192" spans="1:86">
      <c r="A192" s="15"/>
      <c r="B192" s="15"/>
      <c r="C192" s="15"/>
      <c r="D192" s="15"/>
      <c r="E192" s="15"/>
      <c r="F192" s="15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5"/>
      <c r="S192" s="15"/>
      <c r="T192" s="15"/>
      <c r="U192" s="15"/>
      <c r="V192" s="15"/>
      <c r="W192" s="15"/>
      <c r="X192" s="15"/>
      <c r="Y192" s="14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  <c r="BE192" s="13"/>
      <c r="BF192" s="13"/>
      <c r="BG192" s="13"/>
      <c r="BH192" s="13"/>
      <c r="BI192" s="13"/>
      <c r="BJ192" s="13"/>
      <c r="BK192" s="13"/>
      <c r="BL192" s="13"/>
      <c r="BM192" s="13"/>
      <c r="BN192" s="13"/>
      <c r="BO192" s="13"/>
      <c r="BP192" s="13"/>
      <c r="BQ192" s="13"/>
      <c r="BR192" s="13"/>
      <c r="BS192" s="13"/>
      <c r="BT192" s="13"/>
      <c r="BU192" s="13"/>
      <c r="BV192" s="13"/>
      <c r="BW192" s="13"/>
      <c r="BX192" s="13"/>
      <c r="BY192" s="13"/>
      <c r="BZ192" s="13"/>
      <c r="CA192" s="13"/>
      <c r="CB192" s="13"/>
      <c r="CC192" s="13"/>
      <c r="CD192" s="13"/>
      <c r="CE192" s="13"/>
      <c r="CF192" s="13"/>
      <c r="CG192" s="13"/>
      <c r="CH192" s="13"/>
    </row>
    <row r="193" spans="1:86">
      <c r="A193" s="15"/>
      <c r="B193" s="15"/>
      <c r="C193" s="15"/>
      <c r="D193" s="15"/>
      <c r="E193" s="15"/>
      <c r="F193" s="15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5"/>
      <c r="S193" s="15"/>
      <c r="T193" s="15"/>
      <c r="U193" s="15"/>
      <c r="V193" s="15"/>
      <c r="W193" s="15"/>
      <c r="X193" s="15"/>
      <c r="Y193" s="14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  <c r="BE193" s="13"/>
      <c r="BF193" s="13"/>
      <c r="BG193" s="13"/>
      <c r="BH193" s="13"/>
      <c r="BI193" s="13"/>
      <c r="BJ193" s="13"/>
      <c r="BK193" s="13"/>
      <c r="BL193" s="13"/>
      <c r="BM193" s="13"/>
      <c r="BN193" s="13"/>
      <c r="BO193" s="13"/>
      <c r="BP193" s="13"/>
      <c r="BQ193" s="13"/>
      <c r="BR193" s="13"/>
      <c r="BS193" s="13"/>
      <c r="BT193" s="13"/>
      <c r="BU193" s="13"/>
      <c r="BV193" s="13"/>
      <c r="BW193" s="13"/>
      <c r="BX193" s="13"/>
      <c r="BY193" s="13"/>
      <c r="BZ193" s="13"/>
      <c r="CA193" s="13"/>
      <c r="CB193" s="13"/>
      <c r="CC193" s="13"/>
      <c r="CD193" s="13"/>
      <c r="CE193" s="13"/>
      <c r="CF193" s="13"/>
      <c r="CG193" s="13"/>
      <c r="CH193" s="13"/>
    </row>
    <row r="194" spans="1:86">
      <c r="A194" s="15"/>
      <c r="B194" s="15"/>
      <c r="C194" s="15"/>
      <c r="D194" s="15"/>
      <c r="E194" s="15"/>
      <c r="F194" s="15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5"/>
      <c r="S194" s="15"/>
      <c r="T194" s="15"/>
      <c r="U194" s="15"/>
      <c r="V194" s="15"/>
      <c r="W194" s="15"/>
      <c r="X194" s="15"/>
      <c r="Y194" s="14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  <c r="BE194" s="13"/>
      <c r="BF194" s="13"/>
      <c r="BG194" s="13"/>
      <c r="BH194" s="13"/>
      <c r="BI194" s="13"/>
      <c r="BJ194" s="13"/>
      <c r="BK194" s="13"/>
      <c r="BL194" s="13"/>
      <c r="BM194" s="13"/>
      <c r="BN194" s="13"/>
      <c r="BO194" s="13"/>
      <c r="BP194" s="13"/>
      <c r="BQ194" s="13"/>
      <c r="BR194" s="13"/>
      <c r="BS194" s="13"/>
      <c r="BT194" s="13"/>
      <c r="BU194" s="13"/>
      <c r="BV194" s="13"/>
      <c r="BW194" s="13"/>
      <c r="BX194" s="13"/>
      <c r="BY194" s="13"/>
      <c r="BZ194" s="13"/>
      <c r="CA194" s="13"/>
      <c r="CB194" s="13"/>
      <c r="CC194" s="13"/>
      <c r="CD194" s="13"/>
      <c r="CE194" s="13"/>
      <c r="CF194" s="13"/>
      <c r="CG194" s="13"/>
      <c r="CH194" s="13"/>
    </row>
    <row r="195" spans="1:86">
      <c r="A195" s="15"/>
      <c r="B195" s="15"/>
      <c r="C195" s="15"/>
      <c r="D195" s="15"/>
      <c r="E195" s="15"/>
      <c r="F195" s="15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5"/>
      <c r="S195" s="15"/>
      <c r="T195" s="15"/>
      <c r="U195" s="15"/>
      <c r="V195" s="15"/>
      <c r="W195" s="15"/>
      <c r="X195" s="15"/>
      <c r="Y195" s="14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  <c r="BE195" s="13"/>
      <c r="BF195" s="13"/>
      <c r="BG195" s="13"/>
      <c r="BH195" s="13"/>
      <c r="BI195" s="13"/>
      <c r="BJ195" s="13"/>
      <c r="BK195" s="13"/>
      <c r="BL195" s="13"/>
      <c r="BM195" s="13"/>
      <c r="BN195" s="13"/>
      <c r="BO195" s="13"/>
      <c r="BP195" s="13"/>
      <c r="BQ195" s="13"/>
      <c r="BR195" s="13"/>
      <c r="BS195" s="13"/>
      <c r="BT195" s="13"/>
      <c r="BU195" s="13"/>
      <c r="BV195" s="13"/>
      <c r="BW195" s="13"/>
      <c r="BX195" s="13"/>
      <c r="BY195" s="13"/>
      <c r="BZ195" s="13"/>
      <c r="CA195" s="13"/>
      <c r="CB195" s="13"/>
      <c r="CC195" s="13"/>
      <c r="CD195" s="13"/>
      <c r="CE195" s="13"/>
      <c r="CF195" s="13"/>
      <c r="CG195" s="13"/>
      <c r="CH195" s="13"/>
    </row>
    <row r="196" spans="1:86">
      <c r="A196" s="15"/>
      <c r="B196" s="15"/>
      <c r="C196" s="15"/>
      <c r="D196" s="15"/>
      <c r="E196" s="15"/>
      <c r="F196" s="15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5"/>
      <c r="S196" s="15"/>
      <c r="T196" s="15"/>
      <c r="U196" s="15"/>
      <c r="V196" s="15"/>
      <c r="W196" s="15"/>
      <c r="X196" s="15"/>
      <c r="Y196" s="14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  <c r="BE196" s="13"/>
      <c r="BF196" s="13"/>
      <c r="BG196" s="13"/>
      <c r="BH196" s="13"/>
      <c r="BI196" s="13"/>
      <c r="BJ196" s="13"/>
      <c r="BK196" s="13"/>
      <c r="BL196" s="13"/>
      <c r="BM196" s="13"/>
      <c r="BN196" s="13"/>
      <c r="BO196" s="13"/>
      <c r="BP196" s="13"/>
      <c r="BQ196" s="13"/>
      <c r="BR196" s="13"/>
      <c r="BS196" s="13"/>
      <c r="BT196" s="13"/>
      <c r="BU196" s="13"/>
      <c r="BV196" s="13"/>
      <c r="BW196" s="13"/>
      <c r="BX196" s="13"/>
      <c r="BY196" s="13"/>
      <c r="BZ196" s="13"/>
      <c r="CA196" s="13"/>
      <c r="CB196" s="13"/>
      <c r="CC196" s="13"/>
      <c r="CD196" s="13"/>
      <c r="CE196" s="13"/>
      <c r="CF196" s="13"/>
      <c r="CG196" s="13"/>
      <c r="CH196" s="13"/>
    </row>
    <row r="197" spans="1:86">
      <c r="A197" s="15"/>
      <c r="B197" s="15"/>
      <c r="C197" s="15"/>
      <c r="D197" s="15"/>
      <c r="E197" s="15"/>
      <c r="F197" s="15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5"/>
      <c r="S197" s="15"/>
      <c r="T197" s="15"/>
      <c r="U197" s="15"/>
      <c r="V197" s="15"/>
      <c r="W197" s="15"/>
      <c r="X197" s="15"/>
      <c r="Y197" s="14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  <c r="BE197" s="13"/>
      <c r="BF197" s="13"/>
      <c r="BG197" s="13"/>
      <c r="BH197" s="13"/>
      <c r="BI197" s="13"/>
      <c r="BJ197" s="13"/>
      <c r="BK197" s="13"/>
      <c r="BL197" s="13"/>
      <c r="BM197" s="13"/>
      <c r="BN197" s="13"/>
      <c r="BO197" s="13"/>
      <c r="BP197" s="13"/>
      <c r="BQ197" s="13"/>
      <c r="BR197" s="13"/>
      <c r="BS197" s="13"/>
      <c r="BT197" s="13"/>
      <c r="BU197" s="13"/>
      <c r="BV197" s="13"/>
      <c r="BW197" s="13"/>
      <c r="BX197" s="13"/>
      <c r="BY197" s="13"/>
      <c r="BZ197" s="13"/>
      <c r="CA197" s="13"/>
      <c r="CB197" s="13"/>
      <c r="CC197" s="13"/>
      <c r="CD197" s="13"/>
      <c r="CE197" s="13"/>
      <c r="CF197" s="13"/>
      <c r="CG197" s="13"/>
      <c r="CH197" s="13"/>
    </row>
    <row r="198" spans="1:86">
      <c r="A198" s="15"/>
      <c r="B198" s="15"/>
      <c r="C198" s="15"/>
      <c r="D198" s="15"/>
      <c r="E198" s="15"/>
      <c r="F198" s="15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5"/>
      <c r="S198" s="15"/>
      <c r="T198" s="15"/>
      <c r="U198" s="15"/>
      <c r="V198" s="15"/>
      <c r="W198" s="15"/>
      <c r="X198" s="15"/>
      <c r="Y198" s="14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  <c r="BE198" s="13"/>
      <c r="BF198" s="13"/>
      <c r="BG198" s="13"/>
      <c r="BH198" s="13"/>
      <c r="BI198" s="13"/>
      <c r="BJ198" s="13"/>
      <c r="BK198" s="13"/>
      <c r="BL198" s="13"/>
      <c r="BM198" s="13"/>
      <c r="BN198" s="13"/>
      <c r="BO198" s="13"/>
      <c r="BP198" s="13"/>
      <c r="BQ198" s="13"/>
      <c r="BR198" s="13"/>
      <c r="BS198" s="13"/>
      <c r="BT198" s="13"/>
      <c r="BU198" s="13"/>
      <c r="BV198" s="13"/>
      <c r="BW198" s="13"/>
      <c r="BX198" s="13"/>
      <c r="BY198" s="13"/>
      <c r="BZ198" s="13"/>
      <c r="CA198" s="13"/>
      <c r="CB198" s="13"/>
      <c r="CC198" s="13"/>
      <c r="CD198" s="13"/>
      <c r="CE198" s="13"/>
      <c r="CF198" s="13"/>
      <c r="CG198" s="13"/>
      <c r="CH198" s="13"/>
    </row>
    <row r="199" spans="1:86">
      <c r="A199" s="15"/>
      <c r="B199" s="15"/>
      <c r="C199" s="15"/>
      <c r="D199" s="15"/>
      <c r="E199" s="15"/>
      <c r="F199" s="15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5"/>
      <c r="S199" s="15"/>
      <c r="T199" s="15"/>
      <c r="U199" s="15"/>
      <c r="V199" s="15"/>
      <c r="W199" s="15"/>
      <c r="X199" s="15"/>
      <c r="Y199" s="14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  <c r="BE199" s="13"/>
      <c r="BF199" s="13"/>
      <c r="BG199" s="13"/>
      <c r="BH199" s="13"/>
      <c r="BI199" s="13"/>
      <c r="BJ199" s="13"/>
      <c r="BK199" s="13"/>
      <c r="BL199" s="13"/>
      <c r="BM199" s="13"/>
      <c r="BN199" s="13"/>
      <c r="BO199" s="13"/>
      <c r="BP199" s="13"/>
      <c r="BQ199" s="13"/>
      <c r="BR199" s="13"/>
      <c r="BS199" s="13"/>
      <c r="BT199" s="13"/>
      <c r="BU199" s="13"/>
      <c r="BV199" s="13"/>
      <c r="BW199" s="13"/>
      <c r="BX199" s="13"/>
      <c r="BY199" s="13"/>
      <c r="BZ199" s="13"/>
      <c r="CA199" s="13"/>
      <c r="CB199" s="13"/>
      <c r="CC199" s="13"/>
      <c r="CD199" s="13"/>
      <c r="CE199" s="13"/>
      <c r="CF199" s="13"/>
      <c r="CG199" s="13"/>
      <c r="CH199" s="13"/>
    </row>
    <row r="200" spans="1:86">
      <c r="A200" s="15"/>
      <c r="B200" s="15"/>
      <c r="C200" s="15"/>
      <c r="D200" s="15"/>
      <c r="E200" s="15"/>
      <c r="F200" s="15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5"/>
      <c r="S200" s="15"/>
      <c r="T200" s="15"/>
      <c r="U200" s="15"/>
      <c r="V200" s="15"/>
      <c r="W200" s="15"/>
      <c r="X200" s="15"/>
      <c r="Y200" s="14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  <c r="BE200" s="13"/>
      <c r="BF200" s="13"/>
      <c r="BG200" s="13"/>
      <c r="BH200" s="13"/>
      <c r="BI200" s="13"/>
      <c r="BJ200" s="13"/>
      <c r="BK200" s="13"/>
      <c r="BL200" s="13"/>
      <c r="BM200" s="13"/>
      <c r="BN200" s="13"/>
      <c r="BO200" s="13"/>
      <c r="BP200" s="13"/>
      <c r="BQ200" s="13"/>
      <c r="BR200" s="13"/>
      <c r="BS200" s="13"/>
      <c r="BT200" s="13"/>
      <c r="BU200" s="13"/>
      <c r="BV200" s="13"/>
      <c r="BW200" s="13"/>
      <c r="BX200" s="13"/>
      <c r="BY200" s="13"/>
      <c r="BZ200" s="13"/>
      <c r="CA200" s="13"/>
      <c r="CB200" s="13"/>
      <c r="CC200" s="13"/>
      <c r="CD200" s="13"/>
      <c r="CE200" s="13"/>
      <c r="CF200" s="13"/>
      <c r="CG200" s="13"/>
      <c r="CH200" s="13"/>
    </row>
    <row r="201" spans="1:86">
      <c r="A201" s="15"/>
      <c r="B201" s="15"/>
      <c r="C201" s="15"/>
      <c r="D201" s="15"/>
      <c r="E201" s="15"/>
      <c r="F201" s="15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5"/>
      <c r="S201" s="15"/>
      <c r="T201" s="15"/>
      <c r="U201" s="15"/>
      <c r="V201" s="15"/>
      <c r="W201" s="15"/>
      <c r="X201" s="15"/>
      <c r="Y201" s="14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  <c r="BE201" s="13"/>
      <c r="BF201" s="13"/>
      <c r="BG201" s="13"/>
      <c r="BH201" s="13"/>
      <c r="BI201" s="13"/>
      <c r="BJ201" s="13"/>
      <c r="BK201" s="13"/>
      <c r="BL201" s="13"/>
      <c r="BM201" s="13"/>
      <c r="BN201" s="13"/>
      <c r="BO201" s="13"/>
      <c r="BP201" s="13"/>
      <c r="BQ201" s="13"/>
      <c r="BR201" s="13"/>
      <c r="BS201" s="13"/>
      <c r="BT201" s="13"/>
      <c r="BU201" s="13"/>
      <c r="BV201" s="13"/>
      <c r="BW201" s="13"/>
      <c r="BX201" s="13"/>
      <c r="BY201" s="13"/>
      <c r="BZ201" s="13"/>
      <c r="CA201" s="13"/>
      <c r="CB201" s="13"/>
      <c r="CC201" s="13"/>
      <c r="CD201" s="13"/>
      <c r="CE201" s="13"/>
      <c r="CF201" s="13"/>
      <c r="CG201" s="13"/>
      <c r="CH201" s="13"/>
    </row>
    <row r="202" spans="1:86">
      <c r="A202" s="15"/>
      <c r="B202" s="15"/>
      <c r="C202" s="15"/>
      <c r="D202" s="15"/>
      <c r="E202" s="15"/>
      <c r="F202" s="15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5"/>
      <c r="S202" s="15"/>
      <c r="T202" s="15"/>
      <c r="U202" s="15"/>
      <c r="V202" s="15"/>
      <c r="W202" s="15"/>
      <c r="X202" s="15"/>
      <c r="Y202" s="14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  <c r="BE202" s="13"/>
      <c r="BF202" s="13"/>
      <c r="BG202" s="13"/>
      <c r="BH202" s="13"/>
      <c r="BI202" s="13"/>
      <c r="BJ202" s="13"/>
      <c r="BK202" s="13"/>
      <c r="BL202" s="13"/>
      <c r="BM202" s="13"/>
      <c r="BN202" s="13"/>
      <c r="BO202" s="13"/>
      <c r="BP202" s="13"/>
      <c r="BQ202" s="13"/>
      <c r="BR202" s="13"/>
      <c r="BS202" s="13"/>
      <c r="BT202" s="13"/>
      <c r="BU202" s="13"/>
      <c r="BV202" s="13"/>
      <c r="BW202" s="13"/>
      <c r="BX202" s="13"/>
      <c r="BY202" s="13"/>
      <c r="BZ202" s="13"/>
      <c r="CA202" s="13"/>
      <c r="CB202" s="13"/>
      <c r="CC202" s="13"/>
      <c r="CD202" s="13"/>
      <c r="CE202" s="13"/>
      <c r="CF202" s="13"/>
      <c r="CG202" s="13"/>
      <c r="CH202" s="13"/>
    </row>
    <row r="203" spans="1:86">
      <c r="A203" s="15"/>
      <c r="B203" s="15"/>
      <c r="C203" s="15"/>
      <c r="D203" s="15"/>
      <c r="E203" s="15"/>
      <c r="F203" s="15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5"/>
      <c r="S203" s="15"/>
      <c r="T203" s="15"/>
      <c r="U203" s="15"/>
      <c r="V203" s="15"/>
      <c r="W203" s="15"/>
      <c r="X203" s="15"/>
      <c r="Y203" s="14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  <c r="BE203" s="13"/>
      <c r="BF203" s="13"/>
      <c r="BG203" s="13"/>
      <c r="BH203" s="13"/>
      <c r="BI203" s="13"/>
      <c r="BJ203" s="13"/>
      <c r="BK203" s="13"/>
      <c r="BL203" s="13"/>
      <c r="BM203" s="13"/>
      <c r="BN203" s="13"/>
      <c r="BO203" s="13"/>
      <c r="BP203" s="13"/>
      <c r="BQ203" s="13"/>
      <c r="BR203" s="13"/>
      <c r="BS203" s="13"/>
      <c r="BT203" s="13"/>
      <c r="BU203" s="13"/>
      <c r="BV203" s="13"/>
      <c r="BW203" s="13"/>
      <c r="BX203" s="13"/>
      <c r="BY203" s="13"/>
      <c r="BZ203" s="13"/>
      <c r="CA203" s="13"/>
      <c r="CB203" s="13"/>
      <c r="CC203" s="13"/>
      <c r="CD203" s="13"/>
      <c r="CE203" s="13"/>
      <c r="CF203" s="13"/>
      <c r="CG203" s="13"/>
      <c r="CH203" s="13"/>
    </row>
    <row r="204" spans="1:86">
      <c r="A204" s="15"/>
      <c r="B204" s="15"/>
      <c r="C204" s="15"/>
      <c r="D204" s="15"/>
      <c r="E204" s="15"/>
      <c r="F204" s="15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5"/>
      <c r="S204" s="15"/>
      <c r="T204" s="15"/>
      <c r="U204" s="15"/>
      <c r="V204" s="15"/>
      <c r="W204" s="15"/>
      <c r="X204" s="15"/>
      <c r="Y204" s="14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  <c r="BE204" s="13"/>
      <c r="BF204" s="13"/>
      <c r="BG204" s="13"/>
      <c r="BH204" s="13"/>
      <c r="BI204" s="13"/>
      <c r="BJ204" s="13"/>
      <c r="BK204" s="13"/>
      <c r="BL204" s="13"/>
      <c r="BM204" s="13"/>
      <c r="BN204" s="13"/>
      <c r="BO204" s="13"/>
      <c r="BP204" s="13"/>
      <c r="BQ204" s="13"/>
      <c r="BR204" s="13"/>
      <c r="BS204" s="13"/>
      <c r="BT204" s="13"/>
      <c r="BU204" s="13"/>
      <c r="BV204" s="13"/>
      <c r="BW204" s="13"/>
      <c r="BX204" s="13"/>
      <c r="BY204" s="13"/>
      <c r="BZ204" s="13"/>
      <c r="CA204" s="13"/>
      <c r="CB204" s="13"/>
      <c r="CC204" s="13"/>
      <c r="CD204" s="13"/>
      <c r="CE204" s="13"/>
      <c r="CF204" s="13"/>
      <c r="CG204" s="13"/>
      <c r="CH204" s="13"/>
    </row>
    <row r="205" spans="1:86">
      <c r="A205" s="15"/>
      <c r="B205" s="15"/>
      <c r="C205" s="15"/>
      <c r="D205" s="15"/>
      <c r="E205" s="15"/>
      <c r="F205" s="15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5"/>
      <c r="S205" s="15"/>
      <c r="T205" s="15"/>
      <c r="U205" s="15"/>
      <c r="V205" s="15"/>
      <c r="W205" s="15"/>
      <c r="X205" s="15"/>
      <c r="Y205" s="14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  <c r="BE205" s="13"/>
      <c r="BF205" s="13"/>
      <c r="BG205" s="13"/>
      <c r="BH205" s="13"/>
      <c r="BI205" s="13"/>
      <c r="BJ205" s="13"/>
      <c r="BK205" s="13"/>
      <c r="BL205" s="13"/>
      <c r="BM205" s="13"/>
      <c r="BN205" s="13"/>
      <c r="BO205" s="13"/>
      <c r="BP205" s="13"/>
      <c r="BQ205" s="13"/>
      <c r="BR205" s="13"/>
      <c r="BS205" s="13"/>
      <c r="BT205" s="13"/>
      <c r="BU205" s="13"/>
      <c r="BV205" s="13"/>
      <c r="BW205" s="13"/>
      <c r="BX205" s="13"/>
      <c r="BY205" s="13"/>
      <c r="BZ205" s="13"/>
      <c r="CA205" s="13"/>
      <c r="CB205" s="13"/>
      <c r="CC205" s="13"/>
      <c r="CD205" s="13"/>
      <c r="CE205" s="13"/>
      <c r="CF205" s="13"/>
      <c r="CG205" s="13"/>
      <c r="CH205" s="13"/>
    </row>
    <row r="206" spans="1:86">
      <c r="A206" s="15"/>
      <c r="B206" s="15"/>
      <c r="C206" s="15"/>
      <c r="D206" s="15"/>
      <c r="E206" s="15"/>
      <c r="F206" s="15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5"/>
      <c r="S206" s="15"/>
      <c r="T206" s="15"/>
      <c r="U206" s="15"/>
      <c r="V206" s="15"/>
      <c r="W206" s="15"/>
      <c r="X206" s="15"/>
      <c r="Y206" s="14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  <c r="BE206" s="13"/>
      <c r="BF206" s="13"/>
      <c r="BG206" s="13"/>
      <c r="BH206" s="13"/>
      <c r="BI206" s="13"/>
      <c r="BJ206" s="13"/>
      <c r="BK206" s="13"/>
      <c r="BL206" s="13"/>
      <c r="BM206" s="13"/>
      <c r="BN206" s="13"/>
      <c r="BO206" s="13"/>
      <c r="BP206" s="13"/>
      <c r="BQ206" s="13"/>
      <c r="BR206" s="13"/>
      <c r="BS206" s="13"/>
      <c r="BT206" s="13"/>
      <c r="BU206" s="13"/>
      <c r="BV206" s="13"/>
      <c r="BW206" s="13"/>
      <c r="BX206" s="13"/>
      <c r="BY206" s="13"/>
      <c r="BZ206" s="13"/>
      <c r="CA206" s="13"/>
      <c r="CB206" s="13"/>
      <c r="CC206" s="13"/>
      <c r="CD206" s="13"/>
      <c r="CE206" s="13"/>
      <c r="CF206" s="13"/>
      <c r="CG206" s="13"/>
      <c r="CH206" s="13"/>
    </row>
    <row r="207" spans="1:86">
      <c r="A207" s="15"/>
      <c r="B207" s="15"/>
      <c r="C207" s="15"/>
      <c r="D207" s="15"/>
      <c r="E207" s="15"/>
      <c r="F207" s="15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5"/>
      <c r="S207" s="15"/>
      <c r="T207" s="15"/>
      <c r="U207" s="15"/>
      <c r="V207" s="15"/>
      <c r="W207" s="15"/>
      <c r="X207" s="15"/>
      <c r="Y207" s="14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  <c r="BE207" s="13"/>
      <c r="BF207" s="13"/>
      <c r="BG207" s="13"/>
      <c r="BH207" s="13"/>
      <c r="BI207" s="13"/>
      <c r="BJ207" s="13"/>
      <c r="BK207" s="13"/>
      <c r="BL207" s="13"/>
      <c r="BM207" s="13"/>
      <c r="BN207" s="13"/>
      <c r="BO207" s="13"/>
      <c r="BP207" s="13"/>
      <c r="BQ207" s="13"/>
      <c r="BR207" s="13"/>
      <c r="BS207" s="13"/>
      <c r="BT207" s="13"/>
      <c r="BU207" s="13"/>
      <c r="BV207" s="13"/>
      <c r="BW207" s="13"/>
      <c r="BX207" s="13"/>
      <c r="BY207" s="13"/>
      <c r="BZ207" s="13"/>
      <c r="CA207" s="13"/>
      <c r="CB207" s="13"/>
      <c r="CC207" s="13"/>
      <c r="CD207" s="13"/>
      <c r="CE207" s="13"/>
      <c r="CF207" s="13"/>
      <c r="CG207" s="13"/>
      <c r="CH207" s="13"/>
    </row>
    <row r="208" spans="1:86">
      <c r="A208" s="15"/>
      <c r="B208" s="15"/>
      <c r="C208" s="15"/>
      <c r="D208" s="15"/>
      <c r="E208" s="15"/>
      <c r="F208" s="15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5"/>
      <c r="S208" s="15"/>
      <c r="T208" s="15"/>
      <c r="U208" s="15"/>
      <c r="V208" s="15"/>
      <c r="W208" s="15"/>
      <c r="X208" s="15"/>
      <c r="Y208" s="14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  <c r="BE208" s="13"/>
      <c r="BF208" s="13"/>
      <c r="BG208" s="13"/>
      <c r="BH208" s="13"/>
      <c r="BI208" s="13"/>
      <c r="BJ208" s="13"/>
      <c r="BK208" s="13"/>
      <c r="BL208" s="13"/>
      <c r="BM208" s="13"/>
      <c r="BN208" s="13"/>
      <c r="BO208" s="13"/>
      <c r="BP208" s="13"/>
      <c r="BQ208" s="13"/>
      <c r="BR208" s="13"/>
      <c r="BS208" s="13"/>
      <c r="BT208" s="13"/>
      <c r="BU208" s="13"/>
      <c r="BV208" s="13"/>
      <c r="BW208" s="13"/>
      <c r="BX208" s="13"/>
      <c r="BY208" s="13"/>
      <c r="BZ208" s="13"/>
      <c r="CA208" s="13"/>
      <c r="CB208" s="13"/>
      <c r="CC208" s="13"/>
      <c r="CD208" s="13"/>
      <c r="CE208" s="13"/>
      <c r="CF208" s="13"/>
      <c r="CG208" s="13"/>
      <c r="CH208" s="13"/>
    </row>
    <row r="209" spans="1:86">
      <c r="A209" s="15"/>
      <c r="B209" s="15"/>
      <c r="C209" s="15"/>
      <c r="D209" s="15"/>
      <c r="E209" s="15"/>
      <c r="F209" s="15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5"/>
      <c r="S209" s="15"/>
      <c r="T209" s="15"/>
      <c r="U209" s="15"/>
      <c r="V209" s="15"/>
      <c r="W209" s="15"/>
      <c r="X209" s="15"/>
      <c r="Y209" s="14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  <c r="BE209" s="13"/>
      <c r="BF209" s="13"/>
      <c r="BG209" s="13"/>
      <c r="BH209" s="13"/>
      <c r="BI209" s="13"/>
      <c r="BJ209" s="13"/>
      <c r="BK209" s="13"/>
      <c r="BL209" s="13"/>
      <c r="BM209" s="13"/>
      <c r="BN209" s="13"/>
      <c r="BO209" s="13"/>
      <c r="BP209" s="13"/>
      <c r="BQ209" s="13"/>
      <c r="BR209" s="13"/>
      <c r="BS209" s="13"/>
      <c r="BT209" s="13"/>
      <c r="BU209" s="13"/>
      <c r="BV209" s="13"/>
      <c r="BW209" s="13"/>
      <c r="BX209" s="13"/>
      <c r="BY209" s="13"/>
      <c r="BZ209" s="13"/>
      <c r="CA209" s="13"/>
      <c r="CB209" s="13"/>
      <c r="CC209" s="13"/>
      <c r="CD209" s="13"/>
      <c r="CE209" s="13"/>
      <c r="CF209" s="13"/>
      <c r="CG209" s="13"/>
      <c r="CH209" s="13"/>
    </row>
    <row r="210" spans="1:86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4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  <c r="BE210" s="13"/>
      <c r="BF210" s="13"/>
      <c r="BG210" s="13"/>
      <c r="BH210" s="13"/>
      <c r="BI210" s="13"/>
      <c r="BJ210" s="13"/>
      <c r="BK210" s="13"/>
      <c r="BL210" s="13"/>
      <c r="BM210" s="13"/>
      <c r="BN210" s="13"/>
      <c r="BO210" s="13"/>
      <c r="BP210" s="13"/>
      <c r="BQ210" s="13"/>
      <c r="BR210" s="13"/>
      <c r="BS210" s="13"/>
      <c r="BT210" s="13"/>
      <c r="BU210" s="13"/>
      <c r="BV210" s="13"/>
      <c r="BW210" s="13"/>
      <c r="BX210" s="13"/>
      <c r="BY210" s="13"/>
      <c r="BZ210" s="13"/>
      <c r="CA210" s="13"/>
      <c r="CB210" s="13"/>
      <c r="CC210" s="13"/>
      <c r="CD210" s="13"/>
      <c r="CE210" s="13"/>
      <c r="CF210" s="13"/>
      <c r="CG210" s="13"/>
      <c r="CH210" s="13"/>
    </row>
    <row r="211" spans="1:86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4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  <c r="BE211" s="13"/>
      <c r="BF211" s="13"/>
      <c r="BG211" s="13"/>
      <c r="BH211" s="13"/>
      <c r="BI211" s="13"/>
      <c r="BJ211" s="13"/>
      <c r="BK211" s="13"/>
      <c r="BL211" s="13"/>
      <c r="BM211" s="13"/>
      <c r="BN211" s="13"/>
      <c r="BO211" s="13"/>
      <c r="BP211" s="13"/>
      <c r="BQ211" s="13"/>
      <c r="BR211" s="13"/>
      <c r="BS211" s="13"/>
      <c r="BT211" s="13"/>
      <c r="BU211" s="13"/>
      <c r="BV211" s="13"/>
      <c r="BW211" s="13"/>
      <c r="BX211" s="13"/>
      <c r="BY211" s="13"/>
      <c r="BZ211" s="13"/>
      <c r="CA211" s="13"/>
      <c r="CB211" s="13"/>
      <c r="CC211" s="13"/>
      <c r="CD211" s="13"/>
      <c r="CE211" s="13"/>
      <c r="CF211" s="13"/>
      <c r="CG211" s="13"/>
      <c r="CH211" s="13"/>
    </row>
    <row r="212" spans="1:86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4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  <c r="BE212" s="13"/>
      <c r="BF212" s="13"/>
      <c r="BG212" s="13"/>
      <c r="BH212" s="13"/>
      <c r="BI212" s="13"/>
      <c r="BJ212" s="13"/>
      <c r="BK212" s="13"/>
      <c r="BL212" s="13"/>
      <c r="BM212" s="13"/>
      <c r="BN212" s="13"/>
      <c r="BO212" s="13"/>
      <c r="BP212" s="13"/>
      <c r="BQ212" s="13"/>
      <c r="BR212" s="13"/>
      <c r="BS212" s="13"/>
      <c r="BT212" s="13"/>
      <c r="BU212" s="13"/>
      <c r="BV212" s="13"/>
      <c r="BW212" s="13"/>
      <c r="BX212" s="13"/>
      <c r="BY212" s="13"/>
      <c r="BZ212" s="13"/>
      <c r="CA212" s="13"/>
      <c r="CB212" s="13"/>
      <c r="CC212" s="13"/>
      <c r="CD212" s="13"/>
      <c r="CE212" s="13"/>
      <c r="CF212" s="13"/>
      <c r="CG212" s="13"/>
      <c r="CH212" s="13"/>
    </row>
    <row r="213" spans="1:86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4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  <c r="BE213" s="13"/>
      <c r="BF213" s="13"/>
      <c r="BG213" s="13"/>
      <c r="BH213" s="13"/>
      <c r="BI213" s="13"/>
      <c r="BJ213" s="13"/>
      <c r="BK213" s="13"/>
      <c r="BL213" s="13"/>
      <c r="BM213" s="13"/>
      <c r="BN213" s="13"/>
      <c r="BO213" s="13"/>
      <c r="BP213" s="13"/>
      <c r="BQ213" s="13"/>
      <c r="BR213" s="13"/>
      <c r="BS213" s="13"/>
      <c r="BT213" s="13"/>
      <c r="BU213" s="13"/>
      <c r="BV213" s="13"/>
      <c r="BW213" s="13"/>
      <c r="BX213" s="13"/>
      <c r="BY213" s="13"/>
      <c r="BZ213" s="13"/>
      <c r="CA213" s="13"/>
      <c r="CB213" s="13"/>
      <c r="CC213" s="13"/>
      <c r="CD213" s="13"/>
      <c r="CE213" s="13"/>
      <c r="CF213" s="13"/>
      <c r="CG213" s="13"/>
      <c r="CH213" s="13"/>
    </row>
    <row r="214" spans="1:86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4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  <c r="BE214" s="13"/>
      <c r="BF214" s="13"/>
      <c r="BG214" s="13"/>
      <c r="BH214" s="13"/>
      <c r="BI214" s="13"/>
      <c r="BJ214" s="13"/>
      <c r="BK214" s="13"/>
      <c r="BL214" s="13"/>
      <c r="BM214" s="13"/>
      <c r="BN214" s="13"/>
      <c r="BO214" s="13"/>
      <c r="BP214" s="13"/>
      <c r="BQ214" s="13"/>
      <c r="BR214" s="13"/>
      <c r="BS214" s="13"/>
      <c r="BT214" s="13"/>
      <c r="BU214" s="13"/>
      <c r="BV214" s="13"/>
      <c r="BW214" s="13"/>
      <c r="BX214" s="13"/>
      <c r="BY214" s="13"/>
      <c r="BZ214" s="13"/>
      <c r="CA214" s="13"/>
      <c r="CB214" s="13"/>
      <c r="CC214" s="13"/>
      <c r="CD214" s="13"/>
      <c r="CE214" s="13"/>
      <c r="CF214" s="13"/>
      <c r="CG214" s="13"/>
      <c r="CH214" s="13"/>
    </row>
    <row r="215" spans="1:86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4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  <c r="BE215" s="13"/>
      <c r="BF215" s="13"/>
      <c r="BG215" s="13"/>
      <c r="BH215" s="13"/>
      <c r="BI215" s="13"/>
      <c r="BJ215" s="13"/>
      <c r="BK215" s="13"/>
      <c r="BL215" s="13"/>
      <c r="BM215" s="13"/>
      <c r="BN215" s="13"/>
      <c r="BO215" s="13"/>
      <c r="BP215" s="13"/>
      <c r="BQ215" s="13"/>
      <c r="BR215" s="13"/>
      <c r="BS215" s="13"/>
      <c r="BT215" s="13"/>
      <c r="BU215" s="13"/>
      <c r="BV215" s="13"/>
      <c r="BW215" s="13"/>
      <c r="BX215" s="13"/>
      <c r="BY215" s="13"/>
      <c r="BZ215" s="13"/>
      <c r="CA215" s="13"/>
      <c r="CB215" s="13"/>
      <c r="CC215" s="13"/>
      <c r="CD215" s="13"/>
      <c r="CE215" s="13"/>
      <c r="CF215" s="13"/>
      <c r="CG215" s="13"/>
      <c r="CH215" s="13"/>
    </row>
    <row r="216" spans="1:86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4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  <c r="BE216" s="13"/>
      <c r="BF216" s="13"/>
      <c r="BG216" s="13"/>
      <c r="BH216" s="13"/>
      <c r="BI216" s="13"/>
      <c r="BJ216" s="13"/>
      <c r="BK216" s="13"/>
      <c r="BL216" s="13"/>
      <c r="BM216" s="13"/>
      <c r="BN216" s="13"/>
      <c r="BO216" s="13"/>
      <c r="BP216" s="13"/>
      <c r="BQ216" s="13"/>
      <c r="BR216" s="13"/>
      <c r="BS216" s="13"/>
      <c r="BT216" s="13"/>
      <c r="BU216" s="13"/>
      <c r="BV216" s="13"/>
      <c r="BW216" s="13"/>
      <c r="BX216" s="13"/>
      <c r="BY216" s="13"/>
      <c r="BZ216" s="13"/>
      <c r="CA216" s="13"/>
      <c r="CB216" s="13"/>
      <c r="CC216" s="13"/>
      <c r="CD216" s="13"/>
      <c r="CE216" s="13"/>
      <c r="CF216" s="13"/>
      <c r="CG216" s="13"/>
      <c r="CH216" s="13"/>
    </row>
    <row r="217" spans="1:86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4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  <c r="BE217" s="13"/>
      <c r="BF217" s="13"/>
      <c r="BG217" s="13"/>
      <c r="BH217" s="13"/>
      <c r="BI217" s="13"/>
      <c r="BJ217" s="13"/>
      <c r="BK217" s="13"/>
      <c r="BL217" s="13"/>
      <c r="BM217" s="13"/>
      <c r="BN217" s="13"/>
      <c r="BO217" s="13"/>
      <c r="BP217" s="13"/>
      <c r="BQ217" s="13"/>
      <c r="BR217" s="13"/>
      <c r="BS217" s="13"/>
      <c r="BT217" s="13"/>
      <c r="BU217" s="13"/>
      <c r="BV217" s="13"/>
      <c r="BW217" s="13"/>
      <c r="BX217" s="13"/>
      <c r="BY217" s="13"/>
      <c r="BZ217" s="13"/>
      <c r="CA217" s="13"/>
      <c r="CB217" s="13"/>
      <c r="CC217" s="13"/>
      <c r="CD217" s="13"/>
      <c r="CE217" s="13"/>
      <c r="CF217" s="13"/>
      <c r="CG217" s="13"/>
      <c r="CH217" s="13"/>
    </row>
    <row r="218" spans="1:86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4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  <c r="BE218" s="13"/>
      <c r="BF218" s="13"/>
      <c r="BG218" s="13"/>
      <c r="BH218" s="13"/>
      <c r="BI218" s="13"/>
      <c r="BJ218" s="13"/>
      <c r="BK218" s="13"/>
      <c r="BL218" s="13"/>
      <c r="BM218" s="13"/>
      <c r="BN218" s="13"/>
      <c r="BO218" s="13"/>
      <c r="BP218" s="13"/>
      <c r="BQ218" s="13"/>
      <c r="BR218" s="13"/>
      <c r="BS218" s="13"/>
      <c r="BT218" s="13"/>
      <c r="BU218" s="13"/>
      <c r="BV218" s="13"/>
      <c r="BW218" s="13"/>
      <c r="BX218" s="13"/>
      <c r="BY218" s="13"/>
      <c r="BZ218" s="13"/>
      <c r="CA218" s="13"/>
      <c r="CB218" s="13"/>
      <c r="CC218" s="13"/>
      <c r="CD218" s="13"/>
      <c r="CE218" s="13"/>
      <c r="CF218" s="13"/>
      <c r="CG218" s="13"/>
      <c r="CH218" s="13"/>
    </row>
    <row r="219" spans="1:86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4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  <c r="BE219" s="13"/>
      <c r="BF219" s="13"/>
      <c r="BG219" s="13"/>
      <c r="BH219" s="13"/>
      <c r="BI219" s="13"/>
      <c r="BJ219" s="13"/>
      <c r="BK219" s="13"/>
      <c r="BL219" s="13"/>
      <c r="BM219" s="13"/>
      <c r="BN219" s="13"/>
      <c r="BO219" s="13"/>
      <c r="BP219" s="13"/>
      <c r="BQ219" s="13"/>
      <c r="BR219" s="13"/>
      <c r="BS219" s="13"/>
      <c r="BT219" s="13"/>
      <c r="BU219" s="13"/>
      <c r="BV219" s="13"/>
      <c r="BW219" s="13"/>
      <c r="BX219" s="13"/>
      <c r="BY219" s="13"/>
      <c r="BZ219" s="13"/>
      <c r="CA219" s="13"/>
      <c r="CB219" s="13"/>
      <c r="CC219" s="13"/>
      <c r="CD219" s="13"/>
      <c r="CE219" s="13"/>
      <c r="CF219" s="13"/>
      <c r="CG219" s="13"/>
      <c r="CH219" s="13"/>
    </row>
    <row r="220" spans="1:86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4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  <c r="BE220" s="13"/>
      <c r="BF220" s="13"/>
      <c r="BG220" s="13"/>
      <c r="BH220" s="13"/>
      <c r="BI220" s="13"/>
      <c r="BJ220" s="13"/>
      <c r="BK220" s="13"/>
      <c r="BL220" s="13"/>
      <c r="BM220" s="13"/>
      <c r="BN220" s="13"/>
      <c r="BO220" s="13"/>
      <c r="BP220" s="13"/>
      <c r="BQ220" s="13"/>
      <c r="BR220" s="13"/>
      <c r="BS220" s="13"/>
      <c r="BT220" s="13"/>
      <c r="BU220" s="13"/>
      <c r="BV220" s="13"/>
      <c r="BW220" s="13"/>
      <c r="BX220" s="13"/>
      <c r="BY220" s="13"/>
      <c r="BZ220" s="13"/>
      <c r="CA220" s="13"/>
      <c r="CB220" s="13"/>
      <c r="CC220" s="13"/>
      <c r="CD220" s="13"/>
      <c r="CE220" s="13"/>
      <c r="CF220" s="13"/>
      <c r="CG220" s="13"/>
      <c r="CH220" s="13"/>
    </row>
    <row r="221" spans="1:86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4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  <c r="BE221" s="13"/>
      <c r="BF221" s="13"/>
      <c r="BG221" s="13"/>
      <c r="BH221" s="13"/>
      <c r="BI221" s="13"/>
      <c r="BJ221" s="13"/>
      <c r="BK221" s="13"/>
      <c r="BL221" s="13"/>
      <c r="BM221" s="13"/>
      <c r="BN221" s="13"/>
      <c r="BO221" s="13"/>
      <c r="BP221" s="13"/>
      <c r="BQ221" s="13"/>
      <c r="BR221" s="13"/>
      <c r="BS221" s="13"/>
      <c r="BT221" s="13"/>
      <c r="BU221" s="13"/>
      <c r="BV221" s="13"/>
      <c r="BW221" s="13"/>
      <c r="BX221" s="13"/>
      <c r="BY221" s="13"/>
      <c r="BZ221" s="13"/>
      <c r="CA221" s="13"/>
      <c r="CB221" s="13"/>
      <c r="CC221" s="13"/>
      <c r="CD221" s="13"/>
      <c r="CE221" s="13"/>
      <c r="CF221" s="13"/>
      <c r="CG221" s="13"/>
      <c r="CH221" s="13"/>
    </row>
    <row r="222" spans="1:86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4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  <c r="BE222" s="13"/>
      <c r="BF222" s="13"/>
      <c r="BG222" s="13"/>
      <c r="BH222" s="13"/>
      <c r="BI222" s="13"/>
      <c r="BJ222" s="13"/>
      <c r="BK222" s="13"/>
      <c r="BL222" s="13"/>
      <c r="BM222" s="13"/>
      <c r="BN222" s="13"/>
      <c r="BO222" s="13"/>
      <c r="BP222" s="13"/>
      <c r="BQ222" s="13"/>
      <c r="BR222" s="13"/>
      <c r="BS222" s="13"/>
      <c r="BT222" s="13"/>
      <c r="BU222" s="13"/>
      <c r="BV222" s="13"/>
      <c r="BW222" s="13"/>
      <c r="BX222" s="13"/>
      <c r="BY222" s="13"/>
      <c r="BZ222" s="13"/>
      <c r="CA222" s="13"/>
      <c r="CB222" s="13"/>
      <c r="CC222" s="13"/>
      <c r="CD222" s="13"/>
      <c r="CE222" s="13"/>
      <c r="CF222" s="13"/>
      <c r="CG222" s="13"/>
      <c r="CH222" s="13"/>
    </row>
    <row r="223" spans="1:86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4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  <c r="BE223" s="13"/>
      <c r="BF223" s="13"/>
      <c r="BG223" s="13"/>
      <c r="BH223" s="13"/>
      <c r="BI223" s="13"/>
      <c r="BJ223" s="13"/>
      <c r="BK223" s="13"/>
      <c r="BL223" s="13"/>
      <c r="BM223" s="13"/>
      <c r="BN223" s="13"/>
      <c r="BO223" s="13"/>
      <c r="BP223" s="13"/>
      <c r="BQ223" s="13"/>
      <c r="BR223" s="13"/>
      <c r="BS223" s="13"/>
      <c r="BT223" s="13"/>
      <c r="BU223" s="13"/>
      <c r="BV223" s="13"/>
      <c r="BW223" s="13"/>
      <c r="BX223" s="13"/>
      <c r="BY223" s="13"/>
      <c r="BZ223" s="13"/>
      <c r="CA223" s="13"/>
      <c r="CB223" s="13"/>
      <c r="CC223" s="13"/>
      <c r="CD223" s="13"/>
      <c r="CE223" s="13"/>
      <c r="CF223" s="13"/>
      <c r="CG223" s="13"/>
      <c r="CH223" s="13"/>
    </row>
    <row r="224" spans="1:86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4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  <c r="BE224" s="13"/>
      <c r="BF224" s="13"/>
      <c r="BG224" s="13"/>
      <c r="BH224" s="13"/>
      <c r="BI224" s="13"/>
      <c r="BJ224" s="13"/>
      <c r="BK224" s="13"/>
      <c r="BL224" s="13"/>
      <c r="BM224" s="13"/>
      <c r="BN224" s="13"/>
      <c r="BO224" s="13"/>
      <c r="BP224" s="13"/>
      <c r="BQ224" s="13"/>
      <c r="BR224" s="13"/>
      <c r="BS224" s="13"/>
      <c r="BT224" s="13"/>
      <c r="BU224" s="13"/>
      <c r="BV224" s="13"/>
      <c r="BW224" s="13"/>
      <c r="BX224" s="13"/>
      <c r="BY224" s="13"/>
      <c r="BZ224" s="13"/>
      <c r="CA224" s="13"/>
      <c r="CB224" s="13"/>
      <c r="CC224" s="13"/>
      <c r="CD224" s="13"/>
      <c r="CE224" s="13"/>
      <c r="CF224" s="13"/>
      <c r="CG224" s="13"/>
      <c r="CH224" s="13"/>
    </row>
    <row r="225" spans="1:86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4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  <c r="BE225" s="13"/>
      <c r="BF225" s="13"/>
      <c r="BG225" s="13"/>
      <c r="BH225" s="13"/>
      <c r="BI225" s="13"/>
      <c r="BJ225" s="13"/>
      <c r="BK225" s="13"/>
      <c r="BL225" s="13"/>
      <c r="BM225" s="13"/>
      <c r="BN225" s="13"/>
      <c r="BO225" s="13"/>
      <c r="BP225" s="13"/>
      <c r="BQ225" s="13"/>
      <c r="BR225" s="13"/>
      <c r="BS225" s="13"/>
      <c r="BT225" s="13"/>
      <c r="BU225" s="13"/>
      <c r="BV225" s="13"/>
      <c r="BW225" s="13"/>
      <c r="BX225" s="13"/>
      <c r="BY225" s="13"/>
      <c r="BZ225" s="13"/>
      <c r="CA225" s="13"/>
      <c r="CB225" s="13"/>
      <c r="CC225" s="13"/>
      <c r="CD225" s="13"/>
      <c r="CE225" s="13"/>
      <c r="CF225" s="13"/>
      <c r="CG225" s="13"/>
      <c r="CH225" s="13"/>
    </row>
    <row r="226" spans="1:86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4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3"/>
      <c r="BE226" s="13"/>
      <c r="BF226" s="13"/>
      <c r="BG226" s="13"/>
      <c r="BH226" s="13"/>
      <c r="BI226" s="13"/>
      <c r="BJ226" s="13"/>
      <c r="BK226" s="13"/>
      <c r="BL226" s="13"/>
      <c r="BM226" s="13"/>
      <c r="BN226" s="13"/>
      <c r="BO226" s="13"/>
      <c r="BP226" s="13"/>
      <c r="BQ226" s="13"/>
      <c r="BR226" s="13"/>
      <c r="BS226" s="13"/>
      <c r="BT226" s="13"/>
      <c r="BU226" s="13"/>
      <c r="BV226" s="13"/>
      <c r="BW226" s="13"/>
      <c r="BX226" s="13"/>
      <c r="BY226" s="13"/>
      <c r="BZ226" s="13"/>
      <c r="CA226" s="13"/>
      <c r="CB226" s="13"/>
      <c r="CC226" s="13"/>
      <c r="CD226" s="13"/>
      <c r="CE226" s="13"/>
      <c r="CF226" s="13"/>
      <c r="CG226" s="13"/>
      <c r="CH226" s="13"/>
    </row>
    <row r="227" spans="1:86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4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  <c r="BE227" s="13"/>
      <c r="BF227" s="13"/>
      <c r="BG227" s="13"/>
      <c r="BH227" s="13"/>
      <c r="BI227" s="13"/>
      <c r="BJ227" s="13"/>
      <c r="BK227" s="13"/>
      <c r="BL227" s="13"/>
      <c r="BM227" s="13"/>
      <c r="BN227" s="13"/>
      <c r="BO227" s="13"/>
      <c r="BP227" s="13"/>
      <c r="BQ227" s="13"/>
      <c r="BR227" s="13"/>
      <c r="BS227" s="13"/>
      <c r="BT227" s="13"/>
      <c r="BU227" s="13"/>
      <c r="BV227" s="13"/>
      <c r="BW227" s="13"/>
      <c r="BX227" s="13"/>
      <c r="BY227" s="13"/>
      <c r="BZ227" s="13"/>
      <c r="CA227" s="13"/>
      <c r="CB227" s="13"/>
      <c r="CC227" s="13"/>
      <c r="CD227" s="13"/>
      <c r="CE227" s="13"/>
      <c r="CF227" s="13"/>
      <c r="CG227" s="13"/>
      <c r="CH227" s="13"/>
    </row>
    <row r="228" spans="1:86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4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  <c r="BE228" s="13"/>
      <c r="BF228" s="13"/>
      <c r="BG228" s="13"/>
      <c r="BH228" s="13"/>
      <c r="BI228" s="13"/>
      <c r="BJ228" s="13"/>
      <c r="BK228" s="13"/>
      <c r="BL228" s="13"/>
      <c r="BM228" s="13"/>
      <c r="BN228" s="13"/>
      <c r="BO228" s="13"/>
      <c r="BP228" s="13"/>
      <c r="BQ228" s="13"/>
      <c r="BR228" s="13"/>
      <c r="BS228" s="13"/>
      <c r="BT228" s="13"/>
      <c r="BU228" s="13"/>
      <c r="BV228" s="13"/>
      <c r="BW228" s="13"/>
      <c r="BX228" s="13"/>
      <c r="BY228" s="13"/>
      <c r="BZ228" s="13"/>
      <c r="CA228" s="13"/>
      <c r="CB228" s="13"/>
      <c r="CC228" s="13"/>
      <c r="CD228" s="13"/>
      <c r="CE228" s="13"/>
      <c r="CF228" s="13"/>
      <c r="CG228" s="13"/>
      <c r="CH228" s="13"/>
    </row>
    <row r="229" spans="1:86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4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  <c r="BE229" s="13"/>
      <c r="BF229" s="13"/>
      <c r="BG229" s="13"/>
      <c r="BH229" s="13"/>
      <c r="BI229" s="13"/>
      <c r="BJ229" s="13"/>
      <c r="BK229" s="13"/>
      <c r="BL229" s="13"/>
      <c r="BM229" s="13"/>
      <c r="BN229" s="13"/>
      <c r="BO229" s="13"/>
      <c r="BP229" s="13"/>
      <c r="BQ229" s="13"/>
      <c r="BR229" s="13"/>
      <c r="BS229" s="13"/>
      <c r="BT229" s="13"/>
      <c r="BU229" s="13"/>
      <c r="BV229" s="13"/>
      <c r="BW229" s="13"/>
      <c r="BX229" s="13"/>
      <c r="BY229" s="13"/>
      <c r="BZ229" s="13"/>
      <c r="CA229" s="13"/>
      <c r="CB229" s="13"/>
      <c r="CC229" s="13"/>
      <c r="CD229" s="13"/>
      <c r="CE229" s="13"/>
      <c r="CF229" s="13"/>
      <c r="CG229" s="13"/>
      <c r="CH229" s="13"/>
    </row>
    <row r="230" spans="1:86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4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  <c r="BE230" s="13"/>
      <c r="BF230" s="13"/>
      <c r="BG230" s="13"/>
      <c r="BH230" s="13"/>
      <c r="BI230" s="13"/>
      <c r="BJ230" s="13"/>
      <c r="BK230" s="13"/>
      <c r="BL230" s="13"/>
      <c r="BM230" s="13"/>
      <c r="BN230" s="13"/>
      <c r="BO230" s="13"/>
      <c r="BP230" s="13"/>
      <c r="BQ230" s="13"/>
      <c r="BR230" s="13"/>
      <c r="BS230" s="13"/>
      <c r="BT230" s="13"/>
      <c r="BU230" s="13"/>
      <c r="BV230" s="13"/>
      <c r="BW230" s="13"/>
      <c r="BX230" s="13"/>
      <c r="BY230" s="13"/>
      <c r="BZ230" s="13"/>
      <c r="CA230" s="13"/>
      <c r="CB230" s="13"/>
      <c r="CC230" s="13"/>
      <c r="CD230" s="13"/>
      <c r="CE230" s="13"/>
      <c r="CF230" s="13"/>
      <c r="CG230" s="13"/>
      <c r="CH230" s="13"/>
    </row>
    <row r="231" spans="1:86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4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  <c r="BE231" s="13"/>
      <c r="BF231" s="13"/>
      <c r="BG231" s="13"/>
      <c r="BH231" s="13"/>
      <c r="BI231" s="13"/>
      <c r="BJ231" s="13"/>
      <c r="BK231" s="13"/>
      <c r="BL231" s="13"/>
      <c r="BM231" s="13"/>
      <c r="BN231" s="13"/>
      <c r="BO231" s="13"/>
      <c r="BP231" s="13"/>
      <c r="BQ231" s="13"/>
      <c r="BR231" s="13"/>
      <c r="BS231" s="13"/>
      <c r="BT231" s="13"/>
      <c r="BU231" s="13"/>
      <c r="BV231" s="13"/>
      <c r="BW231" s="13"/>
      <c r="BX231" s="13"/>
      <c r="BY231" s="13"/>
      <c r="BZ231" s="13"/>
      <c r="CA231" s="13"/>
      <c r="CB231" s="13"/>
      <c r="CC231" s="13"/>
      <c r="CD231" s="13"/>
      <c r="CE231" s="13"/>
      <c r="CF231" s="13"/>
      <c r="CG231" s="13"/>
      <c r="CH231" s="13"/>
    </row>
    <row r="232" spans="1:86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4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3"/>
      <c r="BE232" s="13"/>
      <c r="BF232" s="13"/>
      <c r="BG232" s="13"/>
      <c r="BH232" s="13"/>
      <c r="BI232" s="13"/>
      <c r="BJ232" s="13"/>
      <c r="BK232" s="13"/>
      <c r="BL232" s="13"/>
      <c r="BM232" s="13"/>
      <c r="BN232" s="13"/>
      <c r="BO232" s="13"/>
      <c r="BP232" s="13"/>
      <c r="BQ232" s="13"/>
      <c r="BR232" s="13"/>
      <c r="BS232" s="13"/>
      <c r="BT232" s="13"/>
      <c r="BU232" s="13"/>
      <c r="BV232" s="13"/>
      <c r="BW232" s="13"/>
      <c r="BX232" s="13"/>
      <c r="BY232" s="13"/>
      <c r="BZ232" s="13"/>
      <c r="CA232" s="13"/>
      <c r="CB232" s="13"/>
      <c r="CC232" s="13"/>
      <c r="CD232" s="13"/>
      <c r="CE232" s="13"/>
      <c r="CF232" s="13"/>
      <c r="CG232" s="13"/>
      <c r="CH232" s="13"/>
    </row>
    <row r="233" spans="1:86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4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3"/>
      <c r="BE233" s="13"/>
      <c r="BF233" s="13"/>
      <c r="BG233" s="13"/>
      <c r="BH233" s="13"/>
      <c r="BI233" s="13"/>
      <c r="BJ233" s="13"/>
      <c r="BK233" s="13"/>
      <c r="BL233" s="13"/>
      <c r="BM233" s="13"/>
      <c r="BN233" s="13"/>
      <c r="BO233" s="13"/>
      <c r="BP233" s="13"/>
      <c r="BQ233" s="13"/>
      <c r="BR233" s="13"/>
      <c r="BS233" s="13"/>
      <c r="BT233" s="13"/>
      <c r="BU233" s="13"/>
      <c r="BV233" s="13"/>
      <c r="BW233" s="13"/>
      <c r="BX233" s="13"/>
      <c r="BY233" s="13"/>
      <c r="BZ233" s="13"/>
      <c r="CA233" s="13"/>
      <c r="CB233" s="13"/>
      <c r="CC233" s="13"/>
      <c r="CD233" s="13"/>
      <c r="CE233" s="13"/>
      <c r="CF233" s="13"/>
      <c r="CG233" s="13"/>
      <c r="CH233" s="13"/>
    </row>
    <row r="234" spans="1:86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4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  <c r="BE234" s="13"/>
      <c r="BF234" s="13"/>
      <c r="BG234" s="13"/>
      <c r="BH234" s="13"/>
      <c r="BI234" s="13"/>
      <c r="BJ234" s="13"/>
      <c r="BK234" s="13"/>
      <c r="BL234" s="13"/>
      <c r="BM234" s="13"/>
      <c r="BN234" s="13"/>
      <c r="BO234" s="13"/>
      <c r="BP234" s="13"/>
      <c r="BQ234" s="13"/>
      <c r="BR234" s="13"/>
      <c r="BS234" s="13"/>
      <c r="BT234" s="13"/>
      <c r="BU234" s="13"/>
      <c r="BV234" s="13"/>
      <c r="BW234" s="13"/>
      <c r="BX234" s="13"/>
      <c r="BY234" s="13"/>
      <c r="BZ234" s="13"/>
      <c r="CA234" s="13"/>
      <c r="CB234" s="13"/>
      <c r="CC234" s="13"/>
      <c r="CD234" s="13"/>
      <c r="CE234" s="13"/>
      <c r="CF234" s="13"/>
      <c r="CG234" s="13"/>
      <c r="CH234" s="13"/>
    </row>
    <row r="235" spans="1:86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4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3"/>
      <c r="BE235" s="13"/>
      <c r="BF235" s="13"/>
      <c r="BG235" s="13"/>
      <c r="BH235" s="13"/>
      <c r="BI235" s="13"/>
      <c r="BJ235" s="13"/>
      <c r="BK235" s="13"/>
      <c r="BL235" s="13"/>
      <c r="BM235" s="13"/>
      <c r="BN235" s="13"/>
      <c r="BO235" s="13"/>
      <c r="BP235" s="13"/>
      <c r="BQ235" s="13"/>
      <c r="BR235" s="13"/>
      <c r="BS235" s="13"/>
      <c r="BT235" s="13"/>
      <c r="BU235" s="13"/>
      <c r="BV235" s="13"/>
      <c r="BW235" s="13"/>
      <c r="BX235" s="13"/>
      <c r="BY235" s="13"/>
      <c r="BZ235" s="13"/>
      <c r="CA235" s="13"/>
      <c r="CB235" s="13"/>
      <c r="CC235" s="13"/>
      <c r="CD235" s="13"/>
      <c r="CE235" s="13"/>
      <c r="CF235" s="13"/>
      <c r="CG235" s="13"/>
      <c r="CH235" s="13"/>
    </row>
    <row r="236" spans="1:86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4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  <c r="BE236" s="13"/>
      <c r="BF236" s="13"/>
      <c r="BG236" s="13"/>
      <c r="BH236" s="13"/>
      <c r="BI236" s="13"/>
      <c r="BJ236" s="13"/>
      <c r="BK236" s="13"/>
      <c r="BL236" s="13"/>
      <c r="BM236" s="13"/>
      <c r="BN236" s="13"/>
      <c r="BO236" s="13"/>
      <c r="BP236" s="13"/>
      <c r="BQ236" s="13"/>
      <c r="BR236" s="13"/>
      <c r="BS236" s="13"/>
      <c r="BT236" s="13"/>
      <c r="BU236" s="13"/>
      <c r="BV236" s="13"/>
      <c r="BW236" s="13"/>
      <c r="BX236" s="13"/>
      <c r="BY236" s="13"/>
      <c r="BZ236" s="13"/>
      <c r="CA236" s="13"/>
      <c r="CB236" s="13"/>
      <c r="CC236" s="13"/>
      <c r="CD236" s="13"/>
      <c r="CE236" s="13"/>
      <c r="CF236" s="13"/>
      <c r="CG236" s="13"/>
      <c r="CH236" s="13"/>
    </row>
    <row r="237" spans="1:86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4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  <c r="BE237" s="13"/>
      <c r="BF237" s="13"/>
      <c r="BG237" s="13"/>
      <c r="BH237" s="13"/>
      <c r="BI237" s="13"/>
      <c r="BJ237" s="13"/>
      <c r="BK237" s="13"/>
      <c r="BL237" s="13"/>
      <c r="BM237" s="13"/>
      <c r="BN237" s="13"/>
      <c r="BO237" s="13"/>
      <c r="BP237" s="13"/>
      <c r="BQ237" s="13"/>
      <c r="BR237" s="13"/>
      <c r="BS237" s="13"/>
      <c r="BT237" s="13"/>
      <c r="BU237" s="13"/>
      <c r="BV237" s="13"/>
      <c r="BW237" s="13"/>
      <c r="BX237" s="13"/>
      <c r="BY237" s="13"/>
      <c r="BZ237" s="13"/>
      <c r="CA237" s="13"/>
      <c r="CB237" s="13"/>
      <c r="CC237" s="13"/>
      <c r="CD237" s="13"/>
      <c r="CE237" s="13"/>
      <c r="CF237" s="13"/>
      <c r="CG237" s="13"/>
      <c r="CH237" s="13"/>
    </row>
    <row r="238" spans="1:86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4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3"/>
      <c r="BE238" s="13"/>
      <c r="BF238" s="13"/>
      <c r="BG238" s="13"/>
      <c r="BH238" s="13"/>
      <c r="BI238" s="13"/>
      <c r="BJ238" s="13"/>
      <c r="BK238" s="13"/>
      <c r="BL238" s="13"/>
      <c r="BM238" s="13"/>
      <c r="BN238" s="13"/>
      <c r="BO238" s="13"/>
      <c r="BP238" s="13"/>
      <c r="BQ238" s="13"/>
      <c r="BR238" s="13"/>
      <c r="BS238" s="13"/>
      <c r="BT238" s="13"/>
      <c r="BU238" s="13"/>
      <c r="BV238" s="13"/>
      <c r="BW238" s="13"/>
      <c r="BX238" s="13"/>
      <c r="BY238" s="13"/>
      <c r="BZ238" s="13"/>
      <c r="CA238" s="13"/>
      <c r="CB238" s="13"/>
      <c r="CC238" s="13"/>
      <c r="CD238" s="13"/>
      <c r="CE238" s="13"/>
      <c r="CF238" s="13"/>
      <c r="CG238" s="13"/>
      <c r="CH238" s="13"/>
    </row>
    <row r="239" spans="1:86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4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  <c r="BE239" s="13"/>
      <c r="BF239" s="13"/>
      <c r="BG239" s="13"/>
      <c r="BH239" s="13"/>
      <c r="BI239" s="13"/>
      <c r="BJ239" s="13"/>
      <c r="BK239" s="13"/>
      <c r="BL239" s="13"/>
      <c r="BM239" s="13"/>
      <c r="BN239" s="13"/>
      <c r="BO239" s="13"/>
      <c r="BP239" s="13"/>
      <c r="BQ239" s="13"/>
      <c r="BR239" s="13"/>
      <c r="BS239" s="13"/>
      <c r="BT239" s="13"/>
      <c r="BU239" s="13"/>
      <c r="BV239" s="13"/>
      <c r="BW239" s="13"/>
      <c r="BX239" s="13"/>
      <c r="BY239" s="13"/>
      <c r="BZ239" s="13"/>
      <c r="CA239" s="13"/>
      <c r="CB239" s="13"/>
      <c r="CC239" s="13"/>
      <c r="CD239" s="13"/>
      <c r="CE239" s="13"/>
      <c r="CF239" s="13"/>
      <c r="CG239" s="13"/>
      <c r="CH239" s="13"/>
    </row>
    <row r="240" spans="1:86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4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  <c r="BE240" s="13"/>
      <c r="BF240" s="13"/>
      <c r="BG240" s="13"/>
      <c r="BH240" s="13"/>
      <c r="BI240" s="13"/>
      <c r="BJ240" s="13"/>
      <c r="BK240" s="13"/>
      <c r="BL240" s="13"/>
      <c r="BM240" s="13"/>
      <c r="BN240" s="13"/>
      <c r="BO240" s="13"/>
      <c r="BP240" s="13"/>
      <c r="BQ240" s="13"/>
      <c r="BR240" s="13"/>
      <c r="BS240" s="13"/>
      <c r="BT240" s="13"/>
      <c r="BU240" s="13"/>
      <c r="BV240" s="13"/>
      <c r="BW240" s="13"/>
      <c r="BX240" s="13"/>
      <c r="BY240" s="13"/>
      <c r="BZ240" s="13"/>
      <c r="CA240" s="13"/>
      <c r="CB240" s="13"/>
      <c r="CC240" s="13"/>
      <c r="CD240" s="13"/>
      <c r="CE240" s="13"/>
      <c r="CF240" s="13"/>
      <c r="CG240" s="13"/>
      <c r="CH240" s="13"/>
    </row>
    <row r="241" spans="1:86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4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  <c r="BE241" s="13"/>
      <c r="BF241" s="13"/>
      <c r="BG241" s="13"/>
      <c r="BH241" s="13"/>
      <c r="BI241" s="13"/>
      <c r="BJ241" s="13"/>
      <c r="BK241" s="13"/>
      <c r="BL241" s="13"/>
      <c r="BM241" s="13"/>
      <c r="BN241" s="13"/>
      <c r="BO241" s="13"/>
      <c r="BP241" s="13"/>
      <c r="BQ241" s="13"/>
      <c r="BR241" s="13"/>
      <c r="BS241" s="13"/>
      <c r="BT241" s="13"/>
      <c r="BU241" s="13"/>
      <c r="BV241" s="13"/>
      <c r="BW241" s="13"/>
      <c r="BX241" s="13"/>
      <c r="BY241" s="13"/>
      <c r="BZ241" s="13"/>
      <c r="CA241" s="13"/>
      <c r="CB241" s="13"/>
      <c r="CC241" s="13"/>
      <c r="CD241" s="13"/>
      <c r="CE241" s="13"/>
      <c r="CF241" s="13"/>
      <c r="CG241" s="13"/>
      <c r="CH241" s="13"/>
    </row>
    <row r="242" spans="1:86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4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  <c r="BE242" s="13"/>
      <c r="BF242" s="13"/>
      <c r="BG242" s="13"/>
      <c r="BH242" s="13"/>
      <c r="BI242" s="13"/>
      <c r="BJ242" s="13"/>
      <c r="BK242" s="13"/>
      <c r="BL242" s="13"/>
      <c r="BM242" s="13"/>
      <c r="BN242" s="13"/>
      <c r="BO242" s="13"/>
      <c r="BP242" s="13"/>
      <c r="BQ242" s="13"/>
      <c r="BR242" s="13"/>
      <c r="BS242" s="13"/>
      <c r="BT242" s="13"/>
      <c r="BU242" s="13"/>
      <c r="BV242" s="13"/>
      <c r="BW242" s="13"/>
      <c r="BX242" s="13"/>
      <c r="BY242" s="13"/>
      <c r="BZ242" s="13"/>
      <c r="CA242" s="13"/>
      <c r="CB242" s="13"/>
      <c r="CC242" s="13"/>
      <c r="CD242" s="13"/>
      <c r="CE242" s="13"/>
      <c r="CF242" s="13"/>
      <c r="CG242" s="13"/>
      <c r="CH242" s="13"/>
    </row>
    <row r="243" spans="1:86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4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  <c r="BE243" s="13"/>
      <c r="BF243" s="13"/>
      <c r="BG243" s="13"/>
      <c r="BH243" s="13"/>
      <c r="BI243" s="13"/>
      <c r="BJ243" s="13"/>
      <c r="BK243" s="13"/>
      <c r="BL243" s="13"/>
      <c r="BM243" s="13"/>
      <c r="BN243" s="13"/>
      <c r="BO243" s="13"/>
      <c r="BP243" s="13"/>
      <c r="BQ243" s="13"/>
      <c r="BR243" s="13"/>
      <c r="BS243" s="13"/>
      <c r="BT243" s="13"/>
      <c r="BU243" s="13"/>
      <c r="BV243" s="13"/>
      <c r="BW243" s="13"/>
      <c r="BX243" s="13"/>
      <c r="BY243" s="13"/>
      <c r="BZ243" s="13"/>
      <c r="CA243" s="13"/>
      <c r="CB243" s="13"/>
      <c r="CC243" s="13"/>
      <c r="CD243" s="13"/>
      <c r="CE243" s="13"/>
      <c r="CF243" s="13"/>
      <c r="CG243" s="13"/>
      <c r="CH243" s="13"/>
    </row>
    <row r="244" spans="1:86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4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  <c r="BE244" s="13"/>
      <c r="BF244" s="13"/>
      <c r="BG244" s="13"/>
      <c r="BH244" s="13"/>
      <c r="BI244" s="13"/>
      <c r="BJ244" s="13"/>
      <c r="BK244" s="13"/>
      <c r="BL244" s="13"/>
      <c r="BM244" s="13"/>
      <c r="BN244" s="13"/>
      <c r="BO244" s="13"/>
      <c r="BP244" s="13"/>
      <c r="BQ244" s="13"/>
      <c r="BR244" s="13"/>
      <c r="BS244" s="13"/>
      <c r="BT244" s="13"/>
      <c r="BU244" s="13"/>
      <c r="BV244" s="13"/>
      <c r="BW244" s="13"/>
      <c r="BX244" s="13"/>
      <c r="BY244" s="13"/>
      <c r="BZ244" s="13"/>
      <c r="CA244" s="13"/>
      <c r="CB244" s="13"/>
      <c r="CC244" s="13"/>
      <c r="CD244" s="13"/>
      <c r="CE244" s="13"/>
      <c r="CF244" s="13"/>
      <c r="CG244" s="13"/>
      <c r="CH244" s="13"/>
    </row>
    <row r="245" spans="1:86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4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3"/>
      <c r="AY245" s="13"/>
      <c r="AZ245" s="13"/>
      <c r="BA245" s="13"/>
      <c r="BB245" s="13"/>
      <c r="BC245" s="13"/>
      <c r="BD245" s="13"/>
      <c r="BE245" s="13"/>
      <c r="BF245" s="13"/>
      <c r="BG245" s="13"/>
      <c r="BH245" s="13"/>
      <c r="BI245" s="13"/>
      <c r="BJ245" s="13"/>
      <c r="BK245" s="13"/>
      <c r="BL245" s="13"/>
      <c r="BM245" s="13"/>
      <c r="BN245" s="13"/>
      <c r="BO245" s="13"/>
      <c r="BP245" s="13"/>
      <c r="BQ245" s="13"/>
      <c r="BR245" s="13"/>
      <c r="BS245" s="13"/>
      <c r="BT245" s="13"/>
      <c r="BU245" s="13"/>
      <c r="BV245" s="13"/>
      <c r="BW245" s="13"/>
      <c r="BX245" s="13"/>
      <c r="BY245" s="13"/>
      <c r="BZ245" s="13"/>
      <c r="CA245" s="13"/>
      <c r="CB245" s="13"/>
      <c r="CC245" s="13"/>
      <c r="CD245" s="13"/>
      <c r="CE245" s="13"/>
      <c r="CF245" s="13"/>
      <c r="CG245" s="13"/>
      <c r="CH245" s="13"/>
    </row>
    <row r="246" spans="1:86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4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3"/>
      <c r="AY246" s="13"/>
      <c r="AZ246" s="13"/>
      <c r="BA246" s="13"/>
      <c r="BB246" s="13"/>
      <c r="BC246" s="13"/>
      <c r="BD246" s="13"/>
      <c r="BE246" s="13"/>
      <c r="BF246" s="13"/>
      <c r="BG246" s="13"/>
      <c r="BH246" s="13"/>
      <c r="BI246" s="13"/>
      <c r="BJ246" s="13"/>
      <c r="BK246" s="13"/>
      <c r="BL246" s="13"/>
      <c r="BM246" s="13"/>
      <c r="BN246" s="13"/>
      <c r="BO246" s="13"/>
      <c r="BP246" s="13"/>
      <c r="BQ246" s="13"/>
      <c r="BR246" s="13"/>
      <c r="BS246" s="13"/>
      <c r="BT246" s="13"/>
      <c r="BU246" s="13"/>
      <c r="BV246" s="13"/>
      <c r="BW246" s="13"/>
      <c r="BX246" s="13"/>
      <c r="BY246" s="13"/>
      <c r="BZ246" s="13"/>
      <c r="CA246" s="13"/>
      <c r="CB246" s="13"/>
      <c r="CC246" s="13"/>
      <c r="CD246" s="13"/>
      <c r="CE246" s="13"/>
      <c r="CF246" s="13"/>
      <c r="CG246" s="13"/>
      <c r="CH246" s="13"/>
    </row>
    <row r="247" spans="1:86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4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3"/>
      <c r="AY247" s="13"/>
      <c r="AZ247" s="13"/>
      <c r="BA247" s="13"/>
      <c r="BB247" s="13"/>
      <c r="BC247" s="13"/>
      <c r="BD247" s="13"/>
      <c r="BE247" s="13"/>
      <c r="BF247" s="13"/>
      <c r="BG247" s="13"/>
      <c r="BH247" s="13"/>
      <c r="BI247" s="13"/>
      <c r="BJ247" s="13"/>
      <c r="BK247" s="13"/>
      <c r="BL247" s="13"/>
      <c r="BM247" s="13"/>
      <c r="BN247" s="13"/>
      <c r="BO247" s="13"/>
      <c r="BP247" s="13"/>
      <c r="BQ247" s="13"/>
      <c r="BR247" s="13"/>
      <c r="BS247" s="13"/>
      <c r="BT247" s="13"/>
      <c r="BU247" s="13"/>
      <c r="BV247" s="13"/>
      <c r="BW247" s="13"/>
      <c r="BX247" s="13"/>
      <c r="BY247" s="13"/>
      <c r="BZ247" s="13"/>
      <c r="CA247" s="13"/>
      <c r="CB247" s="13"/>
      <c r="CC247" s="13"/>
      <c r="CD247" s="13"/>
      <c r="CE247" s="13"/>
      <c r="CF247" s="13"/>
      <c r="CG247" s="13"/>
      <c r="CH247" s="13"/>
    </row>
    <row r="248" spans="1:86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4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3"/>
      <c r="AY248" s="13"/>
      <c r="AZ248" s="13"/>
      <c r="BA248" s="13"/>
      <c r="BB248" s="13"/>
      <c r="BC248" s="13"/>
      <c r="BD248" s="13"/>
      <c r="BE248" s="13"/>
      <c r="BF248" s="13"/>
      <c r="BG248" s="13"/>
      <c r="BH248" s="13"/>
      <c r="BI248" s="13"/>
      <c r="BJ248" s="13"/>
      <c r="BK248" s="13"/>
      <c r="BL248" s="13"/>
      <c r="BM248" s="13"/>
      <c r="BN248" s="13"/>
      <c r="BO248" s="13"/>
      <c r="BP248" s="13"/>
      <c r="BQ248" s="13"/>
      <c r="BR248" s="13"/>
      <c r="BS248" s="13"/>
      <c r="BT248" s="13"/>
      <c r="BU248" s="13"/>
      <c r="BV248" s="13"/>
      <c r="BW248" s="13"/>
      <c r="BX248" s="13"/>
      <c r="BY248" s="13"/>
      <c r="BZ248" s="13"/>
      <c r="CA248" s="13"/>
      <c r="CB248" s="13"/>
      <c r="CC248" s="13"/>
      <c r="CD248" s="13"/>
      <c r="CE248" s="13"/>
      <c r="CF248" s="13"/>
      <c r="CG248" s="13"/>
      <c r="CH248" s="13"/>
    </row>
    <row r="249" spans="1:86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4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A249" s="13"/>
      <c r="BB249" s="13"/>
      <c r="BC249" s="13"/>
      <c r="BD249" s="13"/>
      <c r="BE249" s="13"/>
      <c r="BF249" s="13"/>
      <c r="BG249" s="13"/>
      <c r="BH249" s="13"/>
      <c r="BI249" s="13"/>
      <c r="BJ249" s="13"/>
      <c r="BK249" s="13"/>
      <c r="BL249" s="13"/>
      <c r="BM249" s="13"/>
      <c r="BN249" s="13"/>
      <c r="BO249" s="13"/>
      <c r="BP249" s="13"/>
      <c r="BQ249" s="13"/>
      <c r="BR249" s="13"/>
      <c r="BS249" s="13"/>
      <c r="BT249" s="13"/>
      <c r="BU249" s="13"/>
      <c r="BV249" s="13"/>
      <c r="BW249" s="13"/>
      <c r="BX249" s="13"/>
      <c r="BY249" s="13"/>
      <c r="BZ249" s="13"/>
      <c r="CA249" s="13"/>
      <c r="CB249" s="13"/>
      <c r="CC249" s="13"/>
      <c r="CD249" s="13"/>
      <c r="CE249" s="13"/>
      <c r="CF249" s="13"/>
      <c r="CG249" s="13"/>
      <c r="CH249" s="13"/>
    </row>
    <row r="250" spans="1:86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4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3"/>
      <c r="AY250" s="13"/>
      <c r="AZ250" s="13"/>
      <c r="BA250" s="13"/>
      <c r="BB250" s="13"/>
      <c r="BC250" s="13"/>
      <c r="BD250" s="13"/>
      <c r="BE250" s="13"/>
      <c r="BF250" s="13"/>
      <c r="BG250" s="13"/>
      <c r="BH250" s="13"/>
      <c r="BI250" s="13"/>
      <c r="BJ250" s="13"/>
      <c r="BK250" s="13"/>
      <c r="BL250" s="13"/>
      <c r="BM250" s="13"/>
      <c r="BN250" s="13"/>
      <c r="BO250" s="13"/>
      <c r="BP250" s="13"/>
      <c r="BQ250" s="13"/>
      <c r="BR250" s="13"/>
      <c r="BS250" s="13"/>
      <c r="BT250" s="13"/>
      <c r="BU250" s="13"/>
      <c r="BV250" s="13"/>
      <c r="BW250" s="13"/>
      <c r="BX250" s="13"/>
      <c r="BY250" s="13"/>
      <c r="BZ250" s="13"/>
      <c r="CA250" s="13"/>
      <c r="CB250" s="13"/>
      <c r="CC250" s="13"/>
      <c r="CD250" s="13"/>
      <c r="CE250" s="13"/>
      <c r="CF250" s="13"/>
      <c r="CG250" s="13"/>
      <c r="CH250" s="13"/>
    </row>
    <row r="251" spans="1:86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4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13"/>
      <c r="AY251" s="13"/>
      <c r="AZ251" s="13"/>
      <c r="BA251" s="13"/>
      <c r="BB251" s="13"/>
      <c r="BC251" s="13"/>
      <c r="BD251" s="13"/>
      <c r="BE251" s="13"/>
      <c r="BF251" s="13"/>
      <c r="BG251" s="13"/>
      <c r="BH251" s="13"/>
      <c r="BI251" s="13"/>
      <c r="BJ251" s="13"/>
      <c r="BK251" s="13"/>
      <c r="BL251" s="13"/>
      <c r="BM251" s="13"/>
      <c r="BN251" s="13"/>
      <c r="BO251" s="13"/>
      <c r="BP251" s="13"/>
      <c r="BQ251" s="13"/>
      <c r="BR251" s="13"/>
      <c r="BS251" s="13"/>
      <c r="BT251" s="13"/>
      <c r="BU251" s="13"/>
      <c r="BV251" s="13"/>
      <c r="BW251" s="13"/>
      <c r="BX251" s="13"/>
      <c r="BY251" s="13"/>
      <c r="BZ251" s="13"/>
      <c r="CA251" s="13"/>
      <c r="CB251" s="13"/>
      <c r="CC251" s="13"/>
      <c r="CD251" s="13"/>
      <c r="CE251" s="13"/>
      <c r="CF251" s="13"/>
      <c r="CG251" s="13"/>
      <c r="CH251" s="13"/>
    </row>
    <row r="252" spans="1:86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4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  <c r="AZ252" s="13"/>
      <c r="BA252" s="13"/>
      <c r="BB252" s="13"/>
      <c r="BC252" s="13"/>
      <c r="BD252" s="13"/>
      <c r="BE252" s="13"/>
      <c r="BF252" s="13"/>
      <c r="BG252" s="13"/>
      <c r="BH252" s="13"/>
      <c r="BI252" s="13"/>
      <c r="BJ252" s="13"/>
      <c r="BK252" s="13"/>
      <c r="BL252" s="13"/>
      <c r="BM252" s="13"/>
      <c r="BN252" s="13"/>
      <c r="BO252" s="13"/>
      <c r="BP252" s="13"/>
      <c r="BQ252" s="13"/>
      <c r="BR252" s="13"/>
      <c r="BS252" s="13"/>
      <c r="BT252" s="13"/>
      <c r="BU252" s="13"/>
      <c r="BV252" s="13"/>
      <c r="BW252" s="13"/>
      <c r="BX252" s="13"/>
      <c r="BY252" s="13"/>
      <c r="BZ252" s="13"/>
      <c r="CA252" s="13"/>
      <c r="CB252" s="13"/>
      <c r="CC252" s="13"/>
      <c r="CD252" s="13"/>
      <c r="CE252" s="13"/>
      <c r="CF252" s="13"/>
      <c r="CG252" s="13"/>
      <c r="CH252" s="13"/>
    </row>
    <row r="253" spans="1:86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4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3"/>
      <c r="AY253" s="13"/>
      <c r="AZ253" s="13"/>
      <c r="BA253" s="13"/>
      <c r="BB253" s="13"/>
      <c r="BC253" s="13"/>
      <c r="BD253" s="13"/>
      <c r="BE253" s="13"/>
      <c r="BF253" s="13"/>
      <c r="BG253" s="13"/>
      <c r="BH253" s="13"/>
      <c r="BI253" s="13"/>
      <c r="BJ253" s="13"/>
      <c r="BK253" s="13"/>
      <c r="BL253" s="13"/>
      <c r="BM253" s="13"/>
      <c r="BN253" s="13"/>
      <c r="BO253" s="13"/>
      <c r="BP253" s="13"/>
      <c r="BQ253" s="13"/>
      <c r="BR253" s="13"/>
      <c r="BS253" s="13"/>
      <c r="BT253" s="13"/>
      <c r="BU253" s="13"/>
      <c r="BV253" s="13"/>
      <c r="BW253" s="13"/>
      <c r="BX253" s="13"/>
      <c r="BY253" s="13"/>
      <c r="BZ253" s="13"/>
      <c r="CA253" s="13"/>
      <c r="CB253" s="13"/>
      <c r="CC253" s="13"/>
      <c r="CD253" s="13"/>
      <c r="CE253" s="13"/>
      <c r="CF253" s="13"/>
      <c r="CG253" s="13"/>
      <c r="CH253" s="13"/>
    </row>
    <row r="254" spans="1:86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4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13"/>
      <c r="AY254" s="13"/>
      <c r="AZ254" s="13"/>
      <c r="BA254" s="13"/>
      <c r="BB254" s="13"/>
      <c r="BC254" s="13"/>
      <c r="BD254" s="13"/>
      <c r="BE254" s="13"/>
      <c r="BF254" s="13"/>
      <c r="BG254" s="13"/>
      <c r="BH254" s="13"/>
      <c r="BI254" s="13"/>
      <c r="BJ254" s="13"/>
      <c r="BK254" s="13"/>
      <c r="BL254" s="13"/>
      <c r="BM254" s="13"/>
      <c r="BN254" s="13"/>
      <c r="BO254" s="13"/>
      <c r="BP254" s="13"/>
      <c r="BQ254" s="13"/>
      <c r="BR254" s="13"/>
      <c r="BS254" s="13"/>
      <c r="BT254" s="13"/>
      <c r="BU254" s="13"/>
      <c r="BV254" s="13"/>
      <c r="BW254" s="13"/>
      <c r="BX254" s="13"/>
      <c r="BY254" s="13"/>
      <c r="BZ254" s="13"/>
      <c r="CA254" s="13"/>
      <c r="CB254" s="13"/>
      <c r="CC254" s="13"/>
      <c r="CD254" s="13"/>
      <c r="CE254" s="13"/>
      <c r="CF254" s="13"/>
      <c r="CG254" s="13"/>
      <c r="CH254" s="13"/>
    </row>
    <row r="255" spans="1:86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4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3"/>
      <c r="AY255" s="13"/>
      <c r="AZ255" s="13"/>
      <c r="BA255" s="13"/>
      <c r="BB255" s="13"/>
      <c r="BC255" s="13"/>
      <c r="BD255" s="13"/>
      <c r="BE255" s="13"/>
      <c r="BF255" s="13"/>
      <c r="BG255" s="13"/>
      <c r="BH255" s="13"/>
      <c r="BI255" s="13"/>
      <c r="BJ255" s="13"/>
      <c r="BK255" s="13"/>
      <c r="BL255" s="13"/>
      <c r="BM255" s="13"/>
      <c r="BN255" s="13"/>
      <c r="BO255" s="13"/>
      <c r="BP255" s="13"/>
      <c r="BQ255" s="13"/>
      <c r="BR255" s="13"/>
      <c r="BS255" s="13"/>
      <c r="BT255" s="13"/>
      <c r="BU255" s="13"/>
      <c r="BV255" s="13"/>
      <c r="BW255" s="13"/>
      <c r="BX255" s="13"/>
      <c r="BY255" s="13"/>
      <c r="BZ255" s="13"/>
      <c r="CA255" s="13"/>
      <c r="CB255" s="13"/>
      <c r="CC255" s="13"/>
      <c r="CD255" s="13"/>
      <c r="CE255" s="13"/>
      <c r="CF255" s="13"/>
      <c r="CG255" s="13"/>
      <c r="CH255" s="13"/>
    </row>
    <row r="256" spans="1:86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4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3"/>
      <c r="AY256" s="13"/>
      <c r="AZ256" s="13"/>
      <c r="BA256" s="13"/>
      <c r="BB256" s="13"/>
      <c r="BC256" s="13"/>
      <c r="BD256" s="13"/>
      <c r="BE256" s="13"/>
      <c r="BF256" s="13"/>
      <c r="BG256" s="13"/>
      <c r="BH256" s="13"/>
      <c r="BI256" s="13"/>
      <c r="BJ256" s="13"/>
      <c r="BK256" s="13"/>
      <c r="BL256" s="13"/>
      <c r="BM256" s="13"/>
      <c r="BN256" s="13"/>
      <c r="BO256" s="13"/>
      <c r="BP256" s="13"/>
      <c r="BQ256" s="13"/>
      <c r="BR256" s="13"/>
      <c r="BS256" s="13"/>
      <c r="BT256" s="13"/>
      <c r="BU256" s="13"/>
      <c r="BV256" s="13"/>
      <c r="BW256" s="13"/>
      <c r="BX256" s="13"/>
      <c r="BY256" s="13"/>
      <c r="BZ256" s="13"/>
      <c r="CA256" s="13"/>
      <c r="CB256" s="13"/>
      <c r="CC256" s="13"/>
      <c r="CD256" s="13"/>
      <c r="CE256" s="13"/>
      <c r="CF256" s="13"/>
      <c r="CG256" s="13"/>
      <c r="CH256" s="13"/>
    </row>
    <row r="257" spans="1:86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4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3"/>
      <c r="AY257" s="13"/>
      <c r="AZ257" s="13"/>
      <c r="BA257" s="13"/>
      <c r="BB257" s="13"/>
      <c r="BC257" s="13"/>
      <c r="BD257" s="13"/>
      <c r="BE257" s="13"/>
      <c r="BF257" s="13"/>
      <c r="BG257" s="13"/>
      <c r="BH257" s="13"/>
      <c r="BI257" s="13"/>
      <c r="BJ257" s="13"/>
      <c r="BK257" s="13"/>
      <c r="BL257" s="13"/>
      <c r="BM257" s="13"/>
      <c r="BN257" s="13"/>
      <c r="BO257" s="13"/>
      <c r="BP257" s="13"/>
      <c r="BQ257" s="13"/>
      <c r="BR257" s="13"/>
      <c r="BS257" s="13"/>
      <c r="BT257" s="13"/>
      <c r="BU257" s="13"/>
      <c r="BV257" s="13"/>
      <c r="BW257" s="13"/>
      <c r="BX257" s="13"/>
      <c r="BY257" s="13"/>
      <c r="BZ257" s="13"/>
      <c r="CA257" s="13"/>
      <c r="CB257" s="13"/>
      <c r="CC257" s="13"/>
      <c r="CD257" s="13"/>
      <c r="CE257" s="13"/>
      <c r="CF257" s="13"/>
      <c r="CG257" s="13"/>
      <c r="CH257" s="13"/>
    </row>
    <row r="258" spans="1:86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4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3"/>
      <c r="AY258" s="13"/>
      <c r="AZ258" s="13"/>
      <c r="BA258" s="13"/>
      <c r="BB258" s="13"/>
      <c r="BC258" s="13"/>
      <c r="BD258" s="13"/>
      <c r="BE258" s="13"/>
      <c r="BF258" s="13"/>
      <c r="BG258" s="13"/>
      <c r="BH258" s="13"/>
      <c r="BI258" s="13"/>
      <c r="BJ258" s="13"/>
      <c r="BK258" s="13"/>
      <c r="BL258" s="13"/>
      <c r="BM258" s="13"/>
      <c r="BN258" s="13"/>
      <c r="BO258" s="13"/>
      <c r="BP258" s="13"/>
      <c r="BQ258" s="13"/>
      <c r="BR258" s="13"/>
      <c r="BS258" s="13"/>
      <c r="BT258" s="13"/>
      <c r="BU258" s="13"/>
      <c r="BV258" s="13"/>
      <c r="BW258" s="13"/>
      <c r="BX258" s="13"/>
      <c r="BY258" s="13"/>
      <c r="BZ258" s="13"/>
      <c r="CA258" s="13"/>
      <c r="CB258" s="13"/>
      <c r="CC258" s="13"/>
      <c r="CD258" s="13"/>
      <c r="CE258" s="13"/>
      <c r="CF258" s="13"/>
      <c r="CG258" s="13"/>
      <c r="CH258" s="13"/>
    </row>
    <row r="259" spans="1:86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4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13"/>
      <c r="AY259" s="13"/>
      <c r="AZ259" s="13"/>
      <c r="BA259" s="13"/>
      <c r="BB259" s="13"/>
      <c r="BC259" s="13"/>
      <c r="BD259" s="13"/>
      <c r="BE259" s="13"/>
      <c r="BF259" s="13"/>
      <c r="BG259" s="13"/>
      <c r="BH259" s="13"/>
      <c r="BI259" s="13"/>
      <c r="BJ259" s="13"/>
      <c r="BK259" s="13"/>
      <c r="BL259" s="13"/>
      <c r="BM259" s="13"/>
      <c r="BN259" s="13"/>
      <c r="BO259" s="13"/>
      <c r="BP259" s="13"/>
      <c r="BQ259" s="13"/>
      <c r="BR259" s="13"/>
      <c r="BS259" s="13"/>
      <c r="BT259" s="13"/>
      <c r="BU259" s="13"/>
      <c r="BV259" s="13"/>
      <c r="BW259" s="13"/>
      <c r="BX259" s="13"/>
      <c r="BY259" s="13"/>
      <c r="BZ259" s="13"/>
      <c r="CA259" s="13"/>
      <c r="CB259" s="13"/>
      <c r="CC259" s="13"/>
      <c r="CD259" s="13"/>
      <c r="CE259" s="13"/>
      <c r="CF259" s="13"/>
      <c r="CG259" s="13"/>
      <c r="CH259" s="13"/>
    </row>
    <row r="260" spans="1:86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4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13"/>
      <c r="AY260" s="13"/>
      <c r="AZ260" s="13"/>
      <c r="BA260" s="13"/>
      <c r="BB260" s="13"/>
      <c r="BC260" s="13"/>
      <c r="BD260" s="13"/>
      <c r="BE260" s="13"/>
      <c r="BF260" s="13"/>
      <c r="BG260" s="13"/>
      <c r="BH260" s="13"/>
      <c r="BI260" s="13"/>
      <c r="BJ260" s="13"/>
      <c r="BK260" s="13"/>
      <c r="BL260" s="13"/>
      <c r="BM260" s="13"/>
      <c r="BN260" s="13"/>
      <c r="BO260" s="13"/>
      <c r="BP260" s="13"/>
      <c r="BQ260" s="13"/>
      <c r="BR260" s="13"/>
      <c r="BS260" s="13"/>
      <c r="BT260" s="13"/>
      <c r="BU260" s="13"/>
      <c r="BV260" s="13"/>
      <c r="BW260" s="13"/>
      <c r="BX260" s="13"/>
      <c r="BY260" s="13"/>
      <c r="BZ260" s="13"/>
      <c r="CA260" s="13"/>
      <c r="CB260" s="13"/>
      <c r="CC260" s="13"/>
      <c r="CD260" s="13"/>
      <c r="CE260" s="13"/>
      <c r="CF260" s="13"/>
      <c r="CG260" s="13"/>
      <c r="CH260" s="13"/>
    </row>
    <row r="261" spans="1:86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4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/>
      <c r="BB261" s="13"/>
      <c r="BC261" s="13"/>
      <c r="BD261" s="13"/>
      <c r="BE261" s="13"/>
      <c r="BF261" s="13"/>
      <c r="BG261" s="13"/>
      <c r="BH261" s="13"/>
      <c r="BI261" s="13"/>
      <c r="BJ261" s="13"/>
      <c r="BK261" s="13"/>
      <c r="BL261" s="13"/>
      <c r="BM261" s="13"/>
      <c r="BN261" s="13"/>
      <c r="BO261" s="13"/>
      <c r="BP261" s="13"/>
      <c r="BQ261" s="13"/>
      <c r="BR261" s="13"/>
      <c r="BS261" s="13"/>
      <c r="BT261" s="13"/>
      <c r="BU261" s="13"/>
      <c r="BV261" s="13"/>
      <c r="BW261" s="13"/>
      <c r="BX261" s="13"/>
      <c r="BY261" s="13"/>
      <c r="BZ261" s="13"/>
      <c r="CA261" s="13"/>
      <c r="CB261" s="13"/>
      <c r="CC261" s="13"/>
      <c r="CD261" s="13"/>
      <c r="CE261" s="13"/>
      <c r="CF261" s="13"/>
      <c r="CG261" s="13"/>
      <c r="CH261" s="13"/>
    </row>
    <row r="262" spans="1:86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4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3"/>
      <c r="AY262" s="13"/>
      <c r="AZ262" s="13"/>
      <c r="BA262" s="13"/>
      <c r="BB262" s="13"/>
      <c r="BC262" s="13"/>
      <c r="BD262" s="13"/>
      <c r="BE262" s="13"/>
      <c r="BF262" s="13"/>
      <c r="BG262" s="13"/>
      <c r="BH262" s="13"/>
      <c r="BI262" s="13"/>
      <c r="BJ262" s="13"/>
      <c r="BK262" s="13"/>
      <c r="BL262" s="13"/>
      <c r="BM262" s="13"/>
      <c r="BN262" s="13"/>
      <c r="BO262" s="13"/>
      <c r="BP262" s="13"/>
      <c r="BQ262" s="13"/>
      <c r="BR262" s="13"/>
      <c r="BS262" s="13"/>
      <c r="BT262" s="13"/>
      <c r="BU262" s="13"/>
      <c r="BV262" s="13"/>
      <c r="BW262" s="13"/>
      <c r="BX262" s="13"/>
      <c r="BY262" s="13"/>
      <c r="BZ262" s="13"/>
      <c r="CA262" s="13"/>
      <c r="CB262" s="13"/>
      <c r="CC262" s="13"/>
      <c r="CD262" s="13"/>
      <c r="CE262" s="13"/>
      <c r="CF262" s="13"/>
      <c r="CG262" s="13"/>
      <c r="CH262" s="13"/>
    </row>
    <row r="263" spans="1:86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4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3"/>
      <c r="AY263" s="13"/>
      <c r="AZ263" s="13"/>
      <c r="BA263" s="13"/>
      <c r="BB263" s="13"/>
      <c r="BC263" s="13"/>
      <c r="BD263" s="13"/>
      <c r="BE263" s="13"/>
      <c r="BF263" s="13"/>
      <c r="BG263" s="13"/>
      <c r="BH263" s="13"/>
      <c r="BI263" s="13"/>
      <c r="BJ263" s="13"/>
      <c r="BK263" s="13"/>
      <c r="BL263" s="13"/>
      <c r="BM263" s="13"/>
      <c r="BN263" s="13"/>
      <c r="BO263" s="13"/>
      <c r="BP263" s="13"/>
      <c r="BQ263" s="13"/>
      <c r="BR263" s="13"/>
      <c r="BS263" s="13"/>
      <c r="BT263" s="13"/>
      <c r="BU263" s="13"/>
      <c r="BV263" s="13"/>
      <c r="BW263" s="13"/>
      <c r="BX263" s="13"/>
      <c r="BY263" s="13"/>
      <c r="BZ263" s="13"/>
      <c r="CA263" s="13"/>
      <c r="CB263" s="13"/>
      <c r="CC263" s="13"/>
      <c r="CD263" s="13"/>
      <c r="CE263" s="13"/>
      <c r="CF263" s="13"/>
      <c r="CG263" s="13"/>
      <c r="CH263" s="13"/>
    </row>
    <row r="264" spans="1:86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4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  <c r="BD264" s="13"/>
      <c r="BE264" s="13"/>
      <c r="BF264" s="13"/>
      <c r="BG264" s="13"/>
      <c r="BH264" s="13"/>
      <c r="BI264" s="13"/>
      <c r="BJ264" s="13"/>
      <c r="BK264" s="13"/>
      <c r="BL264" s="13"/>
      <c r="BM264" s="13"/>
      <c r="BN264" s="13"/>
      <c r="BO264" s="13"/>
      <c r="BP264" s="13"/>
      <c r="BQ264" s="13"/>
      <c r="BR264" s="13"/>
      <c r="BS264" s="13"/>
      <c r="BT264" s="13"/>
      <c r="BU264" s="13"/>
      <c r="BV264" s="13"/>
      <c r="BW264" s="13"/>
      <c r="BX264" s="13"/>
      <c r="BY264" s="13"/>
      <c r="BZ264" s="13"/>
      <c r="CA264" s="13"/>
      <c r="CB264" s="13"/>
      <c r="CC264" s="13"/>
      <c r="CD264" s="13"/>
      <c r="CE264" s="13"/>
      <c r="CF264" s="13"/>
      <c r="CG264" s="13"/>
      <c r="CH264" s="13"/>
    </row>
    <row r="265" spans="1:86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4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3"/>
      <c r="AY265" s="13"/>
      <c r="AZ265" s="13"/>
      <c r="BA265" s="13"/>
      <c r="BB265" s="13"/>
      <c r="BC265" s="13"/>
      <c r="BD265" s="13"/>
      <c r="BE265" s="13"/>
      <c r="BF265" s="13"/>
      <c r="BG265" s="13"/>
      <c r="BH265" s="13"/>
      <c r="BI265" s="13"/>
      <c r="BJ265" s="13"/>
      <c r="BK265" s="13"/>
      <c r="BL265" s="13"/>
      <c r="BM265" s="13"/>
      <c r="BN265" s="13"/>
      <c r="BO265" s="13"/>
      <c r="BP265" s="13"/>
      <c r="BQ265" s="13"/>
      <c r="BR265" s="13"/>
      <c r="BS265" s="13"/>
      <c r="BT265" s="13"/>
      <c r="BU265" s="13"/>
      <c r="BV265" s="13"/>
      <c r="BW265" s="13"/>
      <c r="BX265" s="13"/>
      <c r="BY265" s="13"/>
      <c r="BZ265" s="13"/>
      <c r="CA265" s="13"/>
      <c r="CB265" s="13"/>
      <c r="CC265" s="13"/>
      <c r="CD265" s="13"/>
      <c r="CE265" s="13"/>
      <c r="CF265" s="13"/>
      <c r="CG265" s="13"/>
      <c r="CH265" s="13"/>
    </row>
    <row r="266" spans="1:86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4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13"/>
      <c r="AY266" s="13"/>
      <c r="AZ266" s="13"/>
      <c r="BA266" s="13"/>
      <c r="BB266" s="13"/>
      <c r="BC266" s="13"/>
      <c r="BD266" s="13"/>
      <c r="BE266" s="13"/>
      <c r="BF266" s="13"/>
      <c r="BG266" s="13"/>
      <c r="BH266" s="13"/>
      <c r="BI266" s="13"/>
      <c r="BJ266" s="13"/>
      <c r="BK266" s="13"/>
      <c r="BL266" s="13"/>
      <c r="BM266" s="13"/>
      <c r="BN266" s="13"/>
      <c r="BO266" s="13"/>
      <c r="BP266" s="13"/>
      <c r="BQ266" s="13"/>
      <c r="BR266" s="13"/>
      <c r="BS266" s="13"/>
      <c r="BT266" s="13"/>
      <c r="BU266" s="13"/>
      <c r="BV266" s="13"/>
      <c r="BW266" s="13"/>
      <c r="BX266" s="13"/>
      <c r="BY266" s="13"/>
      <c r="BZ266" s="13"/>
      <c r="CA266" s="13"/>
      <c r="CB266" s="13"/>
      <c r="CC266" s="13"/>
      <c r="CD266" s="13"/>
      <c r="CE266" s="13"/>
      <c r="CF266" s="13"/>
      <c r="CG266" s="13"/>
      <c r="CH266" s="13"/>
    </row>
    <row r="267" spans="1:86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4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3"/>
      <c r="AY267" s="13"/>
      <c r="AZ267" s="13"/>
      <c r="BA267" s="13"/>
      <c r="BB267" s="13"/>
      <c r="BC267" s="13"/>
      <c r="BD267" s="13"/>
      <c r="BE267" s="13"/>
      <c r="BF267" s="13"/>
      <c r="BG267" s="13"/>
      <c r="BH267" s="13"/>
      <c r="BI267" s="13"/>
      <c r="BJ267" s="13"/>
      <c r="BK267" s="13"/>
      <c r="BL267" s="13"/>
      <c r="BM267" s="13"/>
      <c r="BN267" s="13"/>
      <c r="BO267" s="13"/>
      <c r="BP267" s="13"/>
      <c r="BQ267" s="13"/>
      <c r="BR267" s="13"/>
      <c r="BS267" s="13"/>
      <c r="BT267" s="13"/>
      <c r="BU267" s="13"/>
      <c r="BV267" s="13"/>
      <c r="BW267" s="13"/>
      <c r="BX267" s="13"/>
      <c r="BY267" s="13"/>
      <c r="BZ267" s="13"/>
      <c r="CA267" s="13"/>
      <c r="CB267" s="13"/>
      <c r="CC267" s="13"/>
      <c r="CD267" s="13"/>
      <c r="CE267" s="13"/>
      <c r="CF267" s="13"/>
      <c r="CG267" s="13"/>
      <c r="CH267" s="13"/>
    </row>
    <row r="268" spans="1:86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4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13"/>
      <c r="AY268" s="13"/>
      <c r="AZ268" s="13"/>
      <c r="BA268" s="13"/>
      <c r="BB268" s="13"/>
      <c r="BC268" s="13"/>
      <c r="BD268" s="13"/>
      <c r="BE268" s="13"/>
      <c r="BF268" s="13"/>
      <c r="BG268" s="13"/>
      <c r="BH268" s="13"/>
      <c r="BI268" s="13"/>
      <c r="BJ268" s="13"/>
      <c r="BK268" s="13"/>
      <c r="BL268" s="13"/>
      <c r="BM268" s="13"/>
      <c r="BN268" s="13"/>
      <c r="BO268" s="13"/>
      <c r="BP268" s="13"/>
      <c r="BQ268" s="13"/>
      <c r="BR268" s="13"/>
      <c r="BS268" s="13"/>
      <c r="BT268" s="13"/>
      <c r="BU268" s="13"/>
      <c r="BV268" s="13"/>
      <c r="BW268" s="13"/>
      <c r="BX268" s="13"/>
      <c r="BY268" s="13"/>
      <c r="BZ268" s="13"/>
      <c r="CA268" s="13"/>
      <c r="CB268" s="13"/>
      <c r="CC268" s="13"/>
      <c r="CD268" s="13"/>
      <c r="CE268" s="13"/>
      <c r="CF268" s="13"/>
      <c r="CG268" s="13"/>
      <c r="CH268" s="13"/>
    </row>
    <row r="269" spans="1:86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4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13"/>
      <c r="AY269" s="13"/>
      <c r="AZ269" s="13"/>
      <c r="BA269" s="13"/>
      <c r="BB269" s="13"/>
      <c r="BC269" s="13"/>
      <c r="BD269" s="13"/>
      <c r="BE269" s="13"/>
      <c r="BF269" s="13"/>
      <c r="BG269" s="13"/>
      <c r="BH269" s="13"/>
      <c r="BI269" s="13"/>
      <c r="BJ269" s="13"/>
      <c r="BK269" s="13"/>
      <c r="BL269" s="13"/>
      <c r="BM269" s="13"/>
      <c r="BN269" s="13"/>
      <c r="BO269" s="13"/>
      <c r="BP269" s="13"/>
      <c r="BQ269" s="13"/>
      <c r="BR269" s="13"/>
      <c r="BS269" s="13"/>
      <c r="BT269" s="13"/>
      <c r="BU269" s="13"/>
      <c r="BV269" s="13"/>
      <c r="BW269" s="13"/>
      <c r="BX269" s="13"/>
      <c r="BY269" s="13"/>
      <c r="BZ269" s="13"/>
      <c r="CA269" s="13"/>
      <c r="CB269" s="13"/>
      <c r="CC269" s="13"/>
      <c r="CD269" s="13"/>
      <c r="CE269" s="13"/>
      <c r="CF269" s="13"/>
      <c r="CG269" s="13"/>
      <c r="CH269" s="13"/>
    </row>
    <row r="270" spans="1:86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4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3"/>
      <c r="AY270" s="13"/>
      <c r="AZ270" s="13"/>
      <c r="BA270" s="13"/>
      <c r="BB270" s="13"/>
      <c r="BC270" s="13"/>
      <c r="BD270" s="13"/>
      <c r="BE270" s="13"/>
      <c r="BF270" s="13"/>
      <c r="BG270" s="13"/>
      <c r="BH270" s="13"/>
      <c r="BI270" s="13"/>
      <c r="BJ270" s="13"/>
      <c r="BK270" s="13"/>
      <c r="BL270" s="13"/>
      <c r="BM270" s="13"/>
      <c r="BN270" s="13"/>
      <c r="BO270" s="13"/>
      <c r="BP270" s="13"/>
      <c r="BQ270" s="13"/>
      <c r="BR270" s="13"/>
      <c r="BS270" s="13"/>
      <c r="BT270" s="13"/>
      <c r="BU270" s="13"/>
      <c r="BV270" s="13"/>
      <c r="BW270" s="13"/>
      <c r="BX270" s="13"/>
      <c r="BY270" s="13"/>
      <c r="BZ270" s="13"/>
      <c r="CA270" s="13"/>
      <c r="CB270" s="13"/>
      <c r="CC270" s="13"/>
      <c r="CD270" s="13"/>
      <c r="CE270" s="13"/>
      <c r="CF270" s="13"/>
      <c r="CG270" s="13"/>
      <c r="CH270" s="13"/>
    </row>
    <row r="271" spans="1:86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4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3"/>
      <c r="AY271" s="13"/>
      <c r="AZ271" s="13"/>
      <c r="BA271" s="13"/>
      <c r="BB271" s="13"/>
      <c r="BC271" s="13"/>
      <c r="BD271" s="13"/>
      <c r="BE271" s="13"/>
      <c r="BF271" s="13"/>
      <c r="BG271" s="13"/>
      <c r="BH271" s="13"/>
      <c r="BI271" s="13"/>
      <c r="BJ271" s="13"/>
      <c r="BK271" s="13"/>
      <c r="BL271" s="13"/>
      <c r="BM271" s="13"/>
      <c r="BN271" s="13"/>
      <c r="BO271" s="13"/>
      <c r="BP271" s="13"/>
      <c r="BQ271" s="13"/>
      <c r="BR271" s="13"/>
      <c r="BS271" s="13"/>
      <c r="BT271" s="13"/>
      <c r="BU271" s="13"/>
      <c r="BV271" s="13"/>
      <c r="BW271" s="13"/>
      <c r="BX271" s="13"/>
      <c r="BY271" s="13"/>
      <c r="BZ271" s="13"/>
      <c r="CA271" s="13"/>
      <c r="CB271" s="13"/>
      <c r="CC271" s="13"/>
      <c r="CD271" s="13"/>
      <c r="CE271" s="13"/>
      <c r="CF271" s="13"/>
      <c r="CG271" s="13"/>
      <c r="CH271" s="13"/>
    </row>
    <row r="272" spans="1:86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4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3"/>
      <c r="AY272" s="13"/>
      <c r="AZ272" s="13"/>
      <c r="BA272" s="13"/>
      <c r="BB272" s="13"/>
      <c r="BC272" s="13"/>
      <c r="BD272" s="13"/>
      <c r="BE272" s="13"/>
      <c r="BF272" s="13"/>
      <c r="BG272" s="13"/>
      <c r="BH272" s="13"/>
      <c r="BI272" s="13"/>
      <c r="BJ272" s="13"/>
      <c r="BK272" s="13"/>
      <c r="BL272" s="13"/>
      <c r="BM272" s="13"/>
      <c r="BN272" s="13"/>
      <c r="BO272" s="13"/>
      <c r="BP272" s="13"/>
      <c r="BQ272" s="13"/>
      <c r="BR272" s="13"/>
      <c r="BS272" s="13"/>
      <c r="BT272" s="13"/>
      <c r="BU272" s="13"/>
      <c r="BV272" s="13"/>
      <c r="BW272" s="13"/>
      <c r="BX272" s="13"/>
      <c r="BY272" s="13"/>
      <c r="BZ272" s="13"/>
      <c r="CA272" s="13"/>
      <c r="CB272" s="13"/>
      <c r="CC272" s="13"/>
      <c r="CD272" s="13"/>
      <c r="CE272" s="13"/>
      <c r="CF272" s="13"/>
      <c r="CG272" s="13"/>
      <c r="CH272" s="13"/>
    </row>
    <row r="273" spans="1:86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4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3"/>
      <c r="AY273" s="13"/>
      <c r="AZ273" s="13"/>
      <c r="BA273" s="13"/>
      <c r="BB273" s="13"/>
      <c r="BC273" s="13"/>
      <c r="BD273" s="13"/>
      <c r="BE273" s="13"/>
      <c r="BF273" s="13"/>
      <c r="BG273" s="13"/>
      <c r="BH273" s="13"/>
      <c r="BI273" s="13"/>
      <c r="BJ273" s="13"/>
      <c r="BK273" s="13"/>
      <c r="BL273" s="13"/>
      <c r="BM273" s="13"/>
      <c r="BN273" s="13"/>
      <c r="BO273" s="13"/>
      <c r="BP273" s="13"/>
      <c r="BQ273" s="13"/>
      <c r="BR273" s="13"/>
      <c r="BS273" s="13"/>
      <c r="BT273" s="13"/>
      <c r="BU273" s="13"/>
      <c r="BV273" s="13"/>
      <c r="BW273" s="13"/>
      <c r="BX273" s="13"/>
      <c r="BY273" s="13"/>
      <c r="BZ273" s="13"/>
      <c r="CA273" s="13"/>
      <c r="CB273" s="13"/>
      <c r="CC273" s="13"/>
      <c r="CD273" s="13"/>
      <c r="CE273" s="13"/>
      <c r="CF273" s="13"/>
      <c r="CG273" s="13"/>
      <c r="CH273" s="13"/>
    </row>
    <row r="274" spans="1:86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4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13"/>
      <c r="AY274" s="13"/>
      <c r="AZ274" s="13"/>
      <c r="BA274" s="13"/>
      <c r="BB274" s="13"/>
      <c r="BC274" s="13"/>
      <c r="BD274" s="13"/>
      <c r="BE274" s="13"/>
      <c r="BF274" s="13"/>
      <c r="BG274" s="13"/>
      <c r="BH274" s="13"/>
      <c r="BI274" s="13"/>
      <c r="BJ274" s="13"/>
      <c r="BK274" s="13"/>
      <c r="BL274" s="13"/>
      <c r="BM274" s="13"/>
      <c r="BN274" s="13"/>
      <c r="BO274" s="13"/>
      <c r="BP274" s="13"/>
      <c r="BQ274" s="13"/>
      <c r="BR274" s="13"/>
      <c r="BS274" s="13"/>
      <c r="BT274" s="13"/>
      <c r="BU274" s="13"/>
      <c r="BV274" s="13"/>
      <c r="BW274" s="13"/>
      <c r="BX274" s="13"/>
      <c r="BY274" s="13"/>
      <c r="BZ274" s="13"/>
      <c r="CA274" s="13"/>
      <c r="CB274" s="13"/>
      <c r="CC274" s="13"/>
      <c r="CD274" s="13"/>
      <c r="CE274" s="13"/>
      <c r="CF274" s="13"/>
      <c r="CG274" s="13"/>
      <c r="CH274" s="13"/>
    </row>
    <row r="275" spans="1:86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4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13"/>
      <c r="AY275" s="13"/>
      <c r="AZ275" s="13"/>
      <c r="BA275" s="13"/>
      <c r="BB275" s="13"/>
      <c r="BC275" s="13"/>
      <c r="BD275" s="13"/>
      <c r="BE275" s="13"/>
      <c r="BF275" s="13"/>
      <c r="BG275" s="13"/>
      <c r="BH275" s="13"/>
      <c r="BI275" s="13"/>
      <c r="BJ275" s="13"/>
      <c r="BK275" s="13"/>
      <c r="BL275" s="13"/>
      <c r="BM275" s="13"/>
      <c r="BN275" s="13"/>
      <c r="BO275" s="13"/>
      <c r="BP275" s="13"/>
      <c r="BQ275" s="13"/>
      <c r="BR275" s="13"/>
      <c r="BS275" s="13"/>
      <c r="BT275" s="13"/>
      <c r="BU275" s="13"/>
      <c r="BV275" s="13"/>
      <c r="BW275" s="13"/>
      <c r="BX275" s="13"/>
      <c r="BY275" s="13"/>
      <c r="BZ275" s="13"/>
      <c r="CA275" s="13"/>
      <c r="CB275" s="13"/>
      <c r="CC275" s="13"/>
      <c r="CD275" s="13"/>
      <c r="CE275" s="13"/>
      <c r="CF275" s="13"/>
      <c r="CG275" s="13"/>
      <c r="CH275" s="13"/>
    </row>
    <row r="276" spans="1:86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4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3"/>
      <c r="AY276" s="13"/>
      <c r="AZ276" s="13"/>
      <c r="BA276" s="13"/>
      <c r="BB276" s="13"/>
      <c r="BC276" s="13"/>
      <c r="BD276" s="13"/>
      <c r="BE276" s="13"/>
      <c r="BF276" s="13"/>
      <c r="BG276" s="13"/>
      <c r="BH276" s="13"/>
      <c r="BI276" s="13"/>
      <c r="BJ276" s="13"/>
      <c r="BK276" s="13"/>
      <c r="BL276" s="13"/>
      <c r="BM276" s="13"/>
      <c r="BN276" s="13"/>
      <c r="BO276" s="13"/>
      <c r="BP276" s="13"/>
      <c r="BQ276" s="13"/>
      <c r="BR276" s="13"/>
      <c r="BS276" s="13"/>
      <c r="BT276" s="13"/>
      <c r="BU276" s="13"/>
      <c r="BV276" s="13"/>
      <c r="BW276" s="13"/>
      <c r="BX276" s="13"/>
      <c r="BY276" s="13"/>
      <c r="BZ276" s="13"/>
      <c r="CA276" s="13"/>
      <c r="CB276" s="13"/>
      <c r="CC276" s="13"/>
      <c r="CD276" s="13"/>
      <c r="CE276" s="13"/>
      <c r="CF276" s="13"/>
      <c r="CG276" s="13"/>
      <c r="CH276" s="13"/>
    </row>
    <row r="277" spans="1:86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4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3"/>
      <c r="AY277" s="13"/>
      <c r="AZ277" s="13"/>
      <c r="BA277" s="13"/>
      <c r="BB277" s="13"/>
      <c r="BC277" s="13"/>
      <c r="BD277" s="13"/>
      <c r="BE277" s="13"/>
      <c r="BF277" s="13"/>
      <c r="BG277" s="13"/>
      <c r="BH277" s="13"/>
      <c r="BI277" s="13"/>
      <c r="BJ277" s="13"/>
      <c r="BK277" s="13"/>
      <c r="BL277" s="13"/>
      <c r="BM277" s="13"/>
      <c r="BN277" s="13"/>
      <c r="BO277" s="13"/>
      <c r="BP277" s="13"/>
      <c r="BQ277" s="13"/>
      <c r="BR277" s="13"/>
      <c r="BS277" s="13"/>
      <c r="BT277" s="13"/>
      <c r="BU277" s="13"/>
      <c r="BV277" s="13"/>
      <c r="BW277" s="13"/>
      <c r="BX277" s="13"/>
      <c r="BY277" s="13"/>
      <c r="BZ277" s="13"/>
      <c r="CA277" s="13"/>
      <c r="CB277" s="13"/>
      <c r="CC277" s="13"/>
      <c r="CD277" s="13"/>
      <c r="CE277" s="13"/>
      <c r="CF277" s="13"/>
      <c r="CG277" s="13"/>
      <c r="CH277" s="13"/>
    </row>
    <row r="278" spans="1:86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4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3"/>
      <c r="AY278" s="13"/>
      <c r="AZ278" s="13"/>
      <c r="BA278" s="13"/>
      <c r="BB278" s="13"/>
      <c r="BC278" s="13"/>
      <c r="BD278" s="13"/>
      <c r="BE278" s="13"/>
      <c r="BF278" s="13"/>
      <c r="BG278" s="13"/>
      <c r="BH278" s="13"/>
      <c r="BI278" s="13"/>
      <c r="BJ278" s="13"/>
      <c r="BK278" s="13"/>
      <c r="BL278" s="13"/>
      <c r="BM278" s="13"/>
      <c r="BN278" s="13"/>
      <c r="BO278" s="13"/>
      <c r="BP278" s="13"/>
      <c r="BQ278" s="13"/>
      <c r="BR278" s="13"/>
      <c r="BS278" s="13"/>
      <c r="BT278" s="13"/>
      <c r="BU278" s="13"/>
      <c r="BV278" s="13"/>
      <c r="BW278" s="13"/>
      <c r="BX278" s="13"/>
      <c r="BY278" s="13"/>
      <c r="BZ278" s="13"/>
      <c r="CA278" s="13"/>
      <c r="CB278" s="13"/>
      <c r="CC278" s="13"/>
      <c r="CD278" s="13"/>
      <c r="CE278" s="13"/>
      <c r="CF278" s="13"/>
      <c r="CG278" s="13"/>
      <c r="CH278" s="13"/>
    </row>
    <row r="279" spans="1:86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4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3"/>
      <c r="AY279" s="13"/>
      <c r="AZ279" s="13"/>
      <c r="BA279" s="13"/>
      <c r="BB279" s="13"/>
      <c r="BC279" s="13"/>
      <c r="BD279" s="13"/>
      <c r="BE279" s="13"/>
      <c r="BF279" s="13"/>
      <c r="BG279" s="13"/>
      <c r="BH279" s="13"/>
      <c r="BI279" s="13"/>
      <c r="BJ279" s="13"/>
      <c r="BK279" s="13"/>
      <c r="BL279" s="13"/>
      <c r="BM279" s="13"/>
      <c r="BN279" s="13"/>
      <c r="BO279" s="13"/>
      <c r="BP279" s="13"/>
      <c r="BQ279" s="13"/>
      <c r="BR279" s="13"/>
      <c r="BS279" s="13"/>
      <c r="BT279" s="13"/>
      <c r="BU279" s="13"/>
      <c r="BV279" s="13"/>
      <c r="BW279" s="13"/>
      <c r="BX279" s="13"/>
      <c r="BY279" s="13"/>
      <c r="BZ279" s="13"/>
      <c r="CA279" s="13"/>
      <c r="CB279" s="13"/>
      <c r="CC279" s="13"/>
      <c r="CD279" s="13"/>
      <c r="CE279" s="13"/>
      <c r="CF279" s="13"/>
      <c r="CG279" s="13"/>
      <c r="CH279" s="13"/>
    </row>
    <row r="280" spans="1:86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4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3"/>
      <c r="AY280" s="13"/>
      <c r="AZ280" s="13"/>
      <c r="BA280" s="13"/>
      <c r="BB280" s="13"/>
      <c r="BC280" s="13"/>
      <c r="BD280" s="13"/>
      <c r="BE280" s="13"/>
      <c r="BF280" s="13"/>
      <c r="BG280" s="13"/>
      <c r="BH280" s="13"/>
      <c r="BI280" s="13"/>
      <c r="BJ280" s="13"/>
      <c r="BK280" s="13"/>
      <c r="BL280" s="13"/>
      <c r="BM280" s="13"/>
      <c r="BN280" s="13"/>
      <c r="BO280" s="13"/>
      <c r="BP280" s="13"/>
      <c r="BQ280" s="13"/>
      <c r="BR280" s="13"/>
      <c r="BS280" s="13"/>
      <c r="BT280" s="13"/>
      <c r="BU280" s="13"/>
      <c r="BV280" s="13"/>
      <c r="BW280" s="13"/>
      <c r="BX280" s="13"/>
      <c r="BY280" s="13"/>
      <c r="BZ280" s="13"/>
      <c r="CA280" s="13"/>
      <c r="CB280" s="13"/>
      <c r="CC280" s="13"/>
      <c r="CD280" s="13"/>
      <c r="CE280" s="13"/>
      <c r="CF280" s="13"/>
      <c r="CG280" s="13"/>
      <c r="CH280" s="13"/>
    </row>
    <row r="281" spans="1:86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4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13"/>
      <c r="AY281" s="13"/>
      <c r="AZ281" s="13"/>
      <c r="BA281" s="13"/>
      <c r="BB281" s="13"/>
      <c r="BC281" s="13"/>
      <c r="BD281" s="13"/>
      <c r="BE281" s="13"/>
      <c r="BF281" s="13"/>
      <c r="BG281" s="13"/>
      <c r="BH281" s="13"/>
      <c r="BI281" s="13"/>
      <c r="BJ281" s="13"/>
      <c r="BK281" s="13"/>
      <c r="BL281" s="13"/>
      <c r="BM281" s="13"/>
      <c r="BN281" s="13"/>
      <c r="BO281" s="13"/>
      <c r="BP281" s="13"/>
      <c r="BQ281" s="13"/>
      <c r="BR281" s="13"/>
      <c r="BS281" s="13"/>
      <c r="BT281" s="13"/>
      <c r="BU281" s="13"/>
      <c r="BV281" s="13"/>
      <c r="BW281" s="13"/>
      <c r="BX281" s="13"/>
      <c r="BY281" s="13"/>
      <c r="BZ281" s="13"/>
      <c r="CA281" s="13"/>
      <c r="CB281" s="13"/>
      <c r="CC281" s="13"/>
      <c r="CD281" s="13"/>
      <c r="CE281" s="13"/>
      <c r="CF281" s="13"/>
      <c r="CG281" s="13"/>
      <c r="CH281" s="13"/>
    </row>
    <row r="282" spans="1:86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4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3"/>
      <c r="AY282" s="13"/>
      <c r="AZ282" s="13"/>
      <c r="BA282" s="13"/>
      <c r="BB282" s="13"/>
      <c r="BC282" s="13"/>
      <c r="BD282" s="13"/>
      <c r="BE282" s="13"/>
      <c r="BF282" s="13"/>
      <c r="BG282" s="13"/>
      <c r="BH282" s="13"/>
      <c r="BI282" s="13"/>
      <c r="BJ282" s="13"/>
      <c r="BK282" s="13"/>
      <c r="BL282" s="13"/>
      <c r="BM282" s="13"/>
      <c r="BN282" s="13"/>
      <c r="BO282" s="13"/>
      <c r="BP282" s="13"/>
      <c r="BQ282" s="13"/>
      <c r="BR282" s="13"/>
      <c r="BS282" s="13"/>
      <c r="BT282" s="13"/>
      <c r="BU282" s="13"/>
      <c r="BV282" s="13"/>
      <c r="BW282" s="13"/>
      <c r="BX282" s="13"/>
      <c r="BY282" s="13"/>
      <c r="BZ282" s="13"/>
      <c r="CA282" s="13"/>
      <c r="CB282" s="13"/>
      <c r="CC282" s="13"/>
      <c r="CD282" s="13"/>
      <c r="CE282" s="13"/>
      <c r="CF282" s="13"/>
      <c r="CG282" s="13"/>
      <c r="CH282" s="13"/>
    </row>
    <row r="283" spans="1:86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4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13"/>
      <c r="AY283" s="13"/>
      <c r="AZ283" s="13"/>
      <c r="BA283" s="13"/>
      <c r="BB283" s="13"/>
      <c r="BC283" s="13"/>
      <c r="BD283" s="13"/>
      <c r="BE283" s="13"/>
      <c r="BF283" s="13"/>
      <c r="BG283" s="13"/>
      <c r="BH283" s="13"/>
      <c r="BI283" s="13"/>
      <c r="BJ283" s="13"/>
      <c r="BK283" s="13"/>
      <c r="BL283" s="13"/>
      <c r="BM283" s="13"/>
      <c r="BN283" s="13"/>
      <c r="BO283" s="13"/>
      <c r="BP283" s="13"/>
      <c r="BQ283" s="13"/>
      <c r="BR283" s="13"/>
      <c r="BS283" s="13"/>
      <c r="BT283" s="13"/>
      <c r="BU283" s="13"/>
      <c r="BV283" s="13"/>
      <c r="BW283" s="13"/>
      <c r="BX283" s="13"/>
      <c r="BY283" s="13"/>
      <c r="BZ283" s="13"/>
      <c r="CA283" s="13"/>
      <c r="CB283" s="13"/>
      <c r="CC283" s="13"/>
      <c r="CD283" s="13"/>
      <c r="CE283" s="13"/>
      <c r="CF283" s="13"/>
      <c r="CG283" s="13"/>
      <c r="CH283" s="13"/>
    </row>
    <row r="284" spans="1:86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4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3"/>
      <c r="AY284" s="13"/>
      <c r="AZ284" s="13"/>
      <c r="BA284" s="13"/>
      <c r="BB284" s="13"/>
      <c r="BC284" s="13"/>
      <c r="BD284" s="13"/>
      <c r="BE284" s="13"/>
      <c r="BF284" s="13"/>
      <c r="BG284" s="13"/>
      <c r="BH284" s="13"/>
      <c r="BI284" s="13"/>
      <c r="BJ284" s="13"/>
      <c r="BK284" s="13"/>
      <c r="BL284" s="13"/>
      <c r="BM284" s="13"/>
      <c r="BN284" s="13"/>
      <c r="BO284" s="13"/>
      <c r="BP284" s="13"/>
      <c r="BQ284" s="13"/>
      <c r="BR284" s="13"/>
      <c r="BS284" s="13"/>
      <c r="BT284" s="13"/>
      <c r="BU284" s="13"/>
      <c r="BV284" s="13"/>
      <c r="BW284" s="13"/>
      <c r="BX284" s="13"/>
      <c r="BY284" s="13"/>
      <c r="BZ284" s="13"/>
      <c r="CA284" s="13"/>
      <c r="CB284" s="13"/>
      <c r="CC284" s="13"/>
      <c r="CD284" s="13"/>
      <c r="CE284" s="13"/>
      <c r="CF284" s="13"/>
      <c r="CG284" s="13"/>
      <c r="CH284" s="13"/>
    </row>
    <row r="285" spans="1:86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4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3"/>
      <c r="BE285" s="13"/>
      <c r="BF285" s="13"/>
      <c r="BG285" s="13"/>
      <c r="BH285" s="13"/>
      <c r="BI285" s="13"/>
      <c r="BJ285" s="13"/>
      <c r="BK285" s="13"/>
      <c r="BL285" s="13"/>
      <c r="BM285" s="13"/>
      <c r="BN285" s="13"/>
      <c r="BO285" s="13"/>
      <c r="BP285" s="13"/>
      <c r="BQ285" s="13"/>
      <c r="BR285" s="13"/>
      <c r="BS285" s="13"/>
      <c r="BT285" s="13"/>
      <c r="BU285" s="13"/>
      <c r="BV285" s="13"/>
      <c r="BW285" s="13"/>
      <c r="BX285" s="13"/>
      <c r="BY285" s="13"/>
      <c r="BZ285" s="13"/>
      <c r="CA285" s="13"/>
      <c r="CB285" s="13"/>
      <c r="CC285" s="13"/>
      <c r="CD285" s="13"/>
      <c r="CE285" s="13"/>
      <c r="CF285" s="13"/>
      <c r="CG285" s="13"/>
      <c r="CH285" s="13"/>
    </row>
    <row r="286" spans="1:86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4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3"/>
      <c r="AY286" s="13"/>
      <c r="AZ286" s="13"/>
      <c r="BA286" s="13"/>
      <c r="BB286" s="13"/>
      <c r="BC286" s="13"/>
      <c r="BD286" s="13"/>
      <c r="BE286" s="13"/>
      <c r="BF286" s="13"/>
      <c r="BG286" s="13"/>
      <c r="BH286" s="13"/>
      <c r="BI286" s="13"/>
      <c r="BJ286" s="13"/>
      <c r="BK286" s="13"/>
      <c r="BL286" s="13"/>
      <c r="BM286" s="13"/>
      <c r="BN286" s="13"/>
      <c r="BO286" s="13"/>
      <c r="BP286" s="13"/>
      <c r="BQ286" s="13"/>
      <c r="BR286" s="13"/>
      <c r="BS286" s="13"/>
      <c r="BT286" s="13"/>
      <c r="BU286" s="13"/>
      <c r="BV286" s="13"/>
      <c r="BW286" s="13"/>
      <c r="BX286" s="13"/>
      <c r="BY286" s="13"/>
      <c r="BZ286" s="13"/>
      <c r="CA286" s="13"/>
      <c r="CB286" s="13"/>
      <c r="CC286" s="13"/>
      <c r="CD286" s="13"/>
      <c r="CE286" s="13"/>
      <c r="CF286" s="13"/>
      <c r="CG286" s="13"/>
      <c r="CH286" s="13"/>
    </row>
    <row r="287" spans="1:86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4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3"/>
      <c r="AY287" s="13"/>
      <c r="AZ287" s="13"/>
      <c r="BA287" s="13"/>
      <c r="BB287" s="13"/>
      <c r="BC287" s="13"/>
      <c r="BD287" s="13"/>
      <c r="BE287" s="13"/>
      <c r="BF287" s="13"/>
      <c r="BG287" s="13"/>
      <c r="BH287" s="13"/>
      <c r="BI287" s="13"/>
      <c r="BJ287" s="13"/>
      <c r="BK287" s="13"/>
      <c r="BL287" s="13"/>
      <c r="BM287" s="13"/>
      <c r="BN287" s="13"/>
      <c r="BO287" s="13"/>
      <c r="BP287" s="13"/>
      <c r="BQ287" s="13"/>
      <c r="BR287" s="13"/>
      <c r="BS287" s="13"/>
      <c r="BT287" s="13"/>
      <c r="BU287" s="13"/>
      <c r="BV287" s="13"/>
      <c r="BW287" s="13"/>
      <c r="BX287" s="13"/>
      <c r="BY287" s="13"/>
      <c r="BZ287" s="13"/>
      <c r="CA287" s="13"/>
      <c r="CB287" s="13"/>
      <c r="CC287" s="13"/>
      <c r="CD287" s="13"/>
      <c r="CE287" s="13"/>
      <c r="CF287" s="13"/>
      <c r="CG287" s="13"/>
      <c r="CH287" s="13"/>
    </row>
    <row r="288" spans="1:86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4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AY288" s="13"/>
      <c r="AZ288" s="13"/>
      <c r="BA288" s="13"/>
      <c r="BB288" s="13"/>
      <c r="BC288" s="13"/>
      <c r="BD288" s="13"/>
      <c r="BE288" s="13"/>
      <c r="BF288" s="13"/>
      <c r="BG288" s="13"/>
      <c r="BH288" s="13"/>
      <c r="BI288" s="13"/>
      <c r="BJ288" s="13"/>
      <c r="BK288" s="13"/>
      <c r="BL288" s="13"/>
      <c r="BM288" s="13"/>
      <c r="BN288" s="13"/>
      <c r="BO288" s="13"/>
      <c r="BP288" s="13"/>
      <c r="BQ288" s="13"/>
      <c r="BR288" s="13"/>
      <c r="BS288" s="13"/>
      <c r="BT288" s="13"/>
      <c r="BU288" s="13"/>
      <c r="BV288" s="13"/>
      <c r="BW288" s="13"/>
      <c r="BX288" s="13"/>
      <c r="BY288" s="13"/>
      <c r="BZ288" s="13"/>
      <c r="CA288" s="13"/>
      <c r="CB288" s="13"/>
      <c r="CC288" s="13"/>
      <c r="CD288" s="13"/>
      <c r="CE288" s="13"/>
      <c r="CF288" s="13"/>
      <c r="CG288" s="13"/>
      <c r="CH288" s="13"/>
    </row>
    <row r="289" spans="1:86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4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13"/>
      <c r="AY289" s="13"/>
      <c r="AZ289" s="13"/>
      <c r="BA289" s="13"/>
      <c r="BB289" s="13"/>
      <c r="BC289" s="13"/>
      <c r="BD289" s="13"/>
      <c r="BE289" s="13"/>
      <c r="BF289" s="13"/>
      <c r="BG289" s="13"/>
      <c r="BH289" s="13"/>
      <c r="BI289" s="13"/>
      <c r="BJ289" s="13"/>
      <c r="BK289" s="13"/>
      <c r="BL289" s="13"/>
      <c r="BM289" s="13"/>
      <c r="BN289" s="13"/>
      <c r="BO289" s="13"/>
      <c r="BP289" s="13"/>
      <c r="BQ289" s="13"/>
      <c r="BR289" s="13"/>
      <c r="BS289" s="13"/>
      <c r="BT289" s="13"/>
      <c r="BU289" s="13"/>
      <c r="BV289" s="13"/>
      <c r="BW289" s="13"/>
      <c r="BX289" s="13"/>
      <c r="BY289" s="13"/>
      <c r="BZ289" s="13"/>
      <c r="CA289" s="13"/>
      <c r="CB289" s="13"/>
      <c r="CC289" s="13"/>
      <c r="CD289" s="13"/>
      <c r="CE289" s="13"/>
      <c r="CF289" s="13"/>
      <c r="CG289" s="13"/>
      <c r="CH289" s="13"/>
    </row>
    <row r="290" spans="1:86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4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3"/>
      <c r="AY290" s="13"/>
      <c r="AZ290" s="13"/>
      <c r="BA290" s="13"/>
      <c r="BB290" s="13"/>
      <c r="BC290" s="13"/>
      <c r="BD290" s="13"/>
      <c r="BE290" s="13"/>
      <c r="BF290" s="13"/>
      <c r="BG290" s="13"/>
      <c r="BH290" s="13"/>
      <c r="BI290" s="13"/>
      <c r="BJ290" s="13"/>
      <c r="BK290" s="13"/>
      <c r="BL290" s="13"/>
      <c r="BM290" s="13"/>
      <c r="BN290" s="13"/>
      <c r="BO290" s="13"/>
      <c r="BP290" s="13"/>
      <c r="BQ290" s="13"/>
      <c r="BR290" s="13"/>
      <c r="BS290" s="13"/>
      <c r="BT290" s="13"/>
      <c r="BU290" s="13"/>
      <c r="BV290" s="13"/>
      <c r="BW290" s="13"/>
      <c r="BX290" s="13"/>
      <c r="BY290" s="13"/>
      <c r="BZ290" s="13"/>
      <c r="CA290" s="13"/>
      <c r="CB290" s="13"/>
      <c r="CC290" s="13"/>
      <c r="CD290" s="13"/>
      <c r="CE290" s="13"/>
      <c r="CF290" s="13"/>
      <c r="CG290" s="13"/>
      <c r="CH290" s="13"/>
    </row>
    <row r="291" spans="1:86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4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  <c r="BD291" s="13"/>
      <c r="BE291" s="13"/>
      <c r="BF291" s="13"/>
      <c r="BG291" s="13"/>
      <c r="BH291" s="13"/>
      <c r="BI291" s="13"/>
      <c r="BJ291" s="13"/>
      <c r="BK291" s="13"/>
      <c r="BL291" s="13"/>
      <c r="BM291" s="13"/>
      <c r="BN291" s="13"/>
      <c r="BO291" s="13"/>
      <c r="BP291" s="13"/>
      <c r="BQ291" s="13"/>
      <c r="BR291" s="13"/>
      <c r="BS291" s="13"/>
      <c r="BT291" s="13"/>
      <c r="BU291" s="13"/>
      <c r="BV291" s="13"/>
      <c r="BW291" s="13"/>
      <c r="BX291" s="13"/>
      <c r="BY291" s="13"/>
      <c r="BZ291" s="13"/>
      <c r="CA291" s="13"/>
      <c r="CB291" s="13"/>
      <c r="CC291" s="13"/>
      <c r="CD291" s="13"/>
      <c r="CE291" s="13"/>
      <c r="CF291" s="13"/>
      <c r="CG291" s="13"/>
      <c r="CH291" s="13"/>
    </row>
    <row r="292" spans="1:86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4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3"/>
      <c r="AY292" s="13"/>
      <c r="AZ292" s="13"/>
      <c r="BA292" s="13"/>
      <c r="BB292" s="13"/>
      <c r="BC292" s="13"/>
      <c r="BD292" s="13"/>
      <c r="BE292" s="13"/>
      <c r="BF292" s="13"/>
      <c r="BG292" s="13"/>
      <c r="BH292" s="13"/>
      <c r="BI292" s="13"/>
      <c r="BJ292" s="13"/>
      <c r="BK292" s="13"/>
      <c r="BL292" s="13"/>
      <c r="BM292" s="13"/>
      <c r="BN292" s="13"/>
      <c r="BO292" s="13"/>
      <c r="BP292" s="13"/>
      <c r="BQ292" s="13"/>
      <c r="BR292" s="13"/>
      <c r="BS292" s="13"/>
      <c r="BT292" s="13"/>
      <c r="BU292" s="13"/>
      <c r="BV292" s="13"/>
      <c r="BW292" s="13"/>
      <c r="BX292" s="13"/>
      <c r="BY292" s="13"/>
      <c r="BZ292" s="13"/>
      <c r="CA292" s="13"/>
      <c r="CB292" s="13"/>
      <c r="CC292" s="13"/>
      <c r="CD292" s="13"/>
      <c r="CE292" s="13"/>
      <c r="CF292" s="13"/>
      <c r="CG292" s="13"/>
      <c r="CH292" s="13"/>
    </row>
    <row r="293" spans="1:86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4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3"/>
      <c r="AY293" s="13"/>
      <c r="AZ293" s="13"/>
      <c r="BA293" s="13"/>
      <c r="BB293" s="13"/>
      <c r="BC293" s="13"/>
      <c r="BD293" s="13"/>
      <c r="BE293" s="13"/>
      <c r="BF293" s="13"/>
      <c r="BG293" s="13"/>
      <c r="BH293" s="13"/>
      <c r="BI293" s="13"/>
      <c r="BJ293" s="13"/>
      <c r="BK293" s="13"/>
      <c r="BL293" s="13"/>
      <c r="BM293" s="13"/>
      <c r="BN293" s="13"/>
      <c r="BO293" s="13"/>
      <c r="BP293" s="13"/>
      <c r="BQ293" s="13"/>
      <c r="BR293" s="13"/>
      <c r="BS293" s="13"/>
      <c r="BT293" s="13"/>
      <c r="BU293" s="13"/>
      <c r="BV293" s="13"/>
      <c r="BW293" s="13"/>
      <c r="BX293" s="13"/>
      <c r="BY293" s="13"/>
      <c r="BZ293" s="13"/>
      <c r="CA293" s="13"/>
      <c r="CB293" s="13"/>
      <c r="CC293" s="13"/>
      <c r="CD293" s="13"/>
      <c r="CE293" s="13"/>
      <c r="CF293" s="13"/>
      <c r="CG293" s="13"/>
      <c r="CH293" s="13"/>
    </row>
    <row r="294" spans="1:86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4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  <c r="BB294" s="13"/>
      <c r="BC294" s="13"/>
      <c r="BD294" s="13"/>
      <c r="BE294" s="13"/>
      <c r="BF294" s="13"/>
      <c r="BG294" s="13"/>
      <c r="BH294" s="13"/>
      <c r="BI294" s="13"/>
      <c r="BJ294" s="13"/>
      <c r="BK294" s="13"/>
      <c r="BL294" s="13"/>
      <c r="BM294" s="13"/>
      <c r="BN294" s="13"/>
      <c r="BO294" s="13"/>
      <c r="BP294" s="13"/>
      <c r="BQ294" s="13"/>
      <c r="BR294" s="13"/>
      <c r="BS294" s="13"/>
      <c r="BT294" s="13"/>
      <c r="BU294" s="13"/>
      <c r="BV294" s="13"/>
      <c r="BW294" s="13"/>
      <c r="BX294" s="13"/>
      <c r="BY294" s="13"/>
      <c r="BZ294" s="13"/>
      <c r="CA294" s="13"/>
      <c r="CB294" s="13"/>
      <c r="CC294" s="13"/>
      <c r="CD294" s="13"/>
      <c r="CE294" s="13"/>
      <c r="CF294" s="13"/>
      <c r="CG294" s="13"/>
      <c r="CH294" s="13"/>
    </row>
    <row r="295" spans="1:86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4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3"/>
      <c r="AY295" s="13"/>
      <c r="AZ295" s="13"/>
      <c r="BA295" s="13"/>
      <c r="BB295" s="13"/>
      <c r="BC295" s="13"/>
      <c r="BD295" s="13"/>
      <c r="BE295" s="13"/>
      <c r="BF295" s="13"/>
      <c r="BG295" s="13"/>
      <c r="BH295" s="13"/>
      <c r="BI295" s="13"/>
      <c r="BJ295" s="13"/>
      <c r="BK295" s="13"/>
      <c r="BL295" s="13"/>
      <c r="BM295" s="13"/>
      <c r="BN295" s="13"/>
      <c r="BO295" s="13"/>
      <c r="BP295" s="13"/>
      <c r="BQ295" s="13"/>
      <c r="BR295" s="13"/>
      <c r="BS295" s="13"/>
      <c r="BT295" s="13"/>
      <c r="BU295" s="13"/>
      <c r="BV295" s="13"/>
      <c r="BW295" s="13"/>
      <c r="BX295" s="13"/>
      <c r="BY295" s="13"/>
      <c r="BZ295" s="13"/>
      <c r="CA295" s="13"/>
      <c r="CB295" s="13"/>
      <c r="CC295" s="13"/>
      <c r="CD295" s="13"/>
      <c r="CE295" s="13"/>
      <c r="CF295" s="13"/>
      <c r="CG295" s="13"/>
      <c r="CH295" s="13"/>
    </row>
    <row r="296" spans="1:86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4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3"/>
      <c r="AY296" s="13"/>
      <c r="AZ296" s="13"/>
      <c r="BA296" s="13"/>
      <c r="BB296" s="13"/>
      <c r="BC296" s="13"/>
      <c r="BD296" s="13"/>
      <c r="BE296" s="13"/>
      <c r="BF296" s="13"/>
      <c r="BG296" s="13"/>
      <c r="BH296" s="13"/>
      <c r="BI296" s="13"/>
      <c r="BJ296" s="13"/>
      <c r="BK296" s="13"/>
      <c r="BL296" s="13"/>
      <c r="BM296" s="13"/>
      <c r="BN296" s="13"/>
      <c r="BO296" s="13"/>
      <c r="BP296" s="13"/>
      <c r="BQ296" s="13"/>
      <c r="BR296" s="13"/>
      <c r="BS296" s="13"/>
      <c r="BT296" s="13"/>
      <c r="BU296" s="13"/>
      <c r="BV296" s="13"/>
      <c r="BW296" s="13"/>
      <c r="BX296" s="13"/>
      <c r="BY296" s="13"/>
      <c r="BZ296" s="13"/>
      <c r="CA296" s="13"/>
      <c r="CB296" s="13"/>
      <c r="CC296" s="13"/>
      <c r="CD296" s="13"/>
      <c r="CE296" s="13"/>
      <c r="CF296" s="13"/>
      <c r="CG296" s="13"/>
      <c r="CH296" s="13"/>
    </row>
    <row r="297" spans="1:86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4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3"/>
      <c r="BE297" s="13"/>
      <c r="BF297" s="13"/>
      <c r="BG297" s="13"/>
      <c r="BH297" s="13"/>
      <c r="BI297" s="13"/>
      <c r="BJ297" s="13"/>
      <c r="BK297" s="13"/>
      <c r="BL297" s="13"/>
      <c r="BM297" s="13"/>
      <c r="BN297" s="13"/>
      <c r="BO297" s="13"/>
      <c r="BP297" s="13"/>
      <c r="BQ297" s="13"/>
      <c r="BR297" s="13"/>
      <c r="BS297" s="13"/>
      <c r="BT297" s="13"/>
      <c r="BU297" s="13"/>
      <c r="BV297" s="13"/>
      <c r="BW297" s="13"/>
      <c r="BX297" s="13"/>
      <c r="BY297" s="13"/>
      <c r="BZ297" s="13"/>
      <c r="CA297" s="13"/>
      <c r="CB297" s="13"/>
      <c r="CC297" s="13"/>
      <c r="CD297" s="13"/>
      <c r="CE297" s="13"/>
      <c r="CF297" s="13"/>
      <c r="CG297" s="13"/>
      <c r="CH297" s="13"/>
    </row>
    <row r="298" spans="1:86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4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3"/>
      <c r="AY298" s="13"/>
      <c r="AZ298" s="13"/>
      <c r="BA298" s="13"/>
      <c r="BB298" s="13"/>
      <c r="BC298" s="13"/>
      <c r="BD298" s="13"/>
      <c r="BE298" s="13"/>
      <c r="BF298" s="13"/>
      <c r="BG298" s="13"/>
      <c r="BH298" s="13"/>
      <c r="BI298" s="13"/>
      <c r="BJ298" s="13"/>
      <c r="BK298" s="13"/>
      <c r="BL298" s="13"/>
      <c r="BM298" s="13"/>
      <c r="BN298" s="13"/>
      <c r="BO298" s="13"/>
      <c r="BP298" s="13"/>
      <c r="BQ298" s="13"/>
      <c r="BR298" s="13"/>
      <c r="BS298" s="13"/>
      <c r="BT298" s="13"/>
      <c r="BU298" s="13"/>
      <c r="BV298" s="13"/>
      <c r="BW298" s="13"/>
      <c r="BX298" s="13"/>
      <c r="BY298" s="13"/>
      <c r="BZ298" s="13"/>
      <c r="CA298" s="13"/>
      <c r="CB298" s="13"/>
      <c r="CC298" s="13"/>
      <c r="CD298" s="13"/>
      <c r="CE298" s="13"/>
      <c r="CF298" s="13"/>
      <c r="CG298" s="13"/>
      <c r="CH298" s="13"/>
    </row>
    <row r="299" spans="1:86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4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3"/>
      <c r="AY299" s="13"/>
      <c r="AZ299" s="13"/>
      <c r="BA299" s="13"/>
      <c r="BB299" s="13"/>
      <c r="BC299" s="13"/>
      <c r="BD299" s="13"/>
      <c r="BE299" s="13"/>
      <c r="BF299" s="13"/>
      <c r="BG299" s="13"/>
      <c r="BH299" s="13"/>
      <c r="BI299" s="13"/>
      <c r="BJ299" s="13"/>
      <c r="BK299" s="13"/>
      <c r="BL299" s="13"/>
      <c r="BM299" s="13"/>
      <c r="BN299" s="13"/>
      <c r="BO299" s="13"/>
      <c r="BP299" s="13"/>
      <c r="BQ299" s="13"/>
      <c r="BR299" s="13"/>
      <c r="BS299" s="13"/>
      <c r="BT299" s="13"/>
      <c r="BU299" s="13"/>
      <c r="BV299" s="13"/>
      <c r="BW299" s="13"/>
      <c r="BX299" s="13"/>
      <c r="BY299" s="13"/>
      <c r="BZ299" s="13"/>
      <c r="CA299" s="13"/>
      <c r="CB299" s="13"/>
      <c r="CC299" s="13"/>
      <c r="CD299" s="13"/>
      <c r="CE299" s="13"/>
      <c r="CF299" s="13"/>
      <c r="CG299" s="13"/>
      <c r="CH299" s="13"/>
    </row>
    <row r="300" spans="1:86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4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3"/>
      <c r="BE300" s="13"/>
      <c r="BF300" s="13"/>
      <c r="BG300" s="13"/>
      <c r="BH300" s="13"/>
      <c r="BI300" s="13"/>
      <c r="BJ300" s="13"/>
      <c r="BK300" s="13"/>
      <c r="BL300" s="13"/>
      <c r="BM300" s="13"/>
      <c r="BN300" s="13"/>
      <c r="BO300" s="13"/>
      <c r="BP300" s="13"/>
      <c r="BQ300" s="13"/>
      <c r="BR300" s="13"/>
      <c r="BS300" s="13"/>
      <c r="BT300" s="13"/>
      <c r="BU300" s="13"/>
      <c r="BV300" s="13"/>
      <c r="BW300" s="13"/>
      <c r="BX300" s="13"/>
      <c r="BY300" s="13"/>
      <c r="BZ300" s="13"/>
      <c r="CA300" s="13"/>
      <c r="CB300" s="13"/>
      <c r="CC300" s="13"/>
      <c r="CD300" s="13"/>
      <c r="CE300" s="13"/>
      <c r="CF300" s="13"/>
      <c r="CG300" s="13"/>
      <c r="CH300" s="13"/>
    </row>
    <row r="301" spans="1:86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4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3"/>
      <c r="AY301" s="13"/>
      <c r="AZ301" s="13"/>
      <c r="BA301" s="13"/>
      <c r="BB301" s="13"/>
      <c r="BC301" s="13"/>
      <c r="BD301" s="13"/>
      <c r="BE301" s="13"/>
      <c r="BF301" s="13"/>
      <c r="BG301" s="13"/>
      <c r="BH301" s="13"/>
      <c r="BI301" s="13"/>
      <c r="BJ301" s="13"/>
      <c r="BK301" s="13"/>
      <c r="BL301" s="13"/>
      <c r="BM301" s="13"/>
      <c r="BN301" s="13"/>
      <c r="BO301" s="13"/>
      <c r="BP301" s="13"/>
      <c r="BQ301" s="13"/>
      <c r="BR301" s="13"/>
      <c r="BS301" s="13"/>
      <c r="BT301" s="13"/>
      <c r="BU301" s="13"/>
      <c r="BV301" s="13"/>
      <c r="BW301" s="13"/>
      <c r="BX301" s="13"/>
      <c r="BY301" s="13"/>
      <c r="BZ301" s="13"/>
      <c r="CA301" s="13"/>
      <c r="CB301" s="13"/>
      <c r="CC301" s="13"/>
      <c r="CD301" s="13"/>
      <c r="CE301" s="13"/>
      <c r="CF301" s="13"/>
      <c r="CG301" s="13"/>
      <c r="CH301" s="13"/>
    </row>
    <row r="302" spans="1:86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4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3"/>
      <c r="AY302" s="13"/>
      <c r="AZ302" s="13"/>
      <c r="BA302" s="13"/>
      <c r="BB302" s="13"/>
      <c r="BC302" s="13"/>
      <c r="BD302" s="13"/>
      <c r="BE302" s="13"/>
      <c r="BF302" s="13"/>
      <c r="BG302" s="13"/>
      <c r="BH302" s="13"/>
      <c r="BI302" s="13"/>
      <c r="BJ302" s="13"/>
      <c r="BK302" s="13"/>
      <c r="BL302" s="13"/>
      <c r="BM302" s="13"/>
      <c r="BN302" s="13"/>
      <c r="BO302" s="13"/>
      <c r="BP302" s="13"/>
      <c r="BQ302" s="13"/>
      <c r="BR302" s="13"/>
      <c r="BS302" s="13"/>
      <c r="BT302" s="13"/>
      <c r="BU302" s="13"/>
      <c r="BV302" s="13"/>
      <c r="BW302" s="13"/>
      <c r="BX302" s="13"/>
      <c r="BY302" s="13"/>
      <c r="BZ302" s="13"/>
      <c r="CA302" s="13"/>
      <c r="CB302" s="13"/>
      <c r="CC302" s="13"/>
      <c r="CD302" s="13"/>
      <c r="CE302" s="13"/>
      <c r="CF302" s="13"/>
      <c r="CG302" s="13"/>
      <c r="CH302" s="13"/>
    </row>
    <row r="303" spans="1:86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4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A303" s="13"/>
      <c r="BB303" s="13"/>
      <c r="BC303" s="13"/>
      <c r="BD303" s="13"/>
      <c r="BE303" s="13"/>
      <c r="BF303" s="13"/>
      <c r="BG303" s="13"/>
      <c r="BH303" s="13"/>
      <c r="BI303" s="13"/>
      <c r="BJ303" s="13"/>
      <c r="BK303" s="13"/>
      <c r="BL303" s="13"/>
      <c r="BM303" s="13"/>
      <c r="BN303" s="13"/>
      <c r="BO303" s="13"/>
      <c r="BP303" s="13"/>
      <c r="BQ303" s="13"/>
      <c r="BR303" s="13"/>
      <c r="BS303" s="13"/>
      <c r="BT303" s="13"/>
      <c r="BU303" s="13"/>
      <c r="BV303" s="13"/>
      <c r="BW303" s="13"/>
      <c r="BX303" s="13"/>
      <c r="BY303" s="13"/>
      <c r="BZ303" s="13"/>
      <c r="CA303" s="13"/>
      <c r="CB303" s="13"/>
      <c r="CC303" s="13"/>
      <c r="CD303" s="13"/>
      <c r="CE303" s="13"/>
      <c r="CF303" s="13"/>
      <c r="CG303" s="13"/>
      <c r="CH303" s="13"/>
    </row>
    <row r="304" spans="1:86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4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3"/>
      <c r="AY304" s="13"/>
      <c r="AZ304" s="13"/>
      <c r="BA304" s="13"/>
      <c r="BB304" s="13"/>
      <c r="BC304" s="13"/>
      <c r="BD304" s="13"/>
      <c r="BE304" s="13"/>
      <c r="BF304" s="13"/>
      <c r="BG304" s="13"/>
      <c r="BH304" s="13"/>
      <c r="BI304" s="13"/>
      <c r="BJ304" s="13"/>
      <c r="BK304" s="13"/>
      <c r="BL304" s="13"/>
      <c r="BM304" s="13"/>
      <c r="BN304" s="13"/>
      <c r="BO304" s="13"/>
      <c r="BP304" s="13"/>
      <c r="BQ304" s="13"/>
      <c r="BR304" s="13"/>
      <c r="BS304" s="13"/>
      <c r="BT304" s="13"/>
      <c r="BU304" s="13"/>
      <c r="BV304" s="13"/>
      <c r="BW304" s="13"/>
      <c r="BX304" s="13"/>
      <c r="BY304" s="13"/>
      <c r="BZ304" s="13"/>
      <c r="CA304" s="13"/>
      <c r="CB304" s="13"/>
      <c r="CC304" s="13"/>
      <c r="CD304" s="13"/>
      <c r="CE304" s="13"/>
      <c r="CF304" s="13"/>
      <c r="CG304" s="13"/>
      <c r="CH304" s="13"/>
    </row>
    <row r="305" spans="1:86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4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13"/>
      <c r="AY305" s="13"/>
      <c r="AZ305" s="13"/>
      <c r="BA305" s="13"/>
      <c r="BB305" s="13"/>
      <c r="BC305" s="13"/>
      <c r="BD305" s="13"/>
      <c r="BE305" s="13"/>
      <c r="BF305" s="13"/>
      <c r="BG305" s="13"/>
      <c r="BH305" s="13"/>
      <c r="BI305" s="13"/>
      <c r="BJ305" s="13"/>
      <c r="BK305" s="13"/>
      <c r="BL305" s="13"/>
      <c r="BM305" s="13"/>
      <c r="BN305" s="13"/>
      <c r="BO305" s="13"/>
      <c r="BP305" s="13"/>
      <c r="BQ305" s="13"/>
      <c r="BR305" s="13"/>
      <c r="BS305" s="13"/>
      <c r="BT305" s="13"/>
      <c r="BU305" s="13"/>
      <c r="BV305" s="13"/>
      <c r="BW305" s="13"/>
      <c r="BX305" s="13"/>
      <c r="BY305" s="13"/>
      <c r="BZ305" s="13"/>
      <c r="CA305" s="13"/>
      <c r="CB305" s="13"/>
      <c r="CC305" s="13"/>
      <c r="CD305" s="13"/>
      <c r="CE305" s="13"/>
      <c r="CF305" s="13"/>
      <c r="CG305" s="13"/>
      <c r="CH305" s="13"/>
    </row>
    <row r="306" spans="1:86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4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  <c r="BB306" s="13"/>
      <c r="BC306" s="13"/>
      <c r="BD306" s="13"/>
      <c r="BE306" s="13"/>
      <c r="BF306" s="13"/>
      <c r="BG306" s="13"/>
      <c r="BH306" s="13"/>
      <c r="BI306" s="13"/>
      <c r="BJ306" s="13"/>
      <c r="BK306" s="13"/>
      <c r="BL306" s="13"/>
      <c r="BM306" s="13"/>
      <c r="BN306" s="13"/>
      <c r="BO306" s="13"/>
      <c r="BP306" s="13"/>
      <c r="BQ306" s="13"/>
      <c r="BR306" s="13"/>
      <c r="BS306" s="13"/>
      <c r="BT306" s="13"/>
      <c r="BU306" s="13"/>
      <c r="BV306" s="13"/>
      <c r="BW306" s="13"/>
      <c r="BX306" s="13"/>
      <c r="BY306" s="13"/>
      <c r="BZ306" s="13"/>
      <c r="CA306" s="13"/>
      <c r="CB306" s="13"/>
      <c r="CC306" s="13"/>
      <c r="CD306" s="13"/>
      <c r="CE306" s="13"/>
      <c r="CF306" s="13"/>
      <c r="CG306" s="13"/>
      <c r="CH306" s="13"/>
    </row>
    <row r="307" spans="1:86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4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3"/>
      <c r="AY307" s="13"/>
      <c r="AZ307" s="13"/>
      <c r="BA307" s="13"/>
      <c r="BB307" s="13"/>
      <c r="BC307" s="13"/>
      <c r="BD307" s="13"/>
      <c r="BE307" s="13"/>
      <c r="BF307" s="13"/>
      <c r="BG307" s="13"/>
      <c r="BH307" s="13"/>
      <c r="BI307" s="13"/>
      <c r="BJ307" s="13"/>
      <c r="BK307" s="13"/>
      <c r="BL307" s="13"/>
      <c r="BM307" s="13"/>
      <c r="BN307" s="13"/>
      <c r="BO307" s="13"/>
      <c r="BP307" s="13"/>
      <c r="BQ307" s="13"/>
      <c r="BR307" s="13"/>
      <c r="BS307" s="13"/>
      <c r="BT307" s="13"/>
      <c r="BU307" s="13"/>
      <c r="BV307" s="13"/>
      <c r="BW307" s="13"/>
      <c r="BX307" s="13"/>
      <c r="BY307" s="13"/>
      <c r="BZ307" s="13"/>
      <c r="CA307" s="13"/>
      <c r="CB307" s="13"/>
      <c r="CC307" s="13"/>
      <c r="CD307" s="13"/>
      <c r="CE307" s="13"/>
      <c r="CF307" s="13"/>
      <c r="CG307" s="13"/>
      <c r="CH307" s="13"/>
    </row>
    <row r="308" spans="1:86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4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3"/>
      <c r="AY308" s="13"/>
      <c r="AZ308" s="13"/>
      <c r="BA308" s="13"/>
      <c r="BB308" s="13"/>
      <c r="BC308" s="13"/>
      <c r="BD308" s="13"/>
      <c r="BE308" s="13"/>
      <c r="BF308" s="13"/>
      <c r="BG308" s="13"/>
      <c r="BH308" s="13"/>
      <c r="BI308" s="13"/>
      <c r="BJ308" s="13"/>
      <c r="BK308" s="13"/>
      <c r="BL308" s="13"/>
      <c r="BM308" s="13"/>
      <c r="BN308" s="13"/>
      <c r="BO308" s="13"/>
      <c r="BP308" s="13"/>
      <c r="BQ308" s="13"/>
      <c r="BR308" s="13"/>
      <c r="BS308" s="13"/>
      <c r="BT308" s="13"/>
      <c r="BU308" s="13"/>
      <c r="BV308" s="13"/>
      <c r="BW308" s="13"/>
      <c r="BX308" s="13"/>
      <c r="BY308" s="13"/>
      <c r="BZ308" s="13"/>
      <c r="CA308" s="13"/>
      <c r="CB308" s="13"/>
      <c r="CC308" s="13"/>
      <c r="CD308" s="13"/>
      <c r="CE308" s="13"/>
      <c r="CF308" s="13"/>
      <c r="CG308" s="13"/>
      <c r="CH308" s="13"/>
    </row>
    <row r="309" spans="1:86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4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3"/>
      <c r="BE309" s="13"/>
      <c r="BF309" s="13"/>
      <c r="BG309" s="13"/>
      <c r="BH309" s="13"/>
      <c r="BI309" s="13"/>
      <c r="BJ309" s="13"/>
      <c r="BK309" s="13"/>
      <c r="BL309" s="13"/>
      <c r="BM309" s="13"/>
      <c r="BN309" s="13"/>
      <c r="BO309" s="13"/>
      <c r="BP309" s="13"/>
      <c r="BQ309" s="13"/>
      <c r="BR309" s="13"/>
      <c r="BS309" s="13"/>
      <c r="BT309" s="13"/>
      <c r="BU309" s="13"/>
      <c r="BV309" s="13"/>
      <c r="BW309" s="13"/>
      <c r="BX309" s="13"/>
      <c r="BY309" s="13"/>
      <c r="BZ309" s="13"/>
      <c r="CA309" s="13"/>
      <c r="CB309" s="13"/>
      <c r="CC309" s="13"/>
      <c r="CD309" s="13"/>
      <c r="CE309" s="13"/>
      <c r="CF309" s="13"/>
      <c r="CG309" s="13"/>
      <c r="CH309" s="13"/>
    </row>
    <row r="310" spans="1:86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4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3"/>
      <c r="AY310" s="13"/>
      <c r="AZ310" s="13"/>
      <c r="BA310" s="13"/>
      <c r="BB310" s="13"/>
      <c r="BC310" s="13"/>
      <c r="BD310" s="13"/>
      <c r="BE310" s="13"/>
      <c r="BF310" s="13"/>
      <c r="BG310" s="13"/>
      <c r="BH310" s="13"/>
      <c r="BI310" s="13"/>
      <c r="BJ310" s="13"/>
      <c r="BK310" s="13"/>
      <c r="BL310" s="13"/>
      <c r="BM310" s="13"/>
      <c r="BN310" s="13"/>
      <c r="BO310" s="13"/>
      <c r="BP310" s="13"/>
      <c r="BQ310" s="13"/>
      <c r="BR310" s="13"/>
      <c r="BS310" s="13"/>
      <c r="BT310" s="13"/>
      <c r="BU310" s="13"/>
      <c r="BV310" s="13"/>
      <c r="BW310" s="13"/>
      <c r="BX310" s="13"/>
      <c r="BY310" s="13"/>
      <c r="BZ310" s="13"/>
      <c r="CA310" s="13"/>
      <c r="CB310" s="13"/>
      <c r="CC310" s="13"/>
      <c r="CD310" s="13"/>
      <c r="CE310" s="13"/>
      <c r="CF310" s="13"/>
      <c r="CG310" s="13"/>
      <c r="CH310" s="13"/>
    </row>
    <row r="311" spans="1:86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4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3"/>
      <c r="AY311" s="13"/>
      <c r="AZ311" s="13"/>
      <c r="BA311" s="13"/>
      <c r="BB311" s="13"/>
      <c r="BC311" s="13"/>
      <c r="BD311" s="13"/>
      <c r="BE311" s="13"/>
      <c r="BF311" s="13"/>
      <c r="BG311" s="13"/>
      <c r="BH311" s="13"/>
      <c r="BI311" s="13"/>
      <c r="BJ311" s="13"/>
      <c r="BK311" s="13"/>
      <c r="BL311" s="13"/>
      <c r="BM311" s="13"/>
      <c r="BN311" s="13"/>
      <c r="BO311" s="13"/>
      <c r="BP311" s="13"/>
      <c r="BQ311" s="13"/>
      <c r="BR311" s="13"/>
      <c r="BS311" s="13"/>
      <c r="BT311" s="13"/>
      <c r="BU311" s="13"/>
      <c r="BV311" s="13"/>
      <c r="BW311" s="13"/>
      <c r="BX311" s="13"/>
      <c r="BY311" s="13"/>
      <c r="BZ311" s="13"/>
      <c r="CA311" s="13"/>
      <c r="CB311" s="13"/>
      <c r="CC311" s="13"/>
      <c r="CD311" s="13"/>
      <c r="CE311" s="13"/>
      <c r="CF311" s="13"/>
      <c r="CG311" s="13"/>
      <c r="CH311" s="13"/>
    </row>
    <row r="312" spans="1:86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4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3"/>
      <c r="BE312" s="13"/>
      <c r="BF312" s="13"/>
      <c r="BG312" s="13"/>
      <c r="BH312" s="13"/>
      <c r="BI312" s="13"/>
      <c r="BJ312" s="13"/>
      <c r="BK312" s="13"/>
      <c r="BL312" s="13"/>
      <c r="BM312" s="13"/>
      <c r="BN312" s="13"/>
      <c r="BO312" s="13"/>
      <c r="BP312" s="13"/>
      <c r="BQ312" s="13"/>
      <c r="BR312" s="13"/>
      <c r="BS312" s="13"/>
      <c r="BT312" s="13"/>
      <c r="BU312" s="13"/>
      <c r="BV312" s="13"/>
      <c r="BW312" s="13"/>
      <c r="BX312" s="13"/>
      <c r="BY312" s="13"/>
      <c r="BZ312" s="13"/>
      <c r="CA312" s="13"/>
      <c r="CB312" s="13"/>
      <c r="CC312" s="13"/>
      <c r="CD312" s="13"/>
      <c r="CE312" s="13"/>
      <c r="CF312" s="13"/>
      <c r="CG312" s="13"/>
      <c r="CH312" s="13"/>
    </row>
    <row r="313" spans="1:86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4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3"/>
      <c r="AY313" s="13"/>
      <c r="AZ313" s="13"/>
      <c r="BA313" s="13"/>
      <c r="BB313" s="13"/>
      <c r="BC313" s="13"/>
      <c r="BD313" s="13"/>
      <c r="BE313" s="13"/>
      <c r="BF313" s="13"/>
      <c r="BG313" s="13"/>
      <c r="BH313" s="13"/>
      <c r="BI313" s="13"/>
      <c r="BJ313" s="13"/>
      <c r="BK313" s="13"/>
      <c r="BL313" s="13"/>
      <c r="BM313" s="13"/>
      <c r="BN313" s="13"/>
      <c r="BO313" s="13"/>
      <c r="BP313" s="13"/>
      <c r="BQ313" s="13"/>
      <c r="BR313" s="13"/>
      <c r="BS313" s="13"/>
      <c r="BT313" s="13"/>
      <c r="BU313" s="13"/>
      <c r="BV313" s="13"/>
      <c r="BW313" s="13"/>
      <c r="BX313" s="13"/>
      <c r="BY313" s="13"/>
      <c r="BZ313" s="13"/>
      <c r="CA313" s="13"/>
      <c r="CB313" s="13"/>
      <c r="CC313" s="13"/>
      <c r="CD313" s="13"/>
      <c r="CE313" s="13"/>
      <c r="CF313" s="13"/>
      <c r="CG313" s="13"/>
      <c r="CH313" s="13"/>
    </row>
    <row r="314" spans="1:86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4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3"/>
      <c r="AY314" s="13"/>
      <c r="AZ314" s="13"/>
      <c r="BA314" s="13"/>
      <c r="BB314" s="13"/>
      <c r="BC314" s="13"/>
      <c r="BD314" s="13"/>
      <c r="BE314" s="13"/>
      <c r="BF314" s="13"/>
      <c r="BG314" s="13"/>
      <c r="BH314" s="13"/>
      <c r="BI314" s="13"/>
      <c r="BJ314" s="13"/>
      <c r="BK314" s="13"/>
      <c r="BL314" s="13"/>
      <c r="BM314" s="13"/>
      <c r="BN314" s="13"/>
      <c r="BO314" s="13"/>
      <c r="BP314" s="13"/>
      <c r="BQ314" s="13"/>
      <c r="BR314" s="13"/>
      <c r="BS314" s="13"/>
      <c r="BT314" s="13"/>
      <c r="BU314" s="13"/>
      <c r="BV314" s="13"/>
      <c r="BW314" s="13"/>
      <c r="BX314" s="13"/>
      <c r="BY314" s="13"/>
      <c r="BZ314" s="13"/>
      <c r="CA314" s="13"/>
      <c r="CB314" s="13"/>
      <c r="CC314" s="13"/>
      <c r="CD314" s="13"/>
      <c r="CE314" s="13"/>
      <c r="CF314" s="13"/>
      <c r="CG314" s="13"/>
      <c r="CH314" s="13"/>
    </row>
    <row r="315" spans="1:86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4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  <c r="BD315" s="13"/>
      <c r="BE315" s="13"/>
      <c r="BF315" s="13"/>
      <c r="BG315" s="13"/>
      <c r="BH315" s="13"/>
      <c r="BI315" s="13"/>
      <c r="BJ315" s="13"/>
      <c r="BK315" s="13"/>
      <c r="BL315" s="13"/>
      <c r="BM315" s="13"/>
      <c r="BN315" s="13"/>
      <c r="BO315" s="13"/>
      <c r="BP315" s="13"/>
      <c r="BQ315" s="13"/>
      <c r="BR315" s="13"/>
      <c r="BS315" s="13"/>
      <c r="BT315" s="13"/>
      <c r="BU315" s="13"/>
      <c r="BV315" s="13"/>
      <c r="BW315" s="13"/>
      <c r="BX315" s="13"/>
      <c r="BY315" s="13"/>
      <c r="BZ315" s="13"/>
      <c r="CA315" s="13"/>
      <c r="CB315" s="13"/>
      <c r="CC315" s="13"/>
      <c r="CD315" s="13"/>
      <c r="CE315" s="13"/>
      <c r="CF315" s="13"/>
      <c r="CG315" s="13"/>
      <c r="CH315" s="13"/>
    </row>
    <row r="316" spans="1:86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4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3"/>
      <c r="AY316" s="13"/>
      <c r="AZ316" s="13"/>
      <c r="BA316" s="13"/>
      <c r="BB316" s="13"/>
      <c r="BC316" s="13"/>
      <c r="BD316" s="13"/>
      <c r="BE316" s="13"/>
      <c r="BF316" s="13"/>
      <c r="BG316" s="13"/>
      <c r="BH316" s="13"/>
      <c r="BI316" s="13"/>
      <c r="BJ316" s="13"/>
      <c r="BK316" s="13"/>
      <c r="BL316" s="13"/>
      <c r="BM316" s="13"/>
      <c r="BN316" s="13"/>
      <c r="BO316" s="13"/>
      <c r="BP316" s="13"/>
      <c r="BQ316" s="13"/>
      <c r="BR316" s="13"/>
      <c r="BS316" s="13"/>
      <c r="BT316" s="13"/>
      <c r="BU316" s="13"/>
      <c r="BV316" s="13"/>
      <c r="BW316" s="13"/>
      <c r="BX316" s="13"/>
      <c r="BY316" s="13"/>
      <c r="BZ316" s="13"/>
      <c r="CA316" s="13"/>
      <c r="CB316" s="13"/>
      <c r="CC316" s="13"/>
      <c r="CD316" s="13"/>
      <c r="CE316" s="13"/>
      <c r="CF316" s="13"/>
      <c r="CG316" s="13"/>
      <c r="CH316" s="13"/>
    </row>
    <row r="317" spans="1:86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4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3"/>
      <c r="AY317" s="13"/>
      <c r="AZ317" s="13"/>
      <c r="BA317" s="13"/>
      <c r="BB317" s="13"/>
      <c r="BC317" s="13"/>
      <c r="BD317" s="13"/>
      <c r="BE317" s="13"/>
      <c r="BF317" s="13"/>
      <c r="BG317" s="13"/>
      <c r="BH317" s="13"/>
      <c r="BI317" s="13"/>
      <c r="BJ317" s="13"/>
      <c r="BK317" s="13"/>
      <c r="BL317" s="13"/>
      <c r="BM317" s="13"/>
      <c r="BN317" s="13"/>
      <c r="BO317" s="13"/>
      <c r="BP317" s="13"/>
      <c r="BQ317" s="13"/>
      <c r="BR317" s="13"/>
      <c r="BS317" s="13"/>
      <c r="BT317" s="13"/>
      <c r="BU317" s="13"/>
      <c r="BV317" s="13"/>
      <c r="BW317" s="13"/>
      <c r="BX317" s="13"/>
      <c r="BY317" s="13"/>
      <c r="BZ317" s="13"/>
      <c r="CA317" s="13"/>
      <c r="CB317" s="13"/>
      <c r="CC317" s="13"/>
      <c r="CD317" s="13"/>
      <c r="CE317" s="13"/>
      <c r="CF317" s="13"/>
      <c r="CG317" s="13"/>
      <c r="CH317" s="13"/>
    </row>
    <row r="318" spans="1:86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4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3"/>
      <c r="AY318" s="13"/>
      <c r="AZ318" s="13"/>
      <c r="BA318" s="13"/>
      <c r="BB318" s="13"/>
      <c r="BC318" s="13"/>
      <c r="BD318" s="13"/>
      <c r="BE318" s="13"/>
      <c r="BF318" s="13"/>
      <c r="BG318" s="13"/>
      <c r="BH318" s="13"/>
      <c r="BI318" s="13"/>
      <c r="BJ318" s="13"/>
      <c r="BK318" s="13"/>
      <c r="BL318" s="13"/>
      <c r="BM318" s="13"/>
      <c r="BN318" s="13"/>
      <c r="BO318" s="13"/>
      <c r="BP318" s="13"/>
      <c r="BQ318" s="13"/>
      <c r="BR318" s="13"/>
      <c r="BS318" s="13"/>
      <c r="BT318" s="13"/>
      <c r="BU318" s="13"/>
      <c r="BV318" s="13"/>
      <c r="BW318" s="13"/>
      <c r="BX318" s="13"/>
      <c r="BY318" s="13"/>
      <c r="BZ318" s="13"/>
      <c r="CA318" s="13"/>
      <c r="CB318" s="13"/>
      <c r="CC318" s="13"/>
      <c r="CD318" s="13"/>
      <c r="CE318" s="13"/>
      <c r="CF318" s="13"/>
      <c r="CG318" s="13"/>
      <c r="CH318" s="13"/>
    </row>
    <row r="319" spans="1:86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4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3"/>
      <c r="AY319" s="13"/>
      <c r="AZ319" s="13"/>
      <c r="BA319" s="13"/>
      <c r="BB319" s="13"/>
      <c r="BC319" s="13"/>
      <c r="BD319" s="13"/>
      <c r="BE319" s="13"/>
      <c r="BF319" s="13"/>
      <c r="BG319" s="13"/>
      <c r="BH319" s="13"/>
      <c r="BI319" s="13"/>
      <c r="BJ319" s="13"/>
      <c r="BK319" s="13"/>
      <c r="BL319" s="13"/>
      <c r="BM319" s="13"/>
      <c r="BN319" s="13"/>
      <c r="BO319" s="13"/>
      <c r="BP319" s="13"/>
      <c r="BQ319" s="13"/>
      <c r="BR319" s="13"/>
      <c r="BS319" s="13"/>
      <c r="BT319" s="13"/>
      <c r="BU319" s="13"/>
      <c r="BV319" s="13"/>
      <c r="BW319" s="13"/>
      <c r="BX319" s="13"/>
      <c r="BY319" s="13"/>
      <c r="BZ319" s="13"/>
      <c r="CA319" s="13"/>
      <c r="CB319" s="13"/>
      <c r="CC319" s="13"/>
      <c r="CD319" s="13"/>
      <c r="CE319" s="13"/>
      <c r="CF319" s="13"/>
      <c r="CG319" s="13"/>
      <c r="CH319" s="13"/>
    </row>
    <row r="320" spans="1:86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4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3"/>
      <c r="AY320" s="13"/>
      <c r="AZ320" s="13"/>
      <c r="BA320" s="13"/>
      <c r="BB320" s="13"/>
      <c r="BC320" s="13"/>
      <c r="BD320" s="13"/>
      <c r="BE320" s="13"/>
      <c r="BF320" s="13"/>
      <c r="BG320" s="13"/>
      <c r="BH320" s="13"/>
      <c r="BI320" s="13"/>
      <c r="BJ320" s="13"/>
      <c r="BK320" s="13"/>
      <c r="BL320" s="13"/>
      <c r="BM320" s="13"/>
      <c r="BN320" s="13"/>
      <c r="BO320" s="13"/>
      <c r="BP320" s="13"/>
      <c r="BQ320" s="13"/>
      <c r="BR320" s="13"/>
      <c r="BS320" s="13"/>
      <c r="BT320" s="13"/>
      <c r="BU320" s="13"/>
      <c r="BV320" s="13"/>
      <c r="BW320" s="13"/>
      <c r="BX320" s="13"/>
      <c r="BY320" s="13"/>
      <c r="BZ320" s="13"/>
      <c r="CA320" s="13"/>
      <c r="CB320" s="13"/>
      <c r="CC320" s="13"/>
      <c r="CD320" s="13"/>
      <c r="CE320" s="13"/>
      <c r="CF320" s="13"/>
      <c r="CG320" s="13"/>
      <c r="CH320" s="13"/>
    </row>
    <row r="321" spans="1:86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4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3"/>
      <c r="BE321" s="13"/>
      <c r="BF321" s="13"/>
      <c r="BG321" s="13"/>
      <c r="BH321" s="13"/>
      <c r="BI321" s="13"/>
      <c r="BJ321" s="13"/>
      <c r="BK321" s="13"/>
      <c r="BL321" s="13"/>
      <c r="BM321" s="13"/>
      <c r="BN321" s="13"/>
      <c r="BO321" s="13"/>
      <c r="BP321" s="13"/>
      <c r="BQ321" s="13"/>
      <c r="BR321" s="13"/>
      <c r="BS321" s="13"/>
      <c r="BT321" s="13"/>
      <c r="BU321" s="13"/>
      <c r="BV321" s="13"/>
      <c r="BW321" s="13"/>
      <c r="BX321" s="13"/>
      <c r="BY321" s="13"/>
      <c r="BZ321" s="13"/>
      <c r="CA321" s="13"/>
      <c r="CB321" s="13"/>
      <c r="CC321" s="13"/>
      <c r="CD321" s="13"/>
      <c r="CE321" s="13"/>
      <c r="CF321" s="13"/>
      <c r="CG321" s="13"/>
      <c r="CH321" s="13"/>
    </row>
    <row r="322" spans="1:86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4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13"/>
      <c r="AY322" s="13"/>
      <c r="AZ322" s="13"/>
      <c r="BA322" s="13"/>
      <c r="BB322" s="13"/>
      <c r="BC322" s="13"/>
      <c r="BD322" s="13"/>
      <c r="BE322" s="13"/>
      <c r="BF322" s="13"/>
      <c r="BG322" s="13"/>
      <c r="BH322" s="13"/>
      <c r="BI322" s="13"/>
      <c r="BJ322" s="13"/>
      <c r="BK322" s="13"/>
      <c r="BL322" s="13"/>
      <c r="BM322" s="13"/>
      <c r="BN322" s="13"/>
      <c r="BO322" s="13"/>
      <c r="BP322" s="13"/>
      <c r="BQ322" s="13"/>
      <c r="BR322" s="13"/>
      <c r="BS322" s="13"/>
      <c r="BT322" s="13"/>
      <c r="BU322" s="13"/>
      <c r="BV322" s="13"/>
      <c r="BW322" s="13"/>
      <c r="BX322" s="13"/>
      <c r="BY322" s="13"/>
      <c r="BZ322" s="13"/>
      <c r="CA322" s="13"/>
      <c r="CB322" s="13"/>
      <c r="CC322" s="13"/>
      <c r="CD322" s="13"/>
      <c r="CE322" s="13"/>
      <c r="CF322" s="13"/>
      <c r="CG322" s="13"/>
      <c r="CH322" s="13"/>
    </row>
    <row r="323" spans="1:86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4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13"/>
      <c r="AY323" s="13"/>
      <c r="AZ323" s="13"/>
      <c r="BA323" s="13"/>
      <c r="BB323" s="13"/>
      <c r="BC323" s="13"/>
      <c r="BD323" s="13"/>
      <c r="BE323" s="13"/>
      <c r="BF323" s="13"/>
      <c r="BG323" s="13"/>
      <c r="BH323" s="13"/>
      <c r="BI323" s="13"/>
      <c r="BJ323" s="13"/>
      <c r="BK323" s="13"/>
      <c r="BL323" s="13"/>
      <c r="BM323" s="13"/>
      <c r="BN323" s="13"/>
      <c r="BO323" s="13"/>
      <c r="BP323" s="13"/>
      <c r="BQ323" s="13"/>
      <c r="BR323" s="13"/>
      <c r="BS323" s="13"/>
      <c r="BT323" s="13"/>
      <c r="BU323" s="13"/>
      <c r="BV323" s="13"/>
      <c r="BW323" s="13"/>
      <c r="BX323" s="13"/>
      <c r="BY323" s="13"/>
      <c r="BZ323" s="13"/>
      <c r="CA323" s="13"/>
      <c r="CB323" s="13"/>
      <c r="CC323" s="13"/>
      <c r="CD323" s="13"/>
      <c r="CE323" s="13"/>
      <c r="CF323" s="13"/>
      <c r="CG323" s="13"/>
      <c r="CH323" s="13"/>
    </row>
    <row r="324" spans="1:86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4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3"/>
      <c r="AY324" s="13"/>
      <c r="AZ324" s="13"/>
      <c r="BA324" s="13"/>
      <c r="BB324" s="13"/>
      <c r="BC324" s="13"/>
      <c r="BD324" s="13"/>
      <c r="BE324" s="13"/>
      <c r="BF324" s="13"/>
      <c r="BG324" s="13"/>
      <c r="BH324" s="13"/>
      <c r="BI324" s="13"/>
      <c r="BJ324" s="13"/>
      <c r="BK324" s="13"/>
      <c r="BL324" s="13"/>
      <c r="BM324" s="13"/>
      <c r="BN324" s="13"/>
      <c r="BO324" s="13"/>
      <c r="BP324" s="13"/>
      <c r="BQ324" s="13"/>
      <c r="BR324" s="13"/>
      <c r="BS324" s="13"/>
      <c r="BT324" s="13"/>
      <c r="BU324" s="13"/>
      <c r="BV324" s="13"/>
      <c r="BW324" s="13"/>
      <c r="BX324" s="13"/>
      <c r="BY324" s="13"/>
      <c r="BZ324" s="13"/>
      <c r="CA324" s="13"/>
      <c r="CB324" s="13"/>
      <c r="CC324" s="13"/>
      <c r="CD324" s="13"/>
      <c r="CE324" s="13"/>
      <c r="CF324" s="13"/>
      <c r="CG324" s="13"/>
      <c r="CH324" s="13"/>
    </row>
    <row r="325" spans="1:86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4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13"/>
      <c r="AY325" s="13"/>
      <c r="AZ325" s="13"/>
      <c r="BA325" s="13"/>
      <c r="BB325" s="13"/>
      <c r="BC325" s="13"/>
      <c r="BD325" s="13"/>
      <c r="BE325" s="13"/>
      <c r="BF325" s="13"/>
      <c r="BG325" s="13"/>
      <c r="BH325" s="13"/>
      <c r="BI325" s="13"/>
      <c r="BJ325" s="13"/>
      <c r="BK325" s="13"/>
      <c r="BL325" s="13"/>
      <c r="BM325" s="13"/>
      <c r="BN325" s="13"/>
      <c r="BO325" s="13"/>
      <c r="BP325" s="13"/>
      <c r="BQ325" s="13"/>
      <c r="BR325" s="13"/>
      <c r="BS325" s="13"/>
      <c r="BT325" s="13"/>
      <c r="BU325" s="13"/>
      <c r="BV325" s="13"/>
      <c r="BW325" s="13"/>
      <c r="BX325" s="13"/>
      <c r="BY325" s="13"/>
      <c r="BZ325" s="13"/>
      <c r="CA325" s="13"/>
      <c r="CB325" s="13"/>
      <c r="CC325" s="13"/>
      <c r="CD325" s="13"/>
      <c r="CE325" s="13"/>
      <c r="CF325" s="13"/>
      <c r="CG325" s="13"/>
      <c r="CH325" s="13"/>
    </row>
    <row r="326" spans="1:86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4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13"/>
      <c r="AY326" s="13"/>
      <c r="AZ326" s="13"/>
      <c r="BA326" s="13"/>
      <c r="BB326" s="13"/>
      <c r="BC326" s="13"/>
      <c r="BD326" s="13"/>
      <c r="BE326" s="13"/>
      <c r="BF326" s="13"/>
      <c r="BG326" s="13"/>
      <c r="BH326" s="13"/>
      <c r="BI326" s="13"/>
      <c r="BJ326" s="13"/>
      <c r="BK326" s="13"/>
      <c r="BL326" s="13"/>
      <c r="BM326" s="13"/>
      <c r="BN326" s="13"/>
      <c r="BO326" s="13"/>
      <c r="BP326" s="13"/>
      <c r="BQ326" s="13"/>
      <c r="BR326" s="13"/>
      <c r="BS326" s="13"/>
      <c r="BT326" s="13"/>
      <c r="BU326" s="13"/>
      <c r="BV326" s="13"/>
      <c r="BW326" s="13"/>
      <c r="BX326" s="13"/>
      <c r="BY326" s="13"/>
      <c r="BZ326" s="13"/>
      <c r="CA326" s="13"/>
      <c r="CB326" s="13"/>
      <c r="CC326" s="13"/>
      <c r="CD326" s="13"/>
      <c r="CE326" s="13"/>
      <c r="CF326" s="13"/>
      <c r="CG326" s="13"/>
      <c r="CH326" s="13"/>
    </row>
    <row r="327" spans="1:86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4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3"/>
      <c r="AY327" s="13"/>
      <c r="AZ327" s="13"/>
      <c r="BA327" s="13"/>
      <c r="BB327" s="13"/>
      <c r="BC327" s="13"/>
      <c r="BD327" s="13"/>
      <c r="BE327" s="13"/>
      <c r="BF327" s="13"/>
      <c r="BG327" s="13"/>
      <c r="BH327" s="13"/>
      <c r="BI327" s="13"/>
      <c r="BJ327" s="13"/>
      <c r="BK327" s="13"/>
      <c r="BL327" s="13"/>
      <c r="BM327" s="13"/>
      <c r="BN327" s="13"/>
      <c r="BO327" s="13"/>
      <c r="BP327" s="13"/>
      <c r="BQ327" s="13"/>
      <c r="BR327" s="13"/>
      <c r="BS327" s="13"/>
      <c r="BT327" s="13"/>
      <c r="BU327" s="13"/>
      <c r="BV327" s="13"/>
      <c r="BW327" s="13"/>
      <c r="BX327" s="13"/>
      <c r="BY327" s="13"/>
      <c r="BZ327" s="13"/>
      <c r="CA327" s="13"/>
      <c r="CB327" s="13"/>
      <c r="CC327" s="13"/>
      <c r="CD327" s="13"/>
      <c r="CE327" s="13"/>
      <c r="CF327" s="13"/>
      <c r="CG327" s="13"/>
      <c r="CH327" s="13"/>
    </row>
    <row r="328" spans="1:86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4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13"/>
      <c r="AY328" s="13"/>
      <c r="AZ328" s="13"/>
      <c r="BA328" s="13"/>
      <c r="BB328" s="13"/>
      <c r="BC328" s="13"/>
      <c r="BD328" s="13"/>
      <c r="BE328" s="13"/>
      <c r="BF328" s="13"/>
      <c r="BG328" s="13"/>
      <c r="BH328" s="13"/>
      <c r="BI328" s="13"/>
      <c r="BJ328" s="13"/>
      <c r="BK328" s="13"/>
      <c r="BL328" s="13"/>
      <c r="BM328" s="13"/>
      <c r="BN328" s="13"/>
      <c r="BO328" s="13"/>
      <c r="BP328" s="13"/>
      <c r="BQ328" s="13"/>
      <c r="BR328" s="13"/>
      <c r="BS328" s="13"/>
      <c r="BT328" s="13"/>
      <c r="BU328" s="13"/>
      <c r="BV328" s="13"/>
      <c r="BW328" s="13"/>
      <c r="BX328" s="13"/>
      <c r="BY328" s="13"/>
      <c r="BZ328" s="13"/>
      <c r="CA328" s="13"/>
      <c r="CB328" s="13"/>
      <c r="CC328" s="13"/>
      <c r="CD328" s="13"/>
      <c r="CE328" s="13"/>
      <c r="CF328" s="13"/>
      <c r="CG328" s="13"/>
      <c r="CH328" s="13"/>
    </row>
    <row r="329" spans="1:86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4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13"/>
      <c r="AY329" s="13"/>
      <c r="AZ329" s="13"/>
      <c r="BA329" s="13"/>
      <c r="BB329" s="13"/>
      <c r="BC329" s="13"/>
      <c r="BD329" s="13"/>
      <c r="BE329" s="13"/>
      <c r="BF329" s="13"/>
      <c r="BG329" s="13"/>
      <c r="BH329" s="13"/>
      <c r="BI329" s="13"/>
      <c r="BJ329" s="13"/>
      <c r="BK329" s="13"/>
      <c r="BL329" s="13"/>
      <c r="BM329" s="13"/>
      <c r="BN329" s="13"/>
      <c r="BO329" s="13"/>
      <c r="BP329" s="13"/>
      <c r="BQ329" s="13"/>
      <c r="BR329" s="13"/>
      <c r="BS329" s="13"/>
      <c r="BT329" s="13"/>
      <c r="BU329" s="13"/>
      <c r="BV329" s="13"/>
      <c r="BW329" s="13"/>
      <c r="BX329" s="13"/>
      <c r="BY329" s="13"/>
      <c r="BZ329" s="13"/>
      <c r="CA329" s="13"/>
      <c r="CB329" s="13"/>
      <c r="CC329" s="13"/>
      <c r="CD329" s="13"/>
      <c r="CE329" s="13"/>
      <c r="CF329" s="13"/>
      <c r="CG329" s="13"/>
      <c r="CH329" s="13"/>
    </row>
    <row r="330" spans="1:86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4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3"/>
      <c r="AY330" s="13"/>
      <c r="AZ330" s="13"/>
      <c r="BA330" s="13"/>
      <c r="BB330" s="13"/>
      <c r="BC330" s="13"/>
      <c r="BD330" s="13"/>
      <c r="BE330" s="13"/>
      <c r="BF330" s="13"/>
      <c r="BG330" s="13"/>
      <c r="BH330" s="13"/>
      <c r="BI330" s="13"/>
      <c r="BJ330" s="13"/>
      <c r="BK330" s="13"/>
      <c r="BL330" s="13"/>
      <c r="BM330" s="13"/>
      <c r="BN330" s="13"/>
      <c r="BO330" s="13"/>
      <c r="BP330" s="13"/>
      <c r="BQ330" s="13"/>
      <c r="BR330" s="13"/>
      <c r="BS330" s="13"/>
      <c r="BT330" s="13"/>
      <c r="BU330" s="13"/>
      <c r="BV330" s="13"/>
      <c r="BW330" s="13"/>
      <c r="BX330" s="13"/>
      <c r="BY330" s="13"/>
      <c r="BZ330" s="13"/>
      <c r="CA330" s="13"/>
      <c r="CB330" s="13"/>
      <c r="CC330" s="13"/>
      <c r="CD330" s="13"/>
      <c r="CE330" s="13"/>
      <c r="CF330" s="13"/>
      <c r="CG330" s="13"/>
      <c r="CH330" s="13"/>
    </row>
    <row r="331" spans="1:86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4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13"/>
      <c r="AY331" s="13"/>
      <c r="AZ331" s="13"/>
      <c r="BA331" s="13"/>
      <c r="BB331" s="13"/>
      <c r="BC331" s="13"/>
      <c r="BD331" s="13"/>
      <c r="BE331" s="13"/>
      <c r="BF331" s="13"/>
      <c r="BG331" s="13"/>
      <c r="BH331" s="13"/>
      <c r="BI331" s="13"/>
      <c r="BJ331" s="13"/>
      <c r="BK331" s="13"/>
      <c r="BL331" s="13"/>
      <c r="BM331" s="13"/>
      <c r="BN331" s="13"/>
      <c r="BO331" s="13"/>
      <c r="BP331" s="13"/>
      <c r="BQ331" s="13"/>
      <c r="BR331" s="13"/>
      <c r="BS331" s="13"/>
      <c r="BT331" s="13"/>
      <c r="BU331" s="13"/>
      <c r="BV331" s="13"/>
      <c r="BW331" s="13"/>
      <c r="BX331" s="13"/>
      <c r="BY331" s="13"/>
      <c r="BZ331" s="13"/>
      <c r="CA331" s="13"/>
      <c r="CB331" s="13"/>
      <c r="CC331" s="13"/>
      <c r="CD331" s="13"/>
      <c r="CE331" s="13"/>
      <c r="CF331" s="13"/>
      <c r="CG331" s="13"/>
      <c r="CH331" s="13"/>
    </row>
    <row r="332" spans="1:86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4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13"/>
      <c r="AY332" s="13"/>
      <c r="AZ332" s="13"/>
      <c r="BA332" s="13"/>
      <c r="BB332" s="13"/>
      <c r="BC332" s="13"/>
      <c r="BD332" s="13"/>
      <c r="BE332" s="13"/>
      <c r="BF332" s="13"/>
      <c r="BG332" s="13"/>
      <c r="BH332" s="13"/>
      <c r="BI332" s="13"/>
      <c r="BJ332" s="13"/>
      <c r="BK332" s="13"/>
      <c r="BL332" s="13"/>
      <c r="BM332" s="13"/>
      <c r="BN332" s="13"/>
      <c r="BO332" s="13"/>
      <c r="BP332" s="13"/>
      <c r="BQ332" s="13"/>
      <c r="BR332" s="13"/>
      <c r="BS332" s="13"/>
      <c r="BT332" s="13"/>
      <c r="BU332" s="13"/>
      <c r="BV332" s="13"/>
      <c r="BW332" s="13"/>
      <c r="BX332" s="13"/>
      <c r="BY332" s="13"/>
      <c r="BZ332" s="13"/>
      <c r="CA332" s="13"/>
      <c r="CB332" s="13"/>
      <c r="CC332" s="13"/>
      <c r="CD332" s="13"/>
      <c r="CE332" s="13"/>
      <c r="CF332" s="13"/>
      <c r="CG332" s="13"/>
      <c r="CH332" s="13"/>
    </row>
    <row r="333" spans="1:86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4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3"/>
      <c r="AY333" s="13"/>
      <c r="AZ333" s="13"/>
      <c r="BA333" s="13"/>
      <c r="BB333" s="13"/>
      <c r="BC333" s="13"/>
      <c r="BD333" s="13"/>
      <c r="BE333" s="13"/>
      <c r="BF333" s="13"/>
      <c r="BG333" s="13"/>
      <c r="BH333" s="13"/>
      <c r="BI333" s="13"/>
      <c r="BJ333" s="13"/>
      <c r="BK333" s="13"/>
      <c r="BL333" s="13"/>
      <c r="BM333" s="13"/>
      <c r="BN333" s="13"/>
      <c r="BO333" s="13"/>
      <c r="BP333" s="13"/>
      <c r="BQ333" s="13"/>
      <c r="BR333" s="13"/>
      <c r="BS333" s="13"/>
      <c r="BT333" s="13"/>
      <c r="BU333" s="13"/>
      <c r="BV333" s="13"/>
      <c r="BW333" s="13"/>
      <c r="BX333" s="13"/>
      <c r="BY333" s="13"/>
      <c r="BZ333" s="13"/>
      <c r="CA333" s="13"/>
      <c r="CB333" s="13"/>
      <c r="CC333" s="13"/>
      <c r="CD333" s="13"/>
      <c r="CE333" s="13"/>
      <c r="CF333" s="13"/>
      <c r="CG333" s="13"/>
      <c r="CH333" s="13"/>
    </row>
    <row r="334" spans="1:86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4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13"/>
      <c r="AY334" s="13"/>
      <c r="AZ334" s="13"/>
      <c r="BA334" s="13"/>
      <c r="BB334" s="13"/>
      <c r="BC334" s="13"/>
      <c r="BD334" s="13"/>
      <c r="BE334" s="13"/>
      <c r="BF334" s="13"/>
      <c r="BG334" s="13"/>
      <c r="BH334" s="13"/>
      <c r="BI334" s="13"/>
      <c r="BJ334" s="13"/>
      <c r="BK334" s="13"/>
      <c r="BL334" s="13"/>
      <c r="BM334" s="13"/>
      <c r="BN334" s="13"/>
      <c r="BO334" s="13"/>
      <c r="BP334" s="13"/>
      <c r="BQ334" s="13"/>
      <c r="BR334" s="13"/>
      <c r="BS334" s="13"/>
      <c r="BT334" s="13"/>
      <c r="BU334" s="13"/>
      <c r="BV334" s="13"/>
      <c r="BW334" s="13"/>
      <c r="BX334" s="13"/>
      <c r="BY334" s="13"/>
      <c r="BZ334" s="13"/>
      <c r="CA334" s="13"/>
      <c r="CB334" s="13"/>
      <c r="CC334" s="13"/>
      <c r="CD334" s="13"/>
      <c r="CE334" s="13"/>
      <c r="CF334" s="13"/>
      <c r="CG334" s="13"/>
      <c r="CH334" s="13"/>
    </row>
    <row r="335" spans="1:86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4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13"/>
      <c r="AY335" s="13"/>
      <c r="AZ335" s="13"/>
      <c r="BA335" s="13"/>
      <c r="BB335" s="13"/>
      <c r="BC335" s="13"/>
      <c r="BD335" s="13"/>
      <c r="BE335" s="13"/>
      <c r="BF335" s="13"/>
      <c r="BG335" s="13"/>
      <c r="BH335" s="13"/>
      <c r="BI335" s="13"/>
      <c r="BJ335" s="13"/>
      <c r="BK335" s="13"/>
      <c r="BL335" s="13"/>
      <c r="BM335" s="13"/>
      <c r="BN335" s="13"/>
      <c r="BO335" s="13"/>
      <c r="BP335" s="13"/>
      <c r="BQ335" s="13"/>
      <c r="BR335" s="13"/>
      <c r="BS335" s="13"/>
      <c r="BT335" s="13"/>
      <c r="BU335" s="13"/>
      <c r="BV335" s="13"/>
      <c r="BW335" s="13"/>
      <c r="BX335" s="13"/>
      <c r="BY335" s="13"/>
      <c r="BZ335" s="13"/>
      <c r="CA335" s="13"/>
      <c r="CB335" s="13"/>
      <c r="CC335" s="13"/>
      <c r="CD335" s="13"/>
      <c r="CE335" s="13"/>
      <c r="CF335" s="13"/>
      <c r="CG335" s="13"/>
      <c r="CH335" s="13"/>
    </row>
    <row r="336" spans="1:86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4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3"/>
      <c r="AY336" s="13"/>
      <c r="AZ336" s="13"/>
      <c r="BA336" s="13"/>
      <c r="BB336" s="13"/>
      <c r="BC336" s="13"/>
      <c r="BD336" s="13"/>
      <c r="BE336" s="13"/>
      <c r="BF336" s="13"/>
      <c r="BG336" s="13"/>
      <c r="BH336" s="13"/>
      <c r="BI336" s="13"/>
      <c r="BJ336" s="13"/>
      <c r="BK336" s="13"/>
      <c r="BL336" s="13"/>
      <c r="BM336" s="13"/>
      <c r="BN336" s="13"/>
      <c r="BO336" s="13"/>
      <c r="BP336" s="13"/>
      <c r="BQ336" s="13"/>
      <c r="BR336" s="13"/>
      <c r="BS336" s="13"/>
      <c r="BT336" s="13"/>
      <c r="BU336" s="13"/>
      <c r="BV336" s="13"/>
      <c r="BW336" s="13"/>
      <c r="BX336" s="13"/>
      <c r="BY336" s="13"/>
      <c r="BZ336" s="13"/>
      <c r="CA336" s="13"/>
      <c r="CB336" s="13"/>
      <c r="CC336" s="13"/>
      <c r="CD336" s="13"/>
      <c r="CE336" s="13"/>
      <c r="CF336" s="13"/>
      <c r="CG336" s="13"/>
      <c r="CH336" s="13"/>
    </row>
    <row r="337" spans="1:86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4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13"/>
      <c r="AY337" s="13"/>
      <c r="AZ337" s="13"/>
      <c r="BA337" s="13"/>
      <c r="BB337" s="13"/>
      <c r="BC337" s="13"/>
      <c r="BD337" s="13"/>
      <c r="BE337" s="13"/>
      <c r="BF337" s="13"/>
      <c r="BG337" s="13"/>
      <c r="BH337" s="13"/>
      <c r="BI337" s="13"/>
      <c r="BJ337" s="13"/>
      <c r="BK337" s="13"/>
      <c r="BL337" s="13"/>
      <c r="BM337" s="13"/>
      <c r="BN337" s="13"/>
      <c r="BO337" s="13"/>
      <c r="BP337" s="13"/>
      <c r="BQ337" s="13"/>
      <c r="BR337" s="13"/>
      <c r="BS337" s="13"/>
      <c r="BT337" s="13"/>
      <c r="BU337" s="13"/>
      <c r="BV337" s="13"/>
      <c r="BW337" s="13"/>
      <c r="BX337" s="13"/>
      <c r="BY337" s="13"/>
      <c r="BZ337" s="13"/>
      <c r="CA337" s="13"/>
      <c r="CB337" s="13"/>
      <c r="CC337" s="13"/>
      <c r="CD337" s="13"/>
      <c r="CE337" s="13"/>
      <c r="CF337" s="13"/>
      <c r="CG337" s="13"/>
      <c r="CH337" s="13"/>
    </row>
    <row r="338" spans="1:86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4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3"/>
      <c r="AY338" s="13"/>
      <c r="AZ338" s="13"/>
      <c r="BA338" s="13"/>
      <c r="BB338" s="13"/>
      <c r="BC338" s="13"/>
      <c r="BD338" s="13"/>
      <c r="BE338" s="13"/>
      <c r="BF338" s="13"/>
      <c r="BG338" s="13"/>
      <c r="BH338" s="13"/>
      <c r="BI338" s="13"/>
      <c r="BJ338" s="13"/>
      <c r="BK338" s="13"/>
      <c r="BL338" s="13"/>
      <c r="BM338" s="13"/>
      <c r="BN338" s="13"/>
      <c r="BO338" s="13"/>
      <c r="BP338" s="13"/>
      <c r="BQ338" s="13"/>
      <c r="BR338" s="13"/>
      <c r="BS338" s="13"/>
      <c r="BT338" s="13"/>
      <c r="BU338" s="13"/>
      <c r="BV338" s="13"/>
      <c r="BW338" s="13"/>
      <c r="BX338" s="13"/>
      <c r="BY338" s="13"/>
      <c r="BZ338" s="13"/>
      <c r="CA338" s="13"/>
      <c r="CB338" s="13"/>
      <c r="CC338" s="13"/>
      <c r="CD338" s="13"/>
      <c r="CE338" s="13"/>
      <c r="CF338" s="13"/>
      <c r="CG338" s="13"/>
      <c r="CH338" s="13"/>
    </row>
    <row r="339" spans="1:86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4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3"/>
      <c r="AY339" s="13"/>
      <c r="AZ339" s="13"/>
      <c r="BA339" s="13"/>
      <c r="BB339" s="13"/>
      <c r="BC339" s="13"/>
      <c r="BD339" s="13"/>
      <c r="BE339" s="13"/>
      <c r="BF339" s="13"/>
      <c r="BG339" s="13"/>
      <c r="BH339" s="13"/>
      <c r="BI339" s="13"/>
      <c r="BJ339" s="13"/>
      <c r="BK339" s="13"/>
      <c r="BL339" s="13"/>
      <c r="BM339" s="13"/>
      <c r="BN339" s="13"/>
      <c r="BO339" s="13"/>
      <c r="BP339" s="13"/>
      <c r="BQ339" s="13"/>
      <c r="BR339" s="13"/>
      <c r="BS339" s="13"/>
      <c r="BT339" s="13"/>
      <c r="BU339" s="13"/>
      <c r="BV339" s="13"/>
      <c r="BW339" s="13"/>
      <c r="BX339" s="13"/>
      <c r="BY339" s="13"/>
      <c r="BZ339" s="13"/>
      <c r="CA339" s="13"/>
      <c r="CB339" s="13"/>
      <c r="CC339" s="13"/>
      <c r="CD339" s="13"/>
      <c r="CE339" s="13"/>
      <c r="CF339" s="13"/>
      <c r="CG339" s="13"/>
      <c r="CH339" s="13"/>
    </row>
    <row r="340" spans="1:86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4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13"/>
      <c r="AY340" s="13"/>
      <c r="AZ340" s="13"/>
      <c r="BA340" s="13"/>
      <c r="BB340" s="13"/>
      <c r="BC340" s="13"/>
      <c r="BD340" s="13"/>
      <c r="BE340" s="13"/>
      <c r="BF340" s="13"/>
      <c r="BG340" s="13"/>
      <c r="BH340" s="13"/>
      <c r="BI340" s="13"/>
      <c r="BJ340" s="13"/>
      <c r="BK340" s="13"/>
      <c r="BL340" s="13"/>
      <c r="BM340" s="13"/>
      <c r="BN340" s="13"/>
      <c r="BO340" s="13"/>
      <c r="BP340" s="13"/>
      <c r="BQ340" s="13"/>
      <c r="BR340" s="13"/>
      <c r="BS340" s="13"/>
      <c r="BT340" s="13"/>
      <c r="BU340" s="13"/>
      <c r="BV340" s="13"/>
      <c r="BW340" s="13"/>
      <c r="BX340" s="13"/>
      <c r="BY340" s="13"/>
      <c r="BZ340" s="13"/>
      <c r="CA340" s="13"/>
      <c r="CB340" s="13"/>
      <c r="CC340" s="13"/>
      <c r="CD340" s="13"/>
      <c r="CE340" s="13"/>
      <c r="CF340" s="13"/>
      <c r="CG340" s="13"/>
      <c r="CH340" s="13"/>
    </row>
    <row r="341" spans="1:86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4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13"/>
      <c r="AY341" s="13"/>
      <c r="AZ341" s="13"/>
      <c r="BA341" s="13"/>
      <c r="BB341" s="13"/>
      <c r="BC341" s="13"/>
      <c r="BD341" s="13"/>
      <c r="BE341" s="13"/>
      <c r="BF341" s="13"/>
      <c r="BG341" s="13"/>
      <c r="BH341" s="13"/>
      <c r="BI341" s="13"/>
      <c r="BJ341" s="13"/>
      <c r="BK341" s="13"/>
      <c r="BL341" s="13"/>
      <c r="BM341" s="13"/>
      <c r="BN341" s="13"/>
      <c r="BO341" s="13"/>
      <c r="BP341" s="13"/>
      <c r="BQ341" s="13"/>
      <c r="BR341" s="13"/>
      <c r="BS341" s="13"/>
      <c r="BT341" s="13"/>
      <c r="BU341" s="13"/>
      <c r="BV341" s="13"/>
      <c r="BW341" s="13"/>
      <c r="BX341" s="13"/>
      <c r="BY341" s="13"/>
      <c r="BZ341" s="13"/>
      <c r="CA341" s="13"/>
      <c r="CB341" s="13"/>
      <c r="CC341" s="13"/>
      <c r="CD341" s="13"/>
      <c r="CE341" s="13"/>
      <c r="CF341" s="13"/>
      <c r="CG341" s="13"/>
      <c r="CH341" s="13"/>
    </row>
    <row r="342" spans="1:86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4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3"/>
      <c r="AY342" s="13"/>
      <c r="AZ342" s="13"/>
      <c r="BA342" s="13"/>
      <c r="BB342" s="13"/>
      <c r="BC342" s="13"/>
      <c r="BD342" s="13"/>
      <c r="BE342" s="13"/>
      <c r="BF342" s="13"/>
      <c r="BG342" s="13"/>
      <c r="BH342" s="13"/>
      <c r="BI342" s="13"/>
      <c r="BJ342" s="13"/>
      <c r="BK342" s="13"/>
      <c r="BL342" s="13"/>
      <c r="BM342" s="13"/>
      <c r="BN342" s="13"/>
      <c r="BO342" s="13"/>
      <c r="BP342" s="13"/>
      <c r="BQ342" s="13"/>
      <c r="BR342" s="13"/>
      <c r="BS342" s="13"/>
      <c r="BT342" s="13"/>
      <c r="BU342" s="13"/>
      <c r="BV342" s="13"/>
      <c r="BW342" s="13"/>
      <c r="BX342" s="13"/>
      <c r="BY342" s="13"/>
      <c r="BZ342" s="13"/>
      <c r="CA342" s="13"/>
      <c r="CB342" s="13"/>
      <c r="CC342" s="13"/>
      <c r="CD342" s="13"/>
      <c r="CE342" s="13"/>
      <c r="CF342" s="13"/>
      <c r="CG342" s="13"/>
      <c r="CH342" s="13"/>
    </row>
    <row r="343" spans="1:86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4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13"/>
      <c r="AY343" s="13"/>
      <c r="AZ343" s="13"/>
      <c r="BA343" s="13"/>
      <c r="BB343" s="13"/>
      <c r="BC343" s="13"/>
      <c r="BD343" s="13"/>
      <c r="BE343" s="13"/>
      <c r="BF343" s="13"/>
      <c r="BG343" s="13"/>
      <c r="BH343" s="13"/>
      <c r="BI343" s="13"/>
      <c r="BJ343" s="13"/>
      <c r="BK343" s="13"/>
      <c r="BL343" s="13"/>
      <c r="BM343" s="13"/>
      <c r="BN343" s="13"/>
      <c r="BO343" s="13"/>
      <c r="BP343" s="13"/>
      <c r="BQ343" s="13"/>
      <c r="BR343" s="13"/>
      <c r="BS343" s="13"/>
      <c r="BT343" s="13"/>
      <c r="BU343" s="13"/>
      <c r="BV343" s="13"/>
      <c r="BW343" s="13"/>
      <c r="BX343" s="13"/>
      <c r="BY343" s="13"/>
      <c r="BZ343" s="13"/>
      <c r="CA343" s="13"/>
      <c r="CB343" s="13"/>
      <c r="CC343" s="13"/>
      <c r="CD343" s="13"/>
      <c r="CE343" s="13"/>
      <c r="CF343" s="13"/>
      <c r="CG343" s="13"/>
      <c r="CH343" s="13"/>
    </row>
    <row r="344" spans="1:86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4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13"/>
      <c r="AY344" s="13"/>
      <c r="AZ344" s="13"/>
      <c r="BA344" s="13"/>
      <c r="BB344" s="13"/>
      <c r="BC344" s="13"/>
      <c r="BD344" s="13"/>
      <c r="BE344" s="13"/>
      <c r="BF344" s="13"/>
      <c r="BG344" s="13"/>
      <c r="BH344" s="13"/>
      <c r="BI344" s="13"/>
      <c r="BJ344" s="13"/>
      <c r="BK344" s="13"/>
      <c r="BL344" s="13"/>
      <c r="BM344" s="13"/>
      <c r="BN344" s="13"/>
      <c r="BO344" s="13"/>
      <c r="BP344" s="13"/>
      <c r="BQ344" s="13"/>
      <c r="BR344" s="13"/>
      <c r="BS344" s="13"/>
      <c r="BT344" s="13"/>
      <c r="BU344" s="13"/>
      <c r="BV344" s="13"/>
      <c r="BW344" s="13"/>
      <c r="BX344" s="13"/>
      <c r="BY344" s="13"/>
      <c r="BZ344" s="13"/>
      <c r="CA344" s="13"/>
      <c r="CB344" s="13"/>
      <c r="CC344" s="13"/>
      <c r="CD344" s="13"/>
      <c r="CE344" s="13"/>
      <c r="CF344" s="13"/>
      <c r="CG344" s="13"/>
      <c r="CH344" s="13"/>
    </row>
    <row r="345" spans="1:86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4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3"/>
      <c r="AY345" s="13"/>
      <c r="AZ345" s="13"/>
      <c r="BA345" s="13"/>
      <c r="BB345" s="13"/>
      <c r="BC345" s="13"/>
      <c r="BD345" s="13"/>
      <c r="BE345" s="13"/>
      <c r="BF345" s="13"/>
      <c r="BG345" s="13"/>
      <c r="BH345" s="13"/>
      <c r="BI345" s="13"/>
      <c r="BJ345" s="13"/>
      <c r="BK345" s="13"/>
      <c r="BL345" s="13"/>
      <c r="BM345" s="13"/>
      <c r="BN345" s="13"/>
      <c r="BO345" s="13"/>
      <c r="BP345" s="13"/>
      <c r="BQ345" s="13"/>
      <c r="BR345" s="13"/>
      <c r="BS345" s="13"/>
      <c r="BT345" s="13"/>
      <c r="BU345" s="13"/>
      <c r="BV345" s="13"/>
      <c r="BW345" s="13"/>
      <c r="BX345" s="13"/>
      <c r="BY345" s="13"/>
      <c r="BZ345" s="13"/>
      <c r="CA345" s="13"/>
      <c r="CB345" s="13"/>
      <c r="CC345" s="13"/>
      <c r="CD345" s="13"/>
      <c r="CE345" s="13"/>
      <c r="CF345" s="13"/>
      <c r="CG345" s="13"/>
      <c r="CH345" s="13"/>
    </row>
    <row r="346" spans="1:86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4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13"/>
      <c r="AY346" s="13"/>
      <c r="AZ346" s="13"/>
      <c r="BA346" s="13"/>
      <c r="BB346" s="13"/>
      <c r="BC346" s="13"/>
      <c r="BD346" s="13"/>
      <c r="BE346" s="13"/>
      <c r="BF346" s="13"/>
      <c r="BG346" s="13"/>
      <c r="BH346" s="13"/>
      <c r="BI346" s="13"/>
      <c r="BJ346" s="13"/>
      <c r="BK346" s="13"/>
      <c r="BL346" s="13"/>
      <c r="BM346" s="13"/>
      <c r="BN346" s="13"/>
      <c r="BO346" s="13"/>
      <c r="BP346" s="13"/>
      <c r="BQ346" s="13"/>
      <c r="BR346" s="13"/>
      <c r="BS346" s="13"/>
      <c r="BT346" s="13"/>
      <c r="BU346" s="13"/>
      <c r="BV346" s="13"/>
      <c r="BW346" s="13"/>
      <c r="BX346" s="13"/>
      <c r="BY346" s="13"/>
      <c r="BZ346" s="13"/>
      <c r="CA346" s="13"/>
      <c r="CB346" s="13"/>
      <c r="CC346" s="13"/>
      <c r="CD346" s="13"/>
      <c r="CE346" s="13"/>
      <c r="CF346" s="13"/>
      <c r="CG346" s="13"/>
      <c r="CH346" s="13"/>
    </row>
    <row r="347" spans="1:86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4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13"/>
      <c r="AY347" s="13"/>
      <c r="AZ347" s="13"/>
      <c r="BA347" s="13"/>
      <c r="BB347" s="13"/>
      <c r="BC347" s="13"/>
      <c r="BD347" s="13"/>
      <c r="BE347" s="13"/>
      <c r="BF347" s="13"/>
      <c r="BG347" s="13"/>
      <c r="BH347" s="13"/>
      <c r="BI347" s="13"/>
      <c r="BJ347" s="13"/>
      <c r="BK347" s="13"/>
      <c r="BL347" s="13"/>
      <c r="BM347" s="13"/>
      <c r="BN347" s="13"/>
      <c r="BO347" s="13"/>
      <c r="BP347" s="13"/>
      <c r="BQ347" s="13"/>
      <c r="BR347" s="13"/>
      <c r="BS347" s="13"/>
      <c r="BT347" s="13"/>
      <c r="BU347" s="13"/>
      <c r="BV347" s="13"/>
      <c r="BW347" s="13"/>
      <c r="BX347" s="13"/>
      <c r="BY347" s="13"/>
      <c r="BZ347" s="13"/>
      <c r="CA347" s="13"/>
      <c r="CB347" s="13"/>
      <c r="CC347" s="13"/>
      <c r="CD347" s="13"/>
      <c r="CE347" s="13"/>
      <c r="CF347" s="13"/>
      <c r="CG347" s="13"/>
      <c r="CH347" s="13"/>
    </row>
    <row r="348" spans="1:86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4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3"/>
      <c r="AY348" s="13"/>
      <c r="AZ348" s="13"/>
      <c r="BA348" s="13"/>
      <c r="BB348" s="13"/>
      <c r="BC348" s="13"/>
      <c r="BD348" s="13"/>
      <c r="BE348" s="13"/>
      <c r="BF348" s="13"/>
      <c r="BG348" s="13"/>
      <c r="BH348" s="13"/>
      <c r="BI348" s="13"/>
      <c r="BJ348" s="13"/>
      <c r="BK348" s="13"/>
      <c r="BL348" s="13"/>
      <c r="BM348" s="13"/>
      <c r="BN348" s="13"/>
      <c r="BO348" s="13"/>
      <c r="BP348" s="13"/>
      <c r="BQ348" s="13"/>
      <c r="BR348" s="13"/>
      <c r="BS348" s="13"/>
      <c r="BT348" s="13"/>
      <c r="BU348" s="13"/>
      <c r="BV348" s="13"/>
      <c r="BW348" s="13"/>
      <c r="BX348" s="13"/>
      <c r="BY348" s="13"/>
      <c r="BZ348" s="13"/>
      <c r="CA348" s="13"/>
      <c r="CB348" s="13"/>
      <c r="CC348" s="13"/>
      <c r="CD348" s="13"/>
      <c r="CE348" s="13"/>
      <c r="CF348" s="13"/>
      <c r="CG348" s="13"/>
      <c r="CH348" s="13"/>
    </row>
    <row r="349" spans="1:86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4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13"/>
      <c r="AY349" s="13"/>
      <c r="AZ349" s="13"/>
      <c r="BA349" s="13"/>
      <c r="BB349" s="13"/>
      <c r="BC349" s="13"/>
      <c r="BD349" s="13"/>
      <c r="BE349" s="13"/>
      <c r="BF349" s="13"/>
      <c r="BG349" s="13"/>
      <c r="BH349" s="13"/>
      <c r="BI349" s="13"/>
      <c r="BJ349" s="13"/>
      <c r="BK349" s="13"/>
      <c r="BL349" s="13"/>
      <c r="BM349" s="13"/>
      <c r="BN349" s="13"/>
      <c r="BO349" s="13"/>
      <c r="BP349" s="13"/>
      <c r="BQ349" s="13"/>
      <c r="BR349" s="13"/>
      <c r="BS349" s="13"/>
      <c r="BT349" s="13"/>
      <c r="BU349" s="13"/>
      <c r="BV349" s="13"/>
      <c r="BW349" s="13"/>
      <c r="BX349" s="13"/>
      <c r="BY349" s="13"/>
      <c r="BZ349" s="13"/>
      <c r="CA349" s="13"/>
      <c r="CB349" s="13"/>
      <c r="CC349" s="13"/>
      <c r="CD349" s="13"/>
      <c r="CE349" s="13"/>
      <c r="CF349" s="13"/>
      <c r="CG349" s="13"/>
      <c r="CH349" s="13"/>
    </row>
    <row r="350" spans="1:86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4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13"/>
      <c r="AY350" s="13"/>
      <c r="AZ350" s="13"/>
      <c r="BA350" s="13"/>
      <c r="BB350" s="13"/>
      <c r="BC350" s="13"/>
      <c r="BD350" s="13"/>
      <c r="BE350" s="13"/>
      <c r="BF350" s="13"/>
      <c r="BG350" s="13"/>
      <c r="BH350" s="13"/>
      <c r="BI350" s="13"/>
      <c r="BJ350" s="13"/>
      <c r="BK350" s="13"/>
      <c r="BL350" s="13"/>
      <c r="BM350" s="13"/>
      <c r="BN350" s="13"/>
      <c r="BO350" s="13"/>
      <c r="BP350" s="13"/>
      <c r="BQ350" s="13"/>
      <c r="BR350" s="13"/>
      <c r="BS350" s="13"/>
      <c r="BT350" s="13"/>
      <c r="BU350" s="13"/>
      <c r="BV350" s="13"/>
      <c r="BW350" s="13"/>
      <c r="BX350" s="13"/>
      <c r="BY350" s="13"/>
      <c r="BZ350" s="13"/>
      <c r="CA350" s="13"/>
      <c r="CB350" s="13"/>
      <c r="CC350" s="13"/>
      <c r="CD350" s="13"/>
      <c r="CE350" s="13"/>
      <c r="CF350" s="13"/>
      <c r="CG350" s="13"/>
      <c r="CH350" s="13"/>
    </row>
    <row r="351" spans="1:86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4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3"/>
      <c r="AY351" s="13"/>
      <c r="AZ351" s="13"/>
      <c r="BA351" s="13"/>
      <c r="BB351" s="13"/>
      <c r="BC351" s="13"/>
      <c r="BD351" s="13"/>
      <c r="BE351" s="13"/>
      <c r="BF351" s="13"/>
      <c r="BG351" s="13"/>
      <c r="BH351" s="13"/>
      <c r="BI351" s="13"/>
      <c r="BJ351" s="13"/>
      <c r="BK351" s="13"/>
      <c r="BL351" s="13"/>
      <c r="BM351" s="13"/>
      <c r="BN351" s="13"/>
      <c r="BO351" s="13"/>
      <c r="BP351" s="13"/>
      <c r="BQ351" s="13"/>
      <c r="BR351" s="13"/>
      <c r="BS351" s="13"/>
      <c r="BT351" s="13"/>
      <c r="BU351" s="13"/>
      <c r="BV351" s="13"/>
      <c r="BW351" s="13"/>
      <c r="BX351" s="13"/>
      <c r="BY351" s="13"/>
      <c r="BZ351" s="13"/>
      <c r="CA351" s="13"/>
      <c r="CB351" s="13"/>
      <c r="CC351" s="13"/>
      <c r="CD351" s="13"/>
      <c r="CE351" s="13"/>
      <c r="CF351" s="13"/>
      <c r="CG351" s="13"/>
      <c r="CH351" s="13"/>
    </row>
    <row r="352" spans="1:86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4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13"/>
      <c r="AY352" s="13"/>
      <c r="AZ352" s="13"/>
      <c r="BA352" s="13"/>
      <c r="BB352" s="13"/>
      <c r="BC352" s="13"/>
      <c r="BD352" s="13"/>
      <c r="BE352" s="13"/>
      <c r="BF352" s="13"/>
      <c r="BG352" s="13"/>
      <c r="BH352" s="13"/>
      <c r="BI352" s="13"/>
      <c r="BJ352" s="13"/>
      <c r="BK352" s="13"/>
      <c r="BL352" s="13"/>
      <c r="BM352" s="13"/>
      <c r="BN352" s="13"/>
      <c r="BO352" s="13"/>
      <c r="BP352" s="13"/>
      <c r="BQ352" s="13"/>
      <c r="BR352" s="13"/>
      <c r="BS352" s="13"/>
      <c r="BT352" s="13"/>
      <c r="BU352" s="13"/>
      <c r="BV352" s="13"/>
      <c r="BW352" s="13"/>
      <c r="BX352" s="13"/>
      <c r="BY352" s="13"/>
      <c r="BZ352" s="13"/>
      <c r="CA352" s="13"/>
      <c r="CB352" s="13"/>
      <c r="CC352" s="13"/>
      <c r="CD352" s="13"/>
      <c r="CE352" s="13"/>
      <c r="CF352" s="13"/>
      <c r="CG352" s="13"/>
      <c r="CH352" s="13"/>
    </row>
    <row r="353" spans="1:86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4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13"/>
      <c r="AY353" s="13"/>
      <c r="AZ353" s="13"/>
      <c r="BA353" s="13"/>
      <c r="BB353" s="13"/>
      <c r="BC353" s="13"/>
      <c r="BD353" s="13"/>
      <c r="BE353" s="13"/>
      <c r="BF353" s="13"/>
      <c r="BG353" s="13"/>
      <c r="BH353" s="13"/>
      <c r="BI353" s="13"/>
      <c r="BJ353" s="13"/>
      <c r="BK353" s="13"/>
      <c r="BL353" s="13"/>
      <c r="BM353" s="13"/>
      <c r="BN353" s="13"/>
      <c r="BO353" s="13"/>
      <c r="BP353" s="13"/>
      <c r="BQ353" s="13"/>
      <c r="BR353" s="13"/>
      <c r="BS353" s="13"/>
      <c r="BT353" s="13"/>
      <c r="BU353" s="13"/>
      <c r="BV353" s="13"/>
      <c r="BW353" s="13"/>
      <c r="BX353" s="13"/>
      <c r="BY353" s="13"/>
      <c r="BZ353" s="13"/>
      <c r="CA353" s="13"/>
      <c r="CB353" s="13"/>
      <c r="CC353" s="13"/>
      <c r="CD353" s="13"/>
      <c r="CE353" s="13"/>
      <c r="CF353" s="13"/>
      <c r="CG353" s="13"/>
      <c r="CH353" s="13"/>
    </row>
    <row r="354" spans="1:86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4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3"/>
      <c r="AY354" s="13"/>
      <c r="AZ354" s="13"/>
      <c r="BA354" s="13"/>
      <c r="BB354" s="13"/>
      <c r="BC354" s="13"/>
      <c r="BD354" s="13"/>
      <c r="BE354" s="13"/>
      <c r="BF354" s="13"/>
      <c r="BG354" s="13"/>
      <c r="BH354" s="13"/>
      <c r="BI354" s="13"/>
      <c r="BJ354" s="13"/>
      <c r="BK354" s="13"/>
      <c r="BL354" s="13"/>
      <c r="BM354" s="13"/>
      <c r="BN354" s="13"/>
      <c r="BO354" s="13"/>
      <c r="BP354" s="13"/>
      <c r="BQ354" s="13"/>
      <c r="BR354" s="13"/>
      <c r="BS354" s="13"/>
      <c r="BT354" s="13"/>
      <c r="BU354" s="13"/>
      <c r="BV354" s="13"/>
      <c r="BW354" s="13"/>
      <c r="BX354" s="13"/>
      <c r="BY354" s="13"/>
      <c r="BZ354" s="13"/>
      <c r="CA354" s="13"/>
      <c r="CB354" s="13"/>
      <c r="CC354" s="13"/>
      <c r="CD354" s="13"/>
      <c r="CE354" s="13"/>
      <c r="CF354" s="13"/>
      <c r="CG354" s="13"/>
      <c r="CH354" s="13"/>
    </row>
    <row r="355" spans="1:86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4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13"/>
      <c r="AY355" s="13"/>
      <c r="AZ355" s="13"/>
      <c r="BA355" s="13"/>
      <c r="BB355" s="13"/>
      <c r="BC355" s="13"/>
      <c r="BD355" s="13"/>
      <c r="BE355" s="13"/>
      <c r="BF355" s="13"/>
      <c r="BG355" s="13"/>
      <c r="BH355" s="13"/>
      <c r="BI355" s="13"/>
      <c r="BJ355" s="13"/>
      <c r="BK355" s="13"/>
      <c r="BL355" s="13"/>
      <c r="BM355" s="13"/>
      <c r="BN355" s="13"/>
      <c r="BO355" s="13"/>
      <c r="BP355" s="13"/>
      <c r="BQ355" s="13"/>
      <c r="BR355" s="13"/>
      <c r="BS355" s="13"/>
      <c r="BT355" s="13"/>
      <c r="BU355" s="13"/>
      <c r="BV355" s="13"/>
      <c r="BW355" s="13"/>
      <c r="BX355" s="13"/>
      <c r="BY355" s="13"/>
      <c r="BZ355" s="13"/>
      <c r="CA355" s="13"/>
      <c r="CB355" s="13"/>
      <c r="CC355" s="13"/>
      <c r="CD355" s="13"/>
      <c r="CE355" s="13"/>
      <c r="CF355" s="13"/>
      <c r="CG355" s="13"/>
      <c r="CH355" s="13"/>
    </row>
    <row r="356" spans="1:86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4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13"/>
      <c r="AY356" s="13"/>
      <c r="AZ356" s="13"/>
      <c r="BA356" s="13"/>
      <c r="BB356" s="13"/>
      <c r="BC356" s="13"/>
      <c r="BD356" s="13"/>
      <c r="BE356" s="13"/>
      <c r="BF356" s="13"/>
      <c r="BG356" s="13"/>
      <c r="BH356" s="13"/>
      <c r="BI356" s="13"/>
      <c r="BJ356" s="13"/>
      <c r="BK356" s="13"/>
      <c r="BL356" s="13"/>
      <c r="BM356" s="13"/>
      <c r="BN356" s="13"/>
      <c r="BO356" s="13"/>
      <c r="BP356" s="13"/>
      <c r="BQ356" s="13"/>
      <c r="BR356" s="13"/>
      <c r="BS356" s="13"/>
      <c r="BT356" s="13"/>
      <c r="BU356" s="13"/>
      <c r="BV356" s="13"/>
      <c r="BW356" s="13"/>
      <c r="BX356" s="13"/>
      <c r="BY356" s="13"/>
      <c r="BZ356" s="13"/>
      <c r="CA356" s="13"/>
      <c r="CB356" s="13"/>
      <c r="CC356" s="13"/>
      <c r="CD356" s="13"/>
      <c r="CE356" s="13"/>
      <c r="CF356" s="13"/>
      <c r="CG356" s="13"/>
      <c r="CH356" s="13"/>
    </row>
    <row r="357" spans="1:86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4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3"/>
      <c r="AY357" s="13"/>
      <c r="AZ357" s="13"/>
      <c r="BA357" s="13"/>
      <c r="BB357" s="13"/>
      <c r="BC357" s="13"/>
      <c r="BD357" s="13"/>
      <c r="BE357" s="13"/>
      <c r="BF357" s="13"/>
      <c r="BG357" s="13"/>
      <c r="BH357" s="13"/>
      <c r="BI357" s="13"/>
      <c r="BJ357" s="13"/>
      <c r="BK357" s="13"/>
      <c r="BL357" s="13"/>
      <c r="BM357" s="13"/>
      <c r="BN357" s="13"/>
      <c r="BO357" s="13"/>
      <c r="BP357" s="13"/>
      <c r="BQ357" s="13"/>
      <c r="BR357" s="13"/>
      <c r="BS357" s="13"/>
      <c r="BT357" s="13"/>
      <c r="BU357" s="13"/>
      <c r="BV357" s="13"/>
      <c r="BW357" s="13"/>
      <c r="BX357" s="13"/>
      <c r="BY357" s="13"/>
      <c r="BZ357" s="13"/>
      <c r="CA357" s="13"/>
      <c r="CB357" s="13"/>
      <c r="CC357" s="13"/>
      <c r="CD357" s="13"/>
      <c r="CE357" s="13"/>
      <c r="CF357" s="13"/>
      <c r="CG357" s="13"/>
      <c r="CH357" s="13"/>
    </row>
    <row r="358" spans="1:86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4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13"/>
      <c r="AY358" s="13"/>
      <c r="AZ358" s="13"/>
      <c r="BA358" s="13"/>
      <c r="BB358" s="13"/>
      <c r="BC358" s="13"/>
      <c r="BD358" s="13"/>
      <c r="BE358" s="13"/>
      <c r="BF358" s="13"/>
      <c r="BG358" s="13"/>
      <c r="BH358" s="13"/>
      <c r="BI358" s="13"/>
      <c r="BJ358" s="13"/>
      <c r="BK358" s="13"/>
      <c r="BL358" s="13"/>
      <c r="BM358" s="13"/>
      <c r="BN358" s="13"/>
      <c r="BO358" s="13"/>
      <c r="BP358" s="13"/>
      <c r="BQ358" s="13"/>
      <c r="BR358" s="13"/>
      <c r="BS358" s="13"/>
      <c r="BT358" s="13"/>
      <c r="BU358" s="13"/>
      <c r="BV358" s="13"/>
      <c r="BW358" s="13"/>
      <c r="BX358" s="13"/>
      <c r="BY358" s="13"/>
      <c r="BZ358" s="13"/>
      <c r="CA358" s="13"/>
      <c r="CB358" s="13"/>
      <c r="CC358" s="13"/>
      <c r="CD358" s="13"/>
      <c r="CE358" s="13"/>
      <c r="CF358" s="13"/>
      <c r="CG358" s="13"/>
      <c r="CH358" s="13"/>
    </row>
    <row r="359" spans="1:86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4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13"/>
      <c r="AY359" s="13"/>
      <c r="AZ359" s="13"/>
      <c r="BA359" s="13"/>
      <c r="BB359" s="13"/>
      <c r="BC359" s="13"/>
      <c r="BD359" s="13"/>
      <c r="BE359" s="13"/>
      <c r="BF359" s="13"/>
      <c r="BG359" s="13"/>
      <c r="BH359" s="13"/>
      <c r="BI359" s="13"/>
      <c r="BJ359" s="13"/>
      <c r="BK359" s="13"/>
      <c r="BL359" s="13"/>
      <c r="BM359" s="13"/>
      <c r="BN359" s="13"/>
      <c r="BO359" s="13"/>
      <c r="BP359" s="13"/>
      <c r="BQ359" s="13"/>
      <c r="BR359" s="13"/>
      <c r="BS359" s="13"/>
      <c r="BT359" s="13"/>
      <c r="BU359" s="13"/>
      <c r="BV359" s="13"/>
      <c r="BW359" s="13"/>
      <c r="BX359" s="13"/>
      <c r="BY359" s="13"/>
      <c r="BZ359" s="13"/>
      <c r="CA359" s="13"/>
      <c r="CB359" s="13"/>
      <c r="CC359" s="13"/>
      <c r="CD359" s="13"/>
      <c r="CE359" s="13"/>
      <c r="CF359" s="13"/>
      <c r="CG359" s="13"/>
      <c r="CH359" s="13"/>
    </row>
    <row r="360" spans="1:86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4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3"/>
      <c r="AY360" s="13"/>
      <c r="AZ360" s="13"/>
      <c r="BA360" s="13"/>
      <c r="BB360" s="13"/>
      <c r="BC360" s="13"/>
      <c r="BD360" s="13"/>
      <c r="BE360" s="13"/>
      <c r="BF360" s="13"/>
      <c r="BG360" s="13"/>
      <c r="BH360" s="13"/>
      <c r="BI360" s="13"/>
      <c r="BJ360" s="13"/>
      <c r="BK360" s="13"/>
      <c r="BL360" s="13"/>
      <c r="BM360" s="13"/>
      <c r="BN360" s="13"/>
      <c r="BO360" s="13"/>
      <c r="BP360" s="13"/>
      <c r="BQ360" s="13"/>
      <c r="BR360" s="13"/>
      <c r="BS360" s="13"/>
      <c r="BT360" s="13"/>
      <c r="BU360" s="13"/>
      <c r="BV360" s="13"/>
      <c r="BW360" s="13"/>
      <c r="BX360" s="13"/>
      <c r="BY360" s="13"/>
      <c r="BZ360" s="13"/>
      <c r="CA360" s="13"/>
      <c r="CB360" s="13"/>
      <c r="CC360" s="13"/>
      <c r="CD360" s="13"/>
      <c r="CE360" s="13"/>
      <c r="CF360" s="13"/>
      <c r="CG360" s="13"/>
      <c r="CH360" s="13"/>
    </row>
    <row r="361" spans="1:86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4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13"/>
      <c r="AY361" s="13"/>
      <c r="AZ361" s="13"/>
      <c r="BA361" s="13"/>
      <c r="BB361" s="13"/>
      <c r="BC361" s="13"/>
      <c r="BD361" s="13"/>
      <c r="BE361" s="13"/>
      <c r="BF361" s="13"/>
      <c r="BG361" s="13"/>
      <c r="BH361" s="13"/>
      <c r="BI361" s="13"/>
      <c r="BJ361" s="13"/>
      <c r="BK361" s="13"/>
      <c r="BL361" s="13"/>
      <c r="BM361" s="13"/>
      <c r="BN361" s="13"/>
      <c r="BO361" s="13"/>
      <c r="BP361" s="13"/>
      <c r="BQ361" s="13"/>
      <c r="BR361" s="13"/>
      <c r="BS361" s="13"/>
      <c r="BT361" s="13"/>
      <c r="BU361" s="13"/>
      <c r="BV361" s="13"/>
      <c r="BW361" s="13"/>
      <c r="BX361" s="13"/>
      <c r="BY361" s="13"/>
      <c r="BZ361" s="13"/>
      <c r="CA361" s="13"/>
      <c r="CB361" s="13"/>
      <c r="CC361" s="13"/>
      <c r="CD361" s="13"/>
      <c r="CE361" s="13"/>
      <c r="CF361" s="13"/>
      <c r="CG361" s="13"/>
      <c r="CH361" s="13"/>
    </row>
    <row r="362" spans="1:86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4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13"/>
      <c r="AY362" s="13"/>
      <c r="AZ362" s="13"/>
      <c r="BA362" s="13"/>
      <c r="BB362" s="13"/>
      <c r="BC362" s="13"/>
      <c r="BD362" s="13"/>
      <c r="BE362" s="13"/>
      <c r="BF362" s="13"/>
      <c r="BG362" s="13"/>
      <c r="BH362" s="13"/>
      <c r="BI362" s="13"/>
      <c r="BJ362" s="13"/>
      <c r="BK362" s="13"/>
      <c r="BL362" s="13"/>
      <c r="BM362" s="13"/>
      <c r="BN362" s="13"/>
      <c r="BO362" s="13"/>
      <c r="BP362" s="13"/>
      <c r="BQ362" s="13"/>
      <c r="BR362" s="13"/>
      <c r="BS362" s="13"/>
      <c r="BT362" s="13"/>
      <c r="BU362" s="13"/>
      <c r="BV362" s="13"/>
      <c r="BW362" s="13"/>
      <c r="BX362" s="13"/>
      <c r="BY362" s="13"/>
      <c r="BZ362" s="13"/>
      <c r="CA362" s="13"/>
      <c r="CB362" s="13"/>
      <c r="CC362" s="13"/>
      <c r="CD362" s="13"/>
      <c r="CE362" s="13"/>
      <c r="CF362" s="13"/>
      <c r="CG362" s="13"/>
      <c r="CH362" s="13"/>
    </row>
    <row r="363" spans="1:86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4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3"/>
      <c r="AY363" s="13"/>
      <c r="AZ363" s="13"/>
      <c r="BA363" s="13"/>
      <c r="BB363" s="13"/>
      <c r="BC363" s="13"/>
      <c r="BD363" s="13"/>
      <c r="BE363" s="13"/>
      <c r="BF363" s="13"/>
      <c r="BG363" s="13"/>
      <c r="BH363" s="13"/>
      <c r="BI363" s="13"/>
      <c r="BJ363" s="13"/>
      <c r="BK363" s="13"/>
      <c r="BL363" s="13"/>
      <c r="BM363" s="13"/>
      <c r="BN363" s="13"/>
      <c r="BO363" s="13"/>
      <c r="BP363" s="13"/>
      <c r="BQ363" s="13"/>
      <c r="BR363" s="13"/>
      <c r="BS363" s="13"/>
      <c r="BT363" s="13"/>
      <c r="BU363" s="13"/>
      <c r="BV363" s="13"/>
      <c r="BW363" s="13"/>
      <c r="BX363" s="13"/>
      <c r="BY363" s="13"/>
      <c r="BZ363" s="13"/>
      <c r="CA363" s="13"/>
      <c r="CB363" s="13"/>
      <c r="CC363" s="13"/>
      <c r="CD363" s="13"/>
      <c r="CE363" s="13"/>
      <c r="CF363" s="13"/>
      <c r="CG363" s="13"/>
      <c r="CH363" s="13"/>
    </row>
    <row r="364" spans="1:86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4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13"/>
      <c r="AY364" s="13"/>
      <c r="AZ364" s="13"/>
      <c r="BA364" s="13"/>
      <c r="BB364" s="13"/>
      <c r="BC364" s="13"/>
      <c r="BD364" s="13"/>
      <c r="BE364" s="13"/>
      <c r="BF364" s="13"/>
      <c r="BG364" s="13"/>
      <c r="BH364" s="13"/>
      <c r="BI364" s="13"/>
      <c r="BJ364" s="13"/>
      <c r="BK364" s="13"/>
      <c r="BL364" s="13"/>
      <c r="BM364" s="13"/>
      <c r="BN364" s="13"/>
      <c r="BO364" s="13"/>
      <c r="BP364" s="13"/>
      <c r="BQ364" s="13"/>
      <c r="BR364" s="13"/>
      <c r="BS364" s="13"/>
      <c r="BT364" s="13"/>
      <c r="BU364" s="13"/>
      <c r="BV364" s="13"/>
      <c r="BW364" s="13"/>
      <c r="BX364" s="13"/>
      <c r="BY364" s="13"/>
      <c r="BZ364" s="13"/>
      <c r="CA364" s="13"/>
      <c r="CB364" s="13"/>
      <c r="CC364" s="13"/>
      <c r="CD364" s="13"/>
      <c r="CE364" s="13"/>
      <c r="CF364" s="13"/>
      <c r="CG364" s="13"/>
      <c r="CH364" s="13"/>
    </row>
    <row r="365" spans="1:86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4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13"/>
      <c r="AY365" s="13"/>
      <c r="AZ365" s="13"/>
      <c r="BA365" s="13"/>
      <c r="BB365" s="13"/>
      <c r="BC365" s="13"/>
      <c r="BD365" s="13"/>
      <c r="BE365" s="13"/>
      <c r="BF365" s="13"/>
      <c r="BG365" s="13"/>
      <c r="BH365" s="13"/>
      <c r="BI365" s="13"/>
      <c r="BJ365" s="13"/>
      <c r="BK365" s="13"/>
      <c r="BL365" s="13"/>
      <c r="BM365" s="13"/>
      <c r="BN365" s="13"/>
      <c r="BO365" s="13"/>
      <c r="BP365" s="13"/>
      <c r="BQ365" s="13"/>
      <c r="BR365" s="13"/>
      <c r="BS365" s="13"/>
      <c r="BT365" s="13"/>
      <c r="BU365" s="13"/>
      <c r="BV365" s="13"/>
      <c r="BW365" s="13"/>
      <c r="BX365" s="13"/>
      <c r="BY365" s="13"/>
      <c r="BZ365" s="13"/>
      <c r="CA365" s="13"/>
      <c r="CB365" s="13"/>
      <c r="CC365" s="13"/>
      <c r="CD365" s="13"/>
      <c r="CE365" s="13"/>
      <c r="CF365" s="13"/>
      <c r="CG365" s="13"/>
      <c r="CH365" s="13"/>
    </row>
    <row r="366" spans="1:86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4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3"/>
      <c r="AY366" s="13"/>
      <c r="AZ366" s="13"/>
      <c r="BA366" s="13"/>
      <c r="BB366" s="13"/>
      <c r="BC366" s="13"/>
      <c r="BD366" s="13"/>
      <c r="BE366" s="13"/>
      <c r="BF366" s="13"/>
      <c r="BG366" s="13"/>
      <c r="BH366" s="13"/>
      <c r="BI366" s="13"/>
      <c r="BJ366" s="13"/>
      <c r="BK366" s="13"/>
      <c r="BL366" s="13"/>
      <c r="BM366" s="13"/>
      <c r="BN366" s="13"/>
      <c r="BO366" s="13"/>
      <c r="BP366" s="13"/>
      <c r="BQ366" s="13"/>
      <c r="BR366" s="13"/>
      <c r="BS366" s="13"/>
      <c r="BT366" s="13"/>
      <c r="BU366" s="13"/>
      <c r="BV366" s="13"/>
      <c r="BW366" s="13"/>
      <c r="BX366" s="13"/>
      <c r="BY366" s="13"/>
      <c r="BZ366" s="13"/>
      <c r="CA366" s="13"/>
      <c r="CB366" s="13"/>
      <c r="CC366" s="13"/>
      <c r="CD366" s="13"/>
      <c r="CE366" s="13"/>
      <c r="CF366" s="13"/>
      <c r="CG366" s="13"/>
      <c r="CH366" s="13"/>
    </row>
    <row r="367" spans="1:86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4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13"/>
      <c r="AY367" s="13"/>
      <c r="AZ367" s="13"/>
      <c r="BA367" s="13"/>
      <c r="BB367" s="13"/>
      <c r="BC367" s="13"/>
      <c r="BD367" s="13"/>
      <c r="BE367" s="13"/>
      <c r="BF367" s="13"/>
      <c r="BG367" s="13"/>
      <c r="BH367" s="13"/>
      <c r="BI367" s="13"/>
      <c r="BJ367" s="13"/>
      <c r="BK367" s="13"/>
      <c r="BL367" s="13"/>
      <c r="BM367" s="13"/>
      <c r="BN367" s="13"/>
      <c r="BO367" s="13"/>
      <c r="BP367" s="13"/>
      <c r="BQ367" s="13"/>
      <c r="BR367" s="13"/>
      <c r="BS367" s="13"/>
      <c r="BT367" s="13"/>
      <c r="BU367" s="13"/>
      <c r="BV367" s="13"/>
      <c r="BW367" s="13"/>
      <c r="BX367" s="13"/>
      <c r="BY367" s="13"/>
      <c r="BZ367" s="13"/>
      <c r="CA367" s="13"/>
      <c r="CB367" s="13"/>
      <c r="CC367" s="13"/>
      <c r="CD367" s="13"/>
      <c r="CE367" s="13"/>
      <c r="CF367" s="13"/>
      <c r="CG367" s="13"/>
      <c r="CH367" s="13"/>
    </row>
    <row r="368" spans="1:86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4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13"/>
      <c r="AY368" s="13"/>
      <c r="AZ368" s="13"/>
      <c r="BA368" s="13"/>
      <c r="BB368" s="13"/>
      <c r="BC368" s="13"/>
      <c r="BD368" s="13"/>
      <c r="BE368" s="13"/>
      <c r="BF368" s="13"/>
      <c r="BG368" s="13"/>
      <c r="BH368" s="13"/>
      <c r="BI368" s="13"/>
      <c r="BJ368" s="13"/>
      <c r="BK368" s="13"/>
      <c r="BL368" s="13"/>
      <c r="BM368" s="13"/>
      <c r="BN368" s="13"/>
      <c r="BO368" s="13"/>
      <c r="BP368" s="13"/>
      <c r="BQ368" s="13"/>
      <c r="BR368" s="13"/>
      <c r="BS368" s="13"/>
      <c r="BT368" s="13"/>
      <c r="BU368" s="13"/>
      <c r="BV368" s="13"/>
      <c r="BW368" s="13"/>
      <c r="BX368" s="13"/>
      <c r="BY368" s="13"/>
      <c r="BZ368" s="13"/>
      <c r="CA368" s="13"/>
      <c r="CB368" s="13"/>
      <c r="CC368" s="13"/>
      <c r="CD368" s="13"/>
      <c r="CE368" s="13"/>
      <c r="CF368" s="13"/>
      <c r="CG368" s="13"/>
      <c r="CH368" s="13"/>
    </row>
    <row r="369" spans="1:86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4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3"/>
      <c r="AY369" s="13"/>
      <c r="AZ369" s="13"/>
      <c r="BA369" s="13"/>
      <c r="BB369" s="13"/>
      <c r="BC369" s="13"/>
      <c r="BD369" s="13"/>
      <c r="BE369" s="13"/>
      <c r="BF369" s="13"/>
      <c r="BG369" s="13"/>
      <c r="BH369" s="13"/>
      <c r="BI369" s="13"/>
      <c r="BJ369" s="13"/>
      <c r="BK369" s="13"/>
      <c r="BL369" s="13"/>
      <c r="BM369" s="13"/>
      <c r="BN369" s="13"/>
      <c r="BO369" s="13"/>
      <c r="BP369" s="13"/>
      <c r="BQ369" s="13"/>
      <c r="BR369" s="13"/>
      <c r="BS369" s="13"/>
      <c r="BT369" s="13"/>
      <c r="BU369" s="13"/>
      <c r="BV369" s="13"/>
      <c r="BW369" s="13"/>
      <c r="BX369" s="13"/>
      <c r="BY369" s="13"/>
      <c r="BZ369" s="13"/>
      <c r="CA369" s="13"/>
      <c r="CB369" s="13"/>
      <c r="CC369" s="13"/>
      <c r="CD369" s="13"/>
      <c r="CE369" s="13"/>
      <c r="CF369" s="13"/>
      <c r="CG369" s="13"/>
      <c r="CH369" s="13"/>
    </row>
    <row r="370" spans="1:86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4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13"/>
      <c r="AY370" s="13"/>
      <c r="AZ370" s="13"/>
      <c r="BA370" s="13"/>
      <c r="BB370" s="13"/>
      <c r="BC370" s="13"/>
      <c r="BD370" s="13"/>
      <c r="BE370" s="13"/>
      <c r="BF370" s="13"/>
      <c r="BG370" s="13"/>
      <c r="BH370" s="13"/>
      <c r="BI370" s="13"/>
      <c r="BJ370" s="13"/>
      <c r="BK370" s="13"/>
      <c r="BL370" s="13"/>
      <c r="BM370" s="13"/>
      <c r="BN370" s="13"/>
      <c r="BO370" s="13"/>
      <c r="BP370" s="13"/>
      <c r="BQ370" s="13"/>
      <c r="BR370" s="13"/>
      <c r="BS370" s="13"/>
      <c r="BT370" s="13"/>
      <c r="BU370" s="13"/>
      <c r="BV370" s="13"/>
      <c r="BW370" s="13"/>
      <c r="BX370" s="13"/>
      <c r="BY370" s="13"/>
      <c r="BZ370" s="13"/>
      <c r="CA370" s="13"/>
      <c r="CB370" s="13"/>
      <c r="CC370" s="13"/>
      <c r="CD370" s="13"/>
      <c r="CE370" s="13"/>
      <c r="CF370" s="13"/>
      <c r="CG370" s="13"/>
      <c r="CH370" s="13"/>
    </row>
    <row r="371" spans="1:86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4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13"/>
      <c r="AY371" s="13"/>
      <c r="AZ371" s="13"/>
      <c r="BA371" s="13"/>
      <c r="BB371" s="13"/>
      <c r="BC371" s="13"/>
      <c r="BD371" s="13"/>
      <c r="BE371" s="13"/>
      <c r="BF371" s="13"/>
      <c r="BG371" s="13"/>
      <c r="BH371" s="13"/>
      <c r="BI371" s="13"/>
      <c r="BJ371" s="13"/>
      <c r="BK371" s="13"/>
      <c r="BL371" s="13"/>
      <c r="BM371" s="13"/>
      <c r="BN371" s="13"/>
      <c r="BO371" s="13"/>
      <c r="BP371" s="13"/>
      <c r="BQ371" s="13"/>
      <c r="BR371" s="13"/>
      <c r="BS371" s="13"/>
      <c r="BT371" s="13"/>
      <c r="BU371" s="13"/>
      <c r="BV371" s="13"/>
      <c r="BW371" s="13"/>
      <c r="BX371" s="13"/>
      <c r="BY371" s="13"/>
      <c r="BZ371" s="13"/>
      <c r="CA371" s="13"/>
      <c r="CB371" s="13"/>
      <c r="CC371" s="13"/>
      <c r="CD371" s="13"/>
      <c r="CE371" s="13"/>
      <c r="CF371" s="13"/>
      <c r="CG371" s="13"/>
      <c r="CH371" s="13"/>
    </row>
    <row r="372" spans="1:86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4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3"/>
      <c r="AY372" s="13"/>
      <c r="AZ372" s="13"/>
      <c r="BA372" s="13"/>
      <c r="BB372" s="13"/>
      <c r="BC372" s="13"/>
      <c r="BD372" s="13"/>
      <c r="BE372" s="13"/>
      <c r="BF372" s="13"/>
      <c r="BG372" s="13"/>
      <c r="BH372" s="13"/>
      <c r="BI372" s="13"/>
      <c r="BJ372" s="13"/>
      <c r="BK372" s="13"/>
      <c r="BL372" s="13"/>
      <c r="BM372" s="13"/>
      <c r="BN372" s="13"/>
      <c r="BO372" s="13"/>
      <c r="BP372" s="13"/>
      <c r="BQ372" s="13"/>
      <c r="BR372" s="13"/>
      <c r="BS372" s="13"/>
      <c r="BT372" s="13"/>
      <c r="BU372" s="13"/>
      <c r="BV372" s="13"/>
      <c r="BW372" s="13"/>
      <c r="BX372" s="13"/>
      <c r="BY372" s="13"/>
      <c r="BZ372" s="13"/>
      <c r="CA372" s="13"/>
      <c r="CB372" s="13"/>
      <c r="CC372" s="13"/>
      <c r="CD372" s="13"/>
      <c r="CE372" s="13"/>
      <c r="CF372" s="13"/>
      <c r="CG372" s="13"/>
      <c r="CH372" s="13"/>
    </row>
    <row r="373" spans="1:86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4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13"/>
      <c r="AY373" s="13"/>
      <c r="AZ373" s="13"/>
      <c r="BA373" s="13"/>
      <c r="BB373" s="13"/>
      <c r="BC373" s="13"/>
      <c r="BD373" s="13"/>
      <c r="BE373" s="13"/>
      <c r="BF373" s="13"/>
      <c r="BG373" s="13"/>
      <c r="BH373" s="13"/>
      <c r="BI373" s="13"/>
      <c r="BJ373" s="13"/>
      <c r="BK373" s="13"/>
      <c r="BL373" s="13"/>
      <c r="BM373" s="13"/>
      <c r="BN373" s="13"/>
      <c r="BO373" s="13"/>
      <c r="BP373" s="13"/>
      <c r="BQ373" s="13"/>
      <c r="BR373" s="13"/>
      <c r="BS373" s="13"/>
      <c r="BT373" s="13"/>
      <c r="BU373" s="13"/>
      <c r="BV373" s="13"/>
      <c r="BW373" s="13"/>
      <c r="BX373" s="13"/>
      <c r="BY373" s="13"/>
      <c r="BZ373" s="13"/>
      <c r="CA373" s="13"/>
      <c r="CB373" s="13"/>
      <c r="CC373" s="13"/>
      <c r="CD373" s="13"/>
      <c r="CE373" s="13"/>
      <c r="CF373" s="13"/>
      <c r="CG373" s="13"/>
      <c r="CH373" s="13"/>
    </row>
    <row r="374" spans="1:86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13"/>
      <c r="AY374" s="13"/>
      <c r="AZ374" s="13"/>
      <c r="BA374" s="13"/>
      <c r="BB374" s="13"/>
      <c r="BC374" s="13"/>
      <c r="BD374" s="13"/>
      <c r="BE374" s="13"/>
      <c r="BF374" s="13"/>
      <c r="BG374" s="13"/>
      <c r="BH374" s="13"/>
      <c r="BI374" s="13"/>
      <c r="BJ374" s="13"/>
      <c r="BK374" s="13"/>
      <c r="BL374" s="13"/>
      <c r="BM374" s="13"/>
      <c r="BN374" s="13"/>
      <c r="BO374" s="13"/>
      <c r="BP374" s="13"/>
      <c r="BQ374" s="13"/>
      <c r="BR374" s="13"/>
      <c r="BS374" s="13"/>
      <c r="BT374" s="13"/>
      <c r="BU374" s="13"/>
      <c r="BV374" s="13"/>
      <c r="BW374" s="13"/>
      <c r="BX374" s="13"/>
      <c r="BY374" s="13"/>
      <c r="BZ374" s="13"/>
      <c r="CA374" s="13"/>
      <c r="CB374" s="13"/>
      <c r="CC374" s="13"/>
      <c r="CD374" s="13"/>
      <c r="CE374" s="13"/>
      <c r="CF374" s="13"/>
      <c r="CG374" s="13"/>
      <c r="CH374" s="13"/>
    </row>
    <row r="375" spans="1:86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3"/>
      <c r="AY375" s="13"/>
      <c r="AZ375" s="13"/>
      <c r="BA375" s="13"/>
      <c r="BB375" s="13"/>
      <c r="BC375" s="13"/>
      <c r="BD375" s="13"/>
      <c r="BE375" s="13"/>
      <c r="BF375" s="13"/>
      <c r="BG375" s="13"/>
      <c r="BH375" s="13"/>
      <c r="BI375" s="13"/>
      <c r="BJ375" s="13"/>
      <c r="BK375" s="13"/>
      <c r="BL375" s="13"/>
      <c r="BM375" s="13"/>
      <c r="BN375" s="13"/>
      <c r="BO375" s="13"/>
      <c r="BP375" s="13"/>
      <c r="BQ375" s="13"/>
      <c r="BR375" s="13"/>
      <c r="BS375" s="13"/>
      <c r="BT375" s="13"/>
      <c r="BU375" s="13"/>
      <c r="BV375" s="13"/>
      <c r="BW375" s="13"/>
      <c r="BX375" s="13"/>
      <c r="BY375" s="13"/>
      <c r="BZ375" s="13"/>
      <c r="CA375" s="13"/>
      <c r="CB375" s="13"/>
      <c r="CC375" s="13"/>
      <c r="CD375" s="13"/>
      <c r="CE375" s="13"/>
      <c r="CF375" s="13"/>
      <c r="CG375" s="13"/>
      <c r="CH375" s="13"/>
    </row>
    <row r="376" spans="1:86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13"/>
      <c r="AY376" s="13"/>
      <c r="AZ376" s="13"/>
      <c r="BA376" s="13"/>
      <c r="BB376" s="13"/>
      <c r="BC376" s="13"/>
      <c r="BD376" s="13"/>
      <c r="BE376" s="13"/>
      <c r="BF376" s="13"/>
      <c r="BG376" s="13"/>
      <c r="BH376" s="13"/>
      <c r="BI376" s="13"/>
      <c r="BJ376" s="13"/>
      <c r="BK376" s="13"/>
      <c r="BL376" s="13"/>
      <c r="BM376" s="13"/>
      <c r="BN376" s="13"/>
      <c r="BO376" s="13"/>
      <c r="BP376" s="13"/>
      <c r="BQ376" s="13"/>
      <c r="BR376" s="13"/>
      <c r="BS376" s="13"/>
      <c r="BT376" s="13"/>
      <c r="BU376" s="13"/>
      <c r="BV376" s="13"/>
      <c r="BW376" s="13"/>
      <c r="BX376" s="13"/>
      <c r="BY376" s="13"/>
      <c r="BZ376" s="13"/>
      <c r="CA376" s="13"/>
      <c r="CB376" s="13"/>
      <c r="CC376" s="13"/>
      <c r="CD376" s="13"/>
      <c r="CE376" s="13"/>
      <c r="CF376" s="13"/>
      <c r="CG376" s="13"/>
      <c r="CH376" s="13"/>
    </row>
    <row r="377" spans="1:86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13"/>
      <c r="AY377" s="13"/>
      <c r="AZ377" s="13"/>
      <c r="BA377" s="13"/>
      <c r="BB377" s="13"/>
      <c r="BC377" s="13"/>
      <c r="BD377" s="13"/>
      <c r="BE377" s="13"/>
      <c r="BF377" s="13"/>
      <c r="BG377" s="13"/>
      <c r="BH377" s="13"/>
      <c r="BI377" s="13"/>
      <c r="BJ377" s="13"/>
      <c r="BK377" s="13"/>
      <c r="BL377" s="13"/>
      <c r="BM377" s="13"/>
      <c r="BN377" s="13"/>
      <c r="BO377" s="13"/>
      <c r="BP377" s="13"/>
      <c r="BQ377" s="13"/>
      <c r="BR377" s="13"/>
      <c r="BS377" s="13"/>
      <c r="BT377" s="13"/>
      <c r="BU377" s="13"/>
      <c r="BV377" s="13"/>
      <c r="BW377" s="13"/>
      <c r="BX377" s="13"/>
      <c r="BY377" s="13"/>
      <c r="BZ377" s="13"/>
      <c r="CA377" s="13"/>
      <c r="CB377" s="13"/>
      <c r="CC377" s="13"/>
      <c r="CD377" s="13"/>
      <c r="CE377" s="13"/>
      <c r="CF377" s="13"/>
      <c r="CG377" s="13"/>
      <c r="CH377" s="13"/>
    </row>
    <row r="378" spans="1:86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3"/>
      <c r="AY378" s="13"/>
      <c r="AZ378" s="13"/>
      <c r="BA378" s="13"/>
      <c r="BB378" s="13"/>
      <c r="BC378" s="13"/>
      <c r="BD378" s="13"/>
      <c r="BE378" s="13"/>
      <c r="BF378" s="13"/>
      <c r="BG378" s="13"/>
      <c r="BH378" s="13"/>
      <c r="BI378" s="13"/>
      <c r="BJ378" s="13"/>
      <c r="BK378" s="13"/>
      <c r="BL378" s="13"/>
      <c r="BM378" s="13"/>
      <c r="BN378" s="13"/>
      <c r="BO378" s="13"/>
      <c r="BP378" s="13"/>
      <c r="BQ378" s="13"/>
      <c r="BR378" s="13"/>
      <c r="BS378" s="13"/>
      <c r="BT378" s="13"/>
      <c r="BU378" s="13"/>
      <c r="BV378" s="13"/>
      <c r="BW378" s="13"/>
      <c r="BX378" s="13"/>
      <c r="BY378" s="13"/>
      <c r="BZ378" s="13"/>
      <c r="CA378" s="13"/>
      <c r="CB378" s="13"/>
      <c r="CC378" s="13"/>
      <c r="CD378" s="13"/>
      <c r="CE378" s="13"/>
      <c r="CF378" s="13"/>
      <c r="CG378" s="13"/>
      <c r="CH378" s="13"/>
    </row>
    <row r="379" spans="1:86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13"/>
      <c r="AY379" s="13"/>
      <c r="AZ379" s="13"/>
      <c r="BA379" s="13"/>
      <c r="BB379" s="13"/>
      <c r="BC379" s="13"/>
      <c r="BD379" s="13"/>
      <c r="BE379" s="13"/>
      <c r="BF379" s="13"/>
      <c r="BG379" s="13"/>
      <c r="BH379" s="13"/>
      <c r="BI379" s="13"/>
      <c r="BJ379" s="13"/>
      <c r="BK379" s="13"/>
      <c r="BL379" s="13"/>
      <c r="BM379" s="13"/>
      <c r="BN379" s="13"/>
      <c r="BO379" s="13"/>
      <c r="BP379" s="13"/>
      <c r="BQ379" s="13"/>
      <c r="BR379" s="13"/>
      <c r="BS379" s="13"/>
      <c r="BT379" s="13"/>
      <c r="BU379" s="13"/>
      <c r="BV379" s="13"/>
      <c r="BW379" s="13"/>
      <c r="BX379" s="13"/>
      <c r="BY379" s="13"/>
      <c r="BZ379" s="13"/>
      <c r="CA379" s="13"/>
      <c r="CB379" s="13"/>
      <c r="CC379" s="13"/>
      <c r="CD379" s="13"/>
      <c r="CE379" s="13"/>
      <c r="CF379" s="13"/>
      <c r="CG379" s="13"/>
      <c r="CH379" s="13"/>
    </row>
    <row r="380" spans="1:86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3"/>
      <c r="AY380" s="13"/>
      <c r="AZ380" s="13"/>
      <c r="BA380" s="13"/>
      <c r="BB380" s="13"/>
      <c r="BC380" s="13"/>
      <c r="BD380" s="13"/>
      <c r="BE380" s="13"/>
      <c r="BF380" s="13"/>
      <c r="BG380" s="13"/>
      <c r="BH380" s="13"/>
      <c r="BI380" s="13"/>
      <c r="BJ380" s="13"/>
      <c r="BK380" s="13"/>
      <c r="BL380" s="13"/>
      <c r="BM380" s="13"/>
      <c r="BN380" s="13"/>
      <c r="BO380" s="13"/>
      <c r="BP380" s="13"/>
      <c r="BQ380" s="13"/>
      <c r="BR380" s="13"/>
      <c r="BS380" s="13"/>
      <c r="BT380" s="13"/>
      <c r="BU380" s="13"/>
      <c r="BV380" s="13"/>
      <c r="BW380" s="13"/>
      <c r="BX380" s="13"/>
      <c r="BY380" s="13"/>
      <c r="BZ380" s="13"/>
      <c r="CA380" s="13"/>
      <c r="CB380" s="13"/>
      <c r="CC380" s="13"/>
      <c r="CD380" s="13"/>
      <c r="CE380" s="13"/>
      <c r="CF380" s="13"/>
      <c r="CG380" s="13"/>
      <c r="CH380" s="13"/>
    </row>
    <row r="381" spans="1:86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3"/>
      <c r="AY381" s="13"/>
      <c r="AZ381" s="13"/>
      <c r="BA381" s="13"/>
      <c r="BB381" s="13"/>
      <c r="BC381" s="13"/>
      <c r="BD381" s="13"/>
      <c r="BE381" s="13"/>
      <c r="BF381" s="13"/>
      <c r="BG381" s="13"/>
      <c r="BH381" s="13"/>
      <c r="BI381" s="13"/>
      <c r="BJ381" s="13"/>
      <c r="BK381" s="13"/>
      <c r="BL381" s="13"/>
      <c r="BM381" s="13"/>
      <c r="BN381" s="13"/>
      <c r="BO381" s="13"/>
      <c r="BP381" s="13"/>
      <c r="BQ381" s="13"/>
      <c r="BR381" s="13"/>
      <c r="BS381" s="13"/>
      <c r="BT381" s="13"/>
      <c r="BU381" s="13"/>
      <c r="BV381" s="13"/>
      <c r="BW381" s="13"/>
      <c r="BX381" s="13"/>
      <c r="BY381" s="13"/>
      <c r="BZ381" s="13"/>
      <c r="CA381" s="13"/>
      <c r="CB381" s="13"/>
      <c r="CC381" s="13"/>
      <c r="CD381" s="13"/>
      <c r="CE381" s="13"/>
      <c r="CF381" s="13"/>
      <c r="CG381" s="13"/>
      <c r="CH381" s="13"/>
    </row>
    <row r="382" spans="1:86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13"/>
      <c r="AY382" s="13"/>
      <c r="AZ382" s="13"/>
      <c r="BA382" s="13"/>
      <c r="BB382" s="13"/>
      <c r="BC382" s="13"/>
      <c r="BD382" s="13"/>
      <c r="BE382" s="13"/>
      <c r="BF382" s="13"/>
      <c r="BG382" s="13"/>
      <c r="BH382" s="13"/>
      <c r="BI382" s="13"/>
      <c r="BJ382" s="13"/>
      <c r="BK382" s="13"/>
      <c r="BL382" s="13"/>
      <c r="BM382" s="13"/>
      <c r="BN382" s="13"/>
      <c r="BO382" s="13"/>
      <c r="BP382" s="13"/>
      <c r="BQ382" s="13"/>
      <c r="BR382" s="13"/>
      <c r="BS382" s="13"/>
      <c r="BT382" s="13"/>
      <c r="BU382" s="13"/>
      <c r="BV382" s="13"/>
      <c r="BW382" s="13"/>
      <c r="BX382" s="13"/>
      <c r="BY382" s="13"/>
      <c r="BZ382" s="13"/>
      <c r="CA382" s="13"/>
      <c r="CB382" s="13"/>
      <c r="CC382" s="13"/>
      <c r="CD382" s="13"/>
      <c r="CE382" s="13"/>
      <c r="CF382" s="13"/>
      <c r="CG382" s="13"/>
      <c r="CH382" s="13"/>
    </row>
    <row r="383" spans="1:86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13"/>
      <c r="AY383" s="13"/>
      <c r="AZ383" s="13"/>
      <c r="BA383" s="13"/>
      <c r="BB383" s="13"/>
      <c r="BC383" s="13"/>
      <c r="BD383" s="13"/>
      <c r="BE383" s="13"/>
      <c r="BF383" s="13"/>
      <c r="BG383" s="13"/>
      <c r="BH383" s="13"/>
      <c r="BI383" s="13"/>
      <c r="BJ383" s="13"/>
      <c r="BK383" s="13"/>
      <c r="BL383" s="13"/>
      <c r="BM383" s="13"/>
      <c r="BN383" s="13"/>
      <c r="BO383" s="13"/>
      <c r="BP383" s="13"/>
      <c r="BQ383" s="13"/>
      <c r="BR383" s="13"/>
      <c r="BS383" s="13"/>
      <c r="BT383" s="13"/>
      <c r="BU383" s="13"/>
      <c r="BV383" s="13"/>
      <c r="BW383" s="13"/>
      <c r="BX383" s="13"/>
      <c r="BY383" s="13"/>
      <c r="BZ383" s="13"/>
      <c r="CA383" s="13"/>
      <c r="CB383" s="13"/>
      <c r="CC383" s="13"/>
      <c r="CD383" s="13"/>
      <c r="CE383" s="13"/>
      <c r="CF383" s="13"/>
      <c r="CG383" s="13"/>
      <c r="CH383" s="13"/>
    </row>
    <row r="384" spans="1:86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3"/>
      <c r="AY384" s="13"/>
      <c r="AZ384" s="13"/>
      <c r="BA384" s="13"/>
      <c r="BB384" s="13"/>
      <c r="BC384" s="13"/>
      <c r="BD384" s="13"/>
      <c r="BE384" s="13"/>
      <c r="BF384" s="13"/>
      <c r="BG384" s="13"/>
      <c r="BH384" s="13"/>
      <c r="BI384" s="13"/>
      <c r="BJ384" s="13"/>
      <c r="BK384" s="13"/>
      <c r="BL384" s="13"/>
      <c r="BM384" s="13"/>
      <c r="BN384" s="13"/>
      <c r="BO384" s="13"/>
      <c r="BP384" s="13"/>
      <c r="BQ384" s="13"/>
      <c r="BR384" s="13"/>
      <c r="BS384" s="13"/>
      <c r="BT384" s="13"/>
      <c r="BU384" s="13"/>
      <c r="BV384" s="13"/>
      <c r="BW384" s="13"/>
      <c r="BX384" s="13"/>
      <c r="BY384" s="13"/>
      <c r="BZ384" s="13"/>
      <c r="CA384" s="13"/>
      <c r="CB384" s="13"/>
      <c r="CC384" s="13"/>
      <c r="CD384" s="13"/>
      <c r="CE384" s="13"/>
      <c r="CF384" s="13"/>
      <c r="CG384" s="13"/>
      <c r="CH384" s="13"/>
    </row>
    <row r="385" spans="1:86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13"/>
      <c r="AY385" s="13"/>
      <c r="AZ385" s="13"/>
      <c r="BA385" s="13"/>
      <c r="BB385" s="13"/>
      <c r="BC385" s="13"/>
      <c r="BD385" s="13"/>
      <c r="BE385" s="13"/>
      <c r="BF385" s="13"/>
      <c r="BG385" s="13"/>
      <c r="BH385" s="13"/>
      <c r="BI385" s="13"/>
      <c r="BJ385" s="13"/>
      <c r="BK385" s="13"/>
      <c r="BL385" s="13"/>
      <c r="BM385" s="13"/>
      <c r="BN385" s="13"/>
      <c r="BO385" s="13"/>
      <c r="BP385" s="13"/>
      <c r="BQ385" s="13"/>
      <c r="BR385" s="13"/>
      <c r="BS385" s="13"/>
      <c r="BT385" s="13"/>
      <c r="BU385" s="13"/>
      <c r="BV385" s="13"/>
      <c r="BW385" s="13"/>
      <c r="BX385" s="13"/>
      <c r="BY385" s="13"/>
      <c r="BZ385" s="13"/>
      <c r="CA385" s="13"/>
      <c r="CB385" s="13"/>
      <c r="CC385" s="13"/>
      <c r="CD385" s="13"/>
      <c r="CE385" s="13"/>
      <c r="CF385" s="13"/>
      <c r="CG385" s="13"/>
      <c r="CH385" s="13"/>
    </row>
    <row r="386" spans="1:86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13"/>
      <c r="AY386" s="13"/>
      <c r="AZ386" s="13"/>
      <c r="BA386" s="13"/>
      <c r="BB386" s="13"/>
      <c r="BC386" s="13"/>
      <c r="BD386" s="13"/>
      <c r="BE386" s="13"/>
      <c r="BF386" s="13"/>
      <c r="BG386" s="13"/>
      <c r="BH386" s="13"/>
      <c r="BI386" s="13"/>
      <c r="BJ386" s="13"/>
      <c r="BK386" s="13"/>
      <c r="BL386" s="13"/>
      <c r="BM386" s="13"/>
      <c r="BN386" s="13"/>
      <c r="BO386" s="13"/>
      <c r="BP386" s="13"/>
      <c r="BQ386" s="13"/>
      <c r="BR386" s="13"/>
      <c r="BS386" s="13"/>
      <c r="BT386" s="13"/>
      <c r="BU386" s="13"/>
      <c r="BV386" s="13"/>
      <c r="BW386" s="13"/>
      <c r="BX386" s="13"/>
      <c r="BY386" s="13"/>
      <c r="BZ386" s="13"/>
      <c r="CA386" s="13"/>
      <c r="CB386" s="13"/>
      <c r="CC386" s="13"/>
      <c r="CD386" s="13"/>
      <c r="CE386" s="13"/>
      <c r="CF386" s="13"/>
      <c r="CG386" s="13"/>
      <c r="CH386" s="13"/>
    </row>
    <row r="387" spans="1:86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3"/>
      <c r="AY387" s="13"/>
      <c r="AZ387" s="13"/>
      <c r="BA387" s="13"/>
      <c r="BB387" s="13"/>
      <c r="BC387" s="13"/>
      <c r="BD387" s="13"/>
      <c r="BE387" s="13"/>
      <c r="BF387" s="13"/>
      <c r="BG387" s="13"/>
      <c r="BH387" s="13"/>
      <c r="BI387" s="13"/>
      <c r="BJ387" s="13"/>
      <c r="BK387" s="13"/>
      <c r="BL387" s="13"/>
      <c r="BM387" s="13"/>
      <c r="BN387" s="13"/>
      <c r="BO387" s="13"/>
      <c r="BP387" s="13"/>
      <c r="BQ387" s="13"/>
      <c r="BR387" s="13"/>
      <c r="BS387" s="13"/>
      <c r="BT387" s="13"/>
      <c r="BU387" s="13"/>
      <c r="BV387" s="13"/>
      <c r="BW387" s="13"/>
      <c r="BX387" s="13"/>
      <c r="BY387" s="13"/>
      <c r="BZ387" s="13"/>
      <c r="CA387" s="13"/>
      <c r="CB387" s="13"/>
      <c r="CC387" s="13"/>
      <c r="CD387" s="13"/>
      <c r="CE387" s="13"/>
      <c r="CF387" s="13"/>
      <c r="CG387" s="13"/>
      <c r="CH387" s="13"/>
    </row>
    <row r="388" spans="1:86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13"/>
      <c r="AY388" s="13"/>
      <c r="AZ388" s="13"/>
      <c r="BA388" s="13"/>
      <c r="BB388" s="13"/>
      <c r="BC388" s="13"/>
      <c r="BD388" s="13"/>
      <c r="BE388" s="13"/>
      <c r="BF388" s="13"/>
      <c r="BG388" s="13"/>
      <c r="BH388" s="13"/>
      <c r="BI388" s="13"/>
      <c r="BJ388" s="13"/>
      <c r="BK388" s="13"/>
      <c r="BL388" s="13"/>
      <c r="BM388" s="13"/>
      <c r="BN388" s="13"/>
      <c r="BO388" s="13"/>
      <c r="BP388" s="13"/>
      <c r="BQ388" s="13"/>
      <c r="BR388" s="13"/>
      <c r="BS388" s="13"/>
      <c r="BT388" s="13"/>
      <c r="BU388" s="13"/>
      <c r="BV388" s="13"/>
      <c r="BW388" s="13"/>
      <c r="BX388" s="13"/>
      <c r="BY388" s="13"/>
      <c r="BZ388" s="13"/>
      <c r="CA388" s="13"/>
      <c r="CB388" s="13"/>
      <c r="CC388" s="13"/>
      <c r="CD388" s="13"/>
      <c r="CE388" s="13"/>
      <c r="CF388" s="13"/>
      <c r="CG388" s="13"/>
      <c r="CH388" s="13"/>
    </row>
    <row r="389" spans="1:86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13"/>
      <c r="AY389" s="13"/>
      <c r="AZ389" s="13"/>
      <c r="BA389" s="13"/>
      <c r="BB389" s="13"/>
      <c r="BC389" s="13"/>
      <c r="BD389" s="13"/>
      <c r="BE389" s="13"/>
      <c r="BF389" s="13"/>
      <c r="BG389" s="13"/>
      <c r="BH389" s="13"/>
      <c r="BI389" s="13"/>
      <c r="BJ389" s="13"/>
      <c r="BK389" s="13"/>
      <c r="BL389" s="13"/>
      <c r="BM389" s="13"/>
      <c r="BN389" s="13"/>
      <c r="BO389" s="13"/>
      <c r="BP389" s="13"/>
      <c r="BQ389" s="13"/>
      <c r="BR389" s="13"/>
      <c r="BS389" s="13"/>
      <c r="BT389" s="13"/>
      <c r="BU389" s="13"/>
      <c r="BV389" s="13"/>
      <c r="BW389" s="13"/>
      <c r="BX389" s="13"/>
      <c r="BY389" s="13"/>
      <c r="BZ389" s="13"/>
      <c r="CA389" s="13"/>
      <c r="CB389" s="13"/>
      <c r="CC389" s="13"/>
      <c r="CD389" s="13"/>
      <c r="CE389" s="13"/>
      <c r="CF389" s="13"/>
      <c r="CG389" s="13"/>
      <c r="CH389" s="13"/>
    </row>
    <row r="390" spans="1:86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3"/>
      <c r="AY390" s="13"/>
      <c r="AZ390" s="13"/>
      <c r="BA390" s="13"/>
      <c r="BB390" s="13"/>
      <c r="BC390" s="13"/>
      <c r="BD390" s="13"/>
      <c r="BE390" s="13"/>
      <c r="BF390" s="13"/>
      <c r="BG390" s="13"/>
      <c r="BH390" s="13"/>
      <c r="BI390" s="13"/>
      <c r="BJ390" s="13"/>
      <c r="BK390" s="13"/>
      <c r="BL390" s="13"/>
      <c r="BM390" s="13"/>
      <c r="BN390" s="13"/>
      <c r="BO390" s="13"/>
      <c r="BP390" s="13"/>
      <c r="BQ390" s="13"/>
      <c r="BR390" s="13"/>
      <c r="BS390" s="13"/>
      <c r="BT390" s="13"/>
      <c r="BU390" s="13"/>
      <c r="BV390" s="13"/>
      <c r="BW390" s="13"/>
      <c r="BX390" s="13"/>
      <c r="BY390" s="13"/>
      <c r="BZ390" s="13"/>
      <c r="CA390" s="13"/>
      <c r="CB390" s="13"/>
      <c r="CC390" s="13"/>
      <c r="CD390" s="13"/>
      <c r="CE390" s="13"/>
      <c r="CF390" s="13"/>
      <c r="CG390" s="13"/>
      <c r="CH390" s="13"/>
    </row>
    <row r="391" spans="1:86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13"/>
      <c r="AY391" s="13"/>
      <c r="AZ391" s="13"/>
      <c r="BA391" s="13"/>
      <c r="BB391" s="13"/>
      <c r="BC391" s="13"/>
      <c r="BD391" s="13"/>
      <c r="BE391" s="13"/>
      <c r="BF391" s="13"/>
      <c r="BG391" s="13"/>
      <c r="BH391" s="13"/>
      <c r="BI391" s="13"/>
      <c r="BJ391" s="13"/>
      <c r="BK391" s="13"/>
      <c r="BL391" s="13"/>
      <c r="BM391" s="13"/>
      <c r="BN391" s="13"/>
      <c r="BO391" s="13"/>
      <c r="BP391" s="13"/>
      <c r="BQ391" s="13"/>
      <c r="BR391" s="13"/>
      <c r="BS391" s="13"/>
      <c r="BT391" s="13"/>
      <c r="BU391" s="13"/>
      <c r="BV391" s="13"/>
      <c r="BW391" s="13"/>
      <c r="BX391" s="13"/>
      <c r="BY391" s="13"/>
      <c r="BZ391" s="13"/>
      <c r="CA391" s="13"/>
      <c r="CB391" s="13"/>
      <c r="CC391" s="13"/>
      <c r="CD391" s="13"/>
      <c r="CE391" s="13"/>
      <c r="CF391" s="13"/>
      <c r="CG391" s="13"/>
      <c r="CH391" s="13"/>
    </row>
    <row r="392" spans="1:86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13"/>
      <c r="AY392" s="13"/>
      <c r="AZ392" s="13"/>
      <c r="BA392" s="13"/>
      <c r="BB392" s="13"/>
      <c r="BC392" s="13"/>
      <c r="BD392" s="13"/>
      <c r="BE392" s="13"/>
      <c r="BF392" s="13"/>
      <c r="BG392" s="13"/>
      <c r="BH392" s="13"/>
      <c r="BI392" s="13"/>
      <c r="BJ392" s="13"/>
      <c r="BK392" s="13"/>
      <c r="BL392" s="13"/>
      <c r="BM392" s="13"/>
      <c r="BN392" s="13"/>
      <c r="BO392" s="13"/>
      <c r="BP392" s="13"/>
      <c r="BQ392" s="13"/>
      <c r="BR392" s="13"/>
      <c r="BS392" s="13"/>
      <c r="BT392" s="13"/>
      <c r="BU392" s="13"/>
      <c r="BV392" s="13"/>
      <c r="BW392" s="13"/>
      <c r="BX392" s="13"/>
      <c r="BY392" s="13"/>
      <c r="BZ392" s="13"/>
      <c r="CA392" s="13"/>
      <c r="CB392" s="13"/>
      <c r="CC392" s="13"/>
      <c r="CD392" s="13"/>
      <c r="CE392" s="13"/>
      <c r="CF392" s="13"/>
      <c r="CG392" s="13"/>
      <c r="CH392" s="13"/>
    </row>
    <row r="393" spans="1:86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3"/>
      <c r="AY393" s="13"/>
      <c r="AZ393" s="13"/>
      <c r="BA393" s="13"/>
      <c r="BB393" s="13"/>
      <c r="BC393" s="13"/>
      <c r="BD393" s="13"/>
      <c r="BE393" s="13"/>
      <c r="BF393" s="13"/>
      <c r="BG393" s="13"/>
      <c r="BH393" s="13"/>
      <c r="BI393" s="13"/>
      <c r="BJ393" s="13"/>
      <c r="BK393" s="13"/>
      <c r="BL393" s="13"/>
      <c r="BM393" s="13"/>
      <c r="BN393" s="13"/>
      <c r="BO393" s="13"/>
      <c r="BP393" s="13"/>
      <c r="BQ393" s="13"/>
      <c r="BR393" s="13"/>
      <c r="BS393" s="13"/>
      <c r="BT393" s="13"/>
      <c r="BU393" s="13"/>
      <c r="BV393" s="13"/>
      <c r="BW393" s="13"/>
      <c r="BX393" s="13"/>
      <c r="BY393" s="13"/>
      <c r="BZ393" s="13"/>
      <c r="CA393" s="13"/>
      <c r="CB393" s="13"/>
      <c r="CC393" s="13"/>
      <c r="CD393" s="13"/>
      <c r="CE393" s="13"/>
      <c r="CF393" s="13"/>
      <c r="CG393" s="13"/>
      <c r="CH393" s="13"/>
    </row>
    <row r="394" spans="1:86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13"/>
      <c r="AY394" s="13"/>
      <c r="AZ394" s="13"/>
      <c r="BA394" s="13"/>
      <c r="BB394" s="13"/>
      <c r="BC394" s="13"/>
      <c r="BD394" s="13"/>
      <c r="BE394" s="13"/>
      <c r="BF394" s="13"/>
      <c r="BG394" s="13"/>
      <c r="BH394" s="13"/>
      <c r="BI394" s="13"/>
      <c r="BJ394" s="13"/>
      <c r="BK394" s="13"/>
      <c r="BL394" s="13"/>
      <c r="BM394" s="13"/>
      <c r="BN394" s="13"/>
      <c r="BO394" s="13"/>
      <c r="BP394" s="13"/>
      <c r="BQ394" s="13"/>
      <c r="BR394" s="13"/>
      <c r="BS394" s="13"/>
      <c r="BT394" s="13"/>
      <c r="BU394" s="13"/>
      <c r="BV394" s="13"/>
      <c r="BW394" s="13"/>
      <c r="BX394" s="13"/>
      <c r="BY394" s="13"/>
      <c r="BZ394" s="13"/>
      <c r="CA394" s="13"/>
      <c r="CB394" s="13"/>
      <c r="CC394" s="13"/>
      <c r="CD394" s="13"/>
      <c r="CE394" s="13"/>
      <c r="CF394" s="13"/>
      <c r="CG394" s="13"/>
      <c r="CH394" s="13"/>
    </row>
    <row r="395" spans="1:86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13"/>
      <c r="AY395" s="13"/>
      <c r="AZ395" s="13"/>
      <c r="BA395" s="13"/>
      <c r="BB395" s="13"/>
      <c r="BC395" s="13"/>
      <c r="BD395" s="13"/>
      <c r="BE395" s="13"/>
      <c r="BF395" s="13"/>
      <c r="BG395" s="13"/>
      <c r="BH395" s="13"/>
      <c r="BI395" s="13"/>
      <c r="BJ395" s="13"/>
      <c r="BK395" s="13"/>
      <c r="BL395" s="13"/>
      <c r="BM395" s="13"/>
      <c r="BN395" s="13"/>
      <c r="BO395" s="13"/>
      <c r="BP395" s="13"/>
      <c r="BQ395" s="13"/>
      <c r="BR395" s="13"/>
      <c r="BS395" s="13"/>
      <c r="BT395" s="13"/>
      <c r="BU395" s="13"/>
      <c r="BV395" s="13"/>
      <c r="BW395" s="13"/>
      <c r="BX395" s="13"/>
      <c r="BY395" s="13"/>
      <c r="BZ395" s="13"/>
      <c r="CA395" s="13"/>
      <c r="CB395" s="13"/>
      <c r="CC395" s="13"/>
      <c r="CD395" s="13"/>
      <c r="CE395" s="13"/>
      <c r="CF395" s="13"/>
      <c r="CG395" s="13"/>
      <c r="CH395" s="13"/>
    </row>
    <row r="396" spans="1:86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3"/>
      <c r="AY396" s="13"/>
      <c r="AZ396" s="13"/>
      <c r="BA396" s="13"/>
      <c r="BB396" s="13"/>
      <c r="BC396" s="13"/>
      <c r="BD396" s="13"/>
      <c r="BE396" s="13"/>
      <c r="BF396" s="13"/>
      <c r="BG396" s="13"/>
      <c r="BH396" s="13"/>
      <c r="BI396" s="13"/>
      <c r="BJ396" s="13"/>
      <c r="BK396" s="13"/>
      <c r="BL396" s="13"/>
      <c r="BM396" s="13"/>
      <c r="BN396" s="13"/>
      <c r="BO396" s="13"/>
      <c r="BP396" s="13"/>
      <c r="BQ396" s="13"/>
      <c r="BR396" s="13"/>
      <c r="BS396" s="13"/>
      <c r="BT396" s="13"/>
      <c r="BU396" s="13"/>
      <c r="BV396" s="13"/>
      <c r="BW396" s="13"/>
      <c r="BX396" s="13"/>
      <c r="BY396" s="13"/>
      <c r="BZ396" s="13"/>
      <c r="CA396" s="13"/>
      <c r="CB396" s="13"/>
      <c r="CC396" s="13"/>
      <c r="CD396" s="13"/>
      <c r="CE396" s="13"/>
      <c r="CF396" s="13"/>
      <c r="CG396" s="13"/>
      <c r="CH396" s="13"/>
    </row>
    <row r="397" spans="1:86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13"/>
      <c r="AY397" s="13"/>
      <c r="AZ397" s="13"/>
      <c r="BA397" s="13"/>
      <c r="BB397" s="13"/>
      <c r="BC397" s="13"/>
      <c r="BD397" s="13"/>
      <c r="BE397" s="13"/>
      <c r="BF397" s="13"/>
      <c r="BG397" s="13"/>
      <c r="BH397" s="13"/>
      <c r="BI397" s="13"/>
      <c r="BJ397" s="13"/>
      <c r="BK397" s="13"/>
      <c r="BL397" s="13"/>
      <c r="BM397" s="13"/>
      <c r="BN397" s="13"/>
      <c r="BO397" s="13"/>
      <c r="BP397" s="13"/>
      <c r="BQ397" s="13"/>
      <c r="BR397" s="13"/>
      <c r="BS397" s="13"/>
      <c r="BT397" s="13"/>
      <c r="BU397" s="13"/>
      <c r="BV397" s="13"/>
      <c r="BW397" s="13"/>
      <c r="BX397" s="13"/>
      <c r="BY397" s="13"/>
      <c r="BZ397" s="13"/>
      <c r="CA397" s="13"/>
      <c r="CB397" s="13"/>
      <c r="CC397" s="13"/>
      <c r="CD397" s="13"/>
      <c r="CE397" s="13"/>
      <c r="CF397" s="13"/>
      <c r="CG397" s="13"/>
      <c r="CH397" s="13"/>
    </row>
    <row r="398" spans="1:86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13"/>
      <c r="AY398" s="13"/>
      <c r="AZ398" s="13"/>
      <c r="BA398" s="13"/>
      <c r="BB398" s="13"/>
      <c r="BC398" s="13"/>
      <c r="BD398" s="13"/>
      <c r="BE398" s="13"/>
      <c r="BF398" s="13"/>
      <c r="BG398" s="13"/>
      <c r="BH398" s="13"/>
      <c r="BI398" s="13"/>
      <c r="BJ398" s="13"/>
      <c r="BK398" s="13"/>
      <c r="BL398" s="13"/>
      <c r="BM398" s="13"/>
      <c r="BN398" s="13"/>
      <c r="BO398" s="13"/>
      <c r="BP398" s="13"/>
      <c r="BQ398" s="13"/>
      <c r="BR398" s="13"/>
      <c r="BS398" s="13"/>
      <c r="BT398" s="13"/>
      <c r="BU398" s="13"/>
      <c r="BV398" s="13"/>
      <c r="BW398" s="13"/>
      <c r="BX398" s="13"/>
      <c r="BY398" s="13"/>
      <c r="BZ398" s="13"/>
      <c r="CA398" s="13"/>
      <c r="CB398" s="13"/>
      <c r="CC398" s="13"/>
      <c r="CD398" s="13"/>
      <c r="CE398" s="13"/>
      <c r="CF398" s="13"/>
      <c r="CG398" s="13"/>
      <c r="CH398" s="13"/>
    </row>
    <row r="399" spans="1:86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3"/>
      <c r="AY399" s="13"/>
      <c r="AZ399" s="13"/>
      <c r="BA399" s="13"/>
      <c r="BB399" s="13"/>
      <c r="BC399" s="13"/>
      <c r="BD399" s="13"/>
      <c r="BE399" s="13"/>
      <c r="BF399" s="13"/>
      <c r="BG399" s="13"/>
      <c r="BH399" s="13"/>
      <c r="BI399" s="13"/>
      <c r="BJ399" s="13"/>
      <c r="BK399" s="13"/>
      <c r="BL399" s="13"/>
      <c r="BM399" s="13"/>
      <c r="BN399" s="13"/>
      <c r="BO399" s="13"/>
      <c r="BP399" s="13"/>
      <c r="BQ399" s="13"/>
      <c r="BR399" s="13"/>
      <c r="BS399" s="13"/>
      <c r="BT399" s="13"/>
      <c r="BU399" s="13"/>
      <c r="BV399" s="13"/>
      <c r="BW399" s="13"/>
      <c r="BX399" s="13"/>
      <c r="BY399" s="13"/>
      <c r="BZ399" s="13"/>
      <c r="CA399" s="13"/>
      <c r="CB399" s="13"/>
      <c r="CC399" s="13"/>
      <c r="CD399" s="13"/>
      <c r="CE399" s="13"/>
      <c r="CF399" s="13"/>
      <c r="CG399" s="13"/>
      <c r="CH399" s="13"/>
    </row>
    <row r="400" spans="1:86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13"/>
      <c r="AY400" s="13"/>
      <c r="AZ400" s="13"/>
      <c r="BA400" s="13"/>
      <c r="BB400" s="13"/>
      <c r="BC400" s="13"/>
      <c r="BD400" s="13"/>
      <c r="BE400" s="13"/>
      <c r="BF400" s="13"/>
      <c r="BG400" s="13"/>
      <c r="BH400" s="13"/>
      <c r="BI400" s="13"/>
      <c r="BJ400" s="13"/>
      <c r="BK400" s="13"/>
      <c r="BL400" s="13"/>
      <c r="BM400" s="13"/>
      <c r="BN400" s="13"/>
      <c r="BO400" s="13"/>
      <c r="BP400" s="13"/>
      <c r="BQ400" s="13"/>
      <c r="BR400" s="13"/>
      <c r="BS400" s="13"/>
      <c r="BT400" s="13"/>
      <c r="BU400" s="13"/>
      <c r="BV400" s="13"/>
      <c r="BW400" s="13"/>
      <c r="BX400" s="13"/>
      <c r="BY400" s="13"/>
      <c r="BZ400" s="13"/>
      <c r="CA400" s="13"/>
      <c r="CB400" s="13"/>
      <c r="CC400" s="13"/>
      <c r="CD400" s="13"/>
      <c r="CE400" s="13"/>
      <c r="CF400" s="13"/>
      <c r="CG400" s="13"/>
      <c r="CH400" s="13"/>
    </row>
    <row r="401" spans="1:86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13"/>
      <c r="AY401" s="13"/>
      <c r="AZ401" s="13"/>
      <c r="BA401" s="13"/>
      <c r="BB401" s="13"/>
      <c r="BC401" s="13"/>
      <c r="BD401" s="13"/>
      <c r="BE401" s="13"/>
      <c r="BF401" s="13"/>
      <c r="BG401" s="13"/>
      <c r="BH401" s="13"/>
      <c r="BI401" s="13"/>
      <c r="BJ401" s="13"/>
      <c r="BK401" s="13"/>
      <c r="BL401" s="13"/>
      <c r="BM401" s="13"/>
      <c r="BN401" s="13"/>
      <c r="BO401" s="13"/>
      <c r="BP401" s="13"/>
      <c r="BQ401" s="13"/>
      <c r="BR401" s="13"/>
      <c r="BS401" s="13"/>
      <c r="BT401" s="13"/>
      <c r="BU401" s="13"/>
      <c r="BV401" s="13"/>
      <c r="BW401" s="13"/>
      <c r="BX401" s="13"/>
      <c r="BY401" s="13"/>
      <c r="BZ401" s="13"/>
      <c r="CA401" s="13"/>
      <c r="CB401" s="13"/>
      <c r="CC401" s="13"/>
      <c r="CD401" s="13"/>
      <c r="CE401" s="13"/>
      <c r="CF401" s="13"/>
      <c r="CG401" s="13"/>
      <c r="CH401" s="13"/>
    </row>
    <row r="402" spans="1:86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3"/>
      <c r="AY402" s="13"/>
      <c r="AZ402" s="13"/>
      <c r="BA402" s="13"/>
      <c r="BB402" s="13"/>
      <c r="BC402" s="13"/>
      <c r="BD402" s="13"/>
      <c r="BE402" s="13"/>
      <c r="BF402" s="13"/>
      <c r="BG402" s="13"/>
      <c r="BH402" s="13"/>
      <c r="BI402" s="13"/>
      <c r="BJ402" s="13"/>
      <c r="BK402" s="13"/>
      <c r="BL402" s="13"/>
      <c r="BM402" s="13"/>
      <c r="BN402" s="13"/>
      <c r="BO402" s="13"/>
      <c r="BP402" s="13"/>
      <c r="BQ402" s="13"/>
      <c r="BR402" s="13"/>
      <c r="BS402" s="13"/>
      <c r="BT402" s="13"/>
      <c r="BU402" s="13"/>
      <c r="BV402" s="13"/>
      <c r="BW402" s="13"/>
      <c r="BX402" s="13"/>
      <c r="BY402" s="13"/>
      <c r="BZ402" s="13"/>
      <c r="CA402" s="13"/>
      <c r="CB402" s="13"/>
      <c r="CC402" s="13"/>
      <c r="CD402" s="13"/>
      <c r="CE402" s="13"/>
      <c r="CF402" s="13"/>
      <c r="CG402" s="13"/>
      <c r="CH402" s="13"/>
    </row>
    <row r="403" spans="1:86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13"/>
      <c r="AY403" s="13"/>
      <c r="AZ403" s="13"/>
      <c r="BA403" s="13"/>
      <c r="BB403" s="13"/>
      <c r="BC403" s="13"/>
      <c r="BD403" s="13"/>
      <c r="BE403" s="13"/>
      <c r="BF403" s="13"/>
      <c r="BG403" s="13"/>
      <c r="BH403" s="13"/>
      <c r="BI403" s="13"/>
      <c r="BJ403" s="13"/>
      <c r="BK403" s="13"/>
      <c r="BL403" s="13"/>
      <c r="BM403" s="13"/>
      <c r="BN403" s="13"/>
      <c r="BO403" s="13"/>
      <c r="BP403" s="13"/>
      <c r="BQ403" s="13"/>
      <c r="BR403" s="13"/>
      <c r="BS403" s="13"/>
      <c r="BT403" s="13"/>
      <c r="BU403" s="13"/>
      <c r="BV403" s="13"/>
      <c r="BW403" s="13"/>
      <c r="BX403" s="13"/>
      <c r="BY403" s="13"/>
      <c r="BZ403" s="13"/>
      <c r="CA403" s="13"/>
      <c r="CB403" s="13"/>
      <c r="CC403" s="13"/>
      <c r="CD403" s="13"/>
      <c r="CE403" s="13"/>
      <c r="CF403" s="13"/>
      <c r="CG403" s="13"/>
      <c r="CH403" s="13"/>
    </row>
    <row r="404" spans="1:86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13"/>
      <c r="AY404" s="13"/>
      <c r="AZ404" s="13"/>
      <c r="BA404" s="13"/>
      <c r="BB404" s="13"/>
      <c r="BC404" s="13"/>
      <c r="BD404" s="13"/>
      <c r="BE404" s="13"/>
      <c r="BF404" s="13"/>
      <c r="BG404" s="13"/>
      <c r="BH404" s="13"/>
      <c r="BI404" s="13"/>
      <c r="BJ404" s="13"/>
      <c r="BK404" s="13"/>
      <c r="BL404" s="13"/>
      <c r="BM404" s="13"/>
      <c r="BN404" s="13"/>
      <c r="BO404" s="13"/>
      <c r="BP404" s="13"/>
      <c r="BQ404" s="13"/>
      <c r="BR404" s="13"/>
      <c r="BS404" s="13"/>
      <c r="BT404" s="13"/>
      <c r="BU404" s="13"/>
      <c r="BV404" s="13"/>
      <c r="BW404" s="13"/>
      <c r="BX404" s="13"/>
      <c r="BY404" s="13"/>
      <c r="BZ404" s="13"/>
      <c r="CA404" s="13"/>
      <c r="CB404" s="13"/>
      <c r="CC404" s="13"/>
      <c r="CD404" s="13"/>
      <c r="CE404" s="13"/>
      <c r="CF404" s="13"/>
      <c r="CG404" s="13"/>
      <c r="CH404" s="13"/>
    </row>
    <row r="405" spans="1:86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3"/>
      <c r="AY405" s="13"/>
      <c r="AZ405" s="13"/>
      <c r="BA405" s="13"/>
      <c r="BB405" s="13"/>
      <c r="BC405" s="13"/>
      <c r="BD405" s="13"/>
      <c r="BE405" s="13"/>
      <c r="BF405" s="13"/>
      <c r="BG405" s="13"/>
      <c r="BH405" s="13"/>
      <c r="BI405" s="13"/>
      <c r="BJ405" s="13"/>
      <c r="BK405" s="13"/>
      <c r="BL405" s="13"/>
      <c r="BM405" s="13"/>
      <c r="BN405" s="13"/>
      <c r="BO405" s="13"/>
      <c r="BP405" s="13"/>
      <c r="BQ405" s="13"/>
      <c r="BR405" s="13"/>
      <c r="BS405" s="13"/>
      <c r="BT405" s="13"/>
      <c r="BU405" s="13"/>
      <c r="BV405" s="13"/>
      <c r="BW405" s="13"/>
      <c r="BX405" s="13"/>
      <c r="BY405" s="13"/>
      <c r="BZ405" s="13"/>
      <c r="CA405" s="13"/>
      <c r="CB405" s="13"/>
      <c r="CC405" s="13"/>
      <c r="CD405" s="13"/>
      <c r="CE405" s="13"/>
      <c r="CF405" s="13"/>
      <c r="CG405" s="13"/>
      <c r="CH405" s="13"/>
    </row>
    <row r="406" spans="1:86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3"/>
      <c r="AY406" s="13"/>
      <c r="AZ406" s="13"/>
      <c r="BA406" s="13"/>
      <c r="BB406" s="13"/>
      <c r="BC406" s="13"/>
      <c r="BD406" s="13"/>
      <c r="BE406" s="13"/>
      <c r="BF406" s="13"/>
      <c r="BG406" s="13"/>
      <c r="BH406" s="13"/>
      <c r="BI406" s="13"/>
      <c r="BJ406" s="13"/>
      <c r="BK406" s="13"/>
      <c r="BL406" s="13"/>
      <c r="BM406" s="13"/>
      <c r="BN406" s="13"/>
      <c r="BO406" s="13"/>
      <c r="BP406" s="13"/>
      <c r="BQ406" s="13"/>
      <c r="BR406" s="13"/>
      <c r="BS406" s="13"/>
      <c r="BT406" s="13"/>
      <c r="BU406" s="13"/>
      <c r="BV406" s="13"/>
      <c r="BW406" s="13"/>
      <c r="BX406" s="13"/>
      <c r="BY406" s="13"/>
      <c r="BZ406" s="13"/>
      <c r="CA406" s="13"/>
      <c r="CB406" s="13"/>
      <c r="CC406" s="13"/>
      <c r="CD406" s="13"/>
      <c r="CE406" s="13"/>
      <c r="CF406" s="13"/>
      <c r="CG406" s="13"/>
      <c r="CH406" s="13"/>
    </row>
    <row r="407" spans="1:86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13"/>
      <c r="AY407" s="13"/>
      <c r="AZ407" s="13"/>
      <c r="BA407" s="13"/>
      <c r="BB407" s="13"/>
      <c r="BC407" s="13"/>
      <c r="BD407" s="13"/>
      <c r="BE407" s="13"/>
      <c r="BF407" s="13"/>
      <c r="BG407" s="13"/>
      <c r="BH407" s="13"/>
      <c r="BI407" s="13"/>
      <c r="BJ407" s="13"/>
      <c r="BK407" s="13"/>
      <c r="BL407" s="13"/>
      <c r="BM407" s="13"/>
      <c r="BN407" s="13"/>
      <c r="BO407" s="13"/>
      <c r="BP407" s="13"/>
      <c r="BQ407" s="13"/>
      <c r="BR407" s="13"/>
      <c r="BS407" s="13"/>
      <c r="BT407" s="13"/>
      <c r="BU407" s="13"/>
      <c r="BV407" s="13"/>
      <c r="BW407" s="13"/>
      <c r="BX407" s="13"/>
      <c r="BY407" s="13"/>
      <c r="BZ407" s="13"/>
      <c r="CA407" s="13"/>
      <c r="CB407" s="13"/>
      <c r="CC407" s="13"/>
      <c r="CD407" s="13"/>
      <c r="CE407" s="13"/>
      <c r="CF407" s="13"/>
      <c r="CG407" s="13"/>
      <c r="CH407" s="13"/>
    </row>
    <row r="408" spans="1:86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3"/>
      <c r="AY408" s="13"/>
      <c r="AZ408" s="13"/>
      <c r="BA408" s="13"/>
      <c r="BB408" s="13"/>
      <c r="BC408" s="13"/>
      <c r="BD408" s="13"/>
      <c r="BE408" s="13"/>
      <c r="BF408" s="13"/>
      <c r="BG408" s="13"/>
      <c r="BH408" s="13"/>
      <c r="BI408" s="13"/>
      <c r="BJ408" s="13"/>
      <c r="BK408" s="13"/>
      <c r="BL408" s="13"/>
      <c r="BM408" s="13"/>
      <c r="BN408" s="13"/>
      <c r="BO408" s="13"/>
      <c r="BP408" s="13"/>
      <c r="BQ408" s="13"/>
      <c r="BR408" s="13"/>
      <c r="BS408" s="13"/>
      <c r="BT408" s="13"/>
      <c r="BU408" s="13"/>
      <c r="BV408" s="13"/>
      <c r="BW408" s="13"/>
      <c r="BX408" s="13"/>
      <c r="BY408" s="13"/>
      <c r="BZ408" s="13"/>
      <c r="CA408" s="13"/>
      <c r="CB408" s="13"/>
      <c r="CC408" s="13"/>
      <c r="CD408" s="13"/>
      <c r="CE408" s="13"/>
      <c r="CF408" s="13"/>
      <c r="CG408" s="13"/>
      <c r="CH408" s="13"/>
    </row>
    <row r="409" spans="1:86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13"/>
      <c r="AY409" s="13"/>
      <c r="AZ409" s="13"/>
      <c r="BA409" s="13"/>
      <c r="BB409" s="13"/>
      <c r="BC409" s="13"/>
      <c r="BD409" s="13"/>
      <c r="BE409" s="13"/>
      <c r="BF409" s="13"/>
      <c r="BG409" s="13"/>
      <c r="BH409" s="13"/>
      <c r="BI409" s="13"/>
      <c r="BJ409" s="13"/>
      <c r="BK409" s="13"/>
      <c r="BL409" s="13"/>
      <c r="BM409" s="13"/>
      <c r="BN409" s="13"/>
      <c r="BO409" s="13"/>
      <c r="BP409" s="13"/>
      <c r="BQ409" s="13"/>
      <c r="BR409" s="13"/>
      <c r="BS409" s="13"/>
      <c r="BT409" s="13"/>
      <c r="BU409" s="13"/>
      <c r="BV409" s="13"/>
      <c r="BW409" s="13"/>
      <c r="BX409" s="13"/>
      <c r="BY409" s="13"/>
      <c r="BZ409" s="13"/>
      <c r="CA409" s="13"/>
      <c r="CB409" s="13"/>
      <c r="CC409" s="13"/>
      <c r="CD409" s="13"/>
      <c r="CE409" s="13"/>
      <c r="CF409" s="13"/>
      <c r="CG409" s="13"/>
      <c r="CH409" s="13"/>
    </row>
    <row r="410" spans="1:86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13"/>
      <c r="AY410" s="13"/>
      <c r="AZ410" s="13"/>
      <c r="BA410" s="13"/>
      <c r="BB410" s="13"/>
      <c r="BC410" s="13"/>
      <c r="BD410" s="13"/>
      <c r="BE410" s="13"/>
      <c r="BF410" s="13"/>
      <c r="BG410" s="13"/>
      <c r="BH410" s="13"/>
      <c r="BI410" s="13"/>
      <c r="BJ410" s="13"/>
      <c r="BK410" s="13"/>
      <c r="BL410" s="13"/>
      <c r="BM410" s="13"/>
      <c r="BN410" s="13"/>
      <c r="BO410" s="13"/>
      <c r="BP410" s="13"/>
      <c r="BQ410" s="13"/>
      <c r="BR410" s="13"/>
      <c r="BS410" s="13"/>
      <c r="BT410" s="13"/>
      <c r="BU410" s="13"/>
      <c r="BV410" s="13"/>
      <c r="BW410" s="13"/>
      <c r="BX410" s="13"/>
      <c r="BY410" s="13"/>
      <c r="BZ410" s="13"/>
      <c r="CA410" s="13"/>
      <c r="CB410" s="13"/>
      <c r="CC410" s="13"/>
      <c r="CD410" s="13"/>
      <c r="CE410" s="13"/>
      <c r="CF410" s="13"/>
      <c r="CG410" s="13"/>
      <c r="CH410" s="13"/>
    </row>
    <row r="411" spans="1:86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3"/>
      <c r="AY411" s="13"/>
      <c r="AZ411" s="13"/>
      <c r="BA411" s="13"/>
      <c r="BB411" s="13"/>
      <c r="BC411" s="13"/>
      <c r="BD411" s="13"/>
      <c r="BE411" s="13"/>
      <c r="BF411" s="13"/>
      <c r="BG411" s="13"/>
      <c r="BH411" s="13"/>
      <c r="BI411" s="13"/>
      <c r="BJ411" s="13"/>
      <c r="BK411" s="13"/>
      <c r="BL411" s="13"/>
      <c r="BM411" s="13"/>
      <c r="BN411" s="13"/>
      <c r="BO411" s="13"/>
      <c r="BP411" s="13"/>
      <c r="BQ411" s="13"/>
      <c r="BR411" s="13"/>
      <c r="BS411" s="13"/>
      <c r="BT411" s="13"/>
      <c r="BU411" s="13"/>
      <c r="BV411" s="13"/>
      <c r="BW411" s="13"/>
      <c r="BX411" s="13"/>
      <c r="BY411" s="13"/>
      <c r="BZ411" s="13"/>
      <c r="CA411" s="13"/>
      <c r="CB411" s="13"/>
      <c r="CC411" s="13"/>
      <c r="CD411" s="13"/>
      <c r="CE411" s="13"/>
      <c r="CF411" s="13"/>
      <c r="CG411" s="13"/>
      <c r="CH411" s="13"/>
    </row>
    <row r="412" spans="1:86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3"/>
      <c r="AY412" s="13"/>
      <c r="AZ412" s="13"/>
      <c r="BA412" s="13"/>
      <c r="BB412" s="13"/>
      <c r="BC412" s="13"/>
      <c r="BD412" s="13"/>
      <c r="BE412" s="13"/>
      <c r="BF412" s="13"/>
      <c r="BG412" s="13"/>
      <c r="BH412" s="13"/>
      <c r="BI412" s="13"/>
      <c r="BJ412" s="13"/>
      <c r="BK412" s="13"/>
      <c r="BL412" s="13"/>
      <c r="BM412" s="13"/>
      <c r="BN412" s="13"/>
      <c r="BO412" s="13"/>
      <c r="BP412" s="13"/>
      <c r="BQ412" s="13"/>
      <c r="BR412" s="13"/>
      <c r="BS412" s="13"/>
      <c r="BT412" s="13"/>
      <c r="BU412" s="13"/>
      <c r="BV412" s="13"/>
      <c r="BW412" s="13"/>
      <c r="BX412" s="13"/>
      <c r="BY412" s="13"/>
      <c r="BZ412" s="13"/>
      <c r="CA412" s="13"/>
      <c r="CB412" s="13"/>
      <c r="CC412" s="13"/>
      <c r="CD412" s="13"/>
      <c r="CE412" s="13"/>
      <c r="CF412" s="13"/>
      <c r="CG412" s="13"/>
      <c r="CH412" s="13"/>
    </row>
    <row r="413" spans="1:86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13"/>
      <c r="AY413" s="13"/>
      <c r="AZ413" s="13"/>
      <c r="BA413" s="13"/>
      <c r="BB413" s="13"/>
      <c r="BC413" s="13"/>
      <c r="BD413" s="13"/>
      <c r="BE413" s="13"/>
      <c r="BF413" s="13"/>
      <c r="BG413" s="13"/>
      <c r="BH413" s="13"/>
      <c r="BI413" s="13"/>
      <c r="BJ413" s="13"/>
      <c r="BK413" s="13"/>
      <c r="BL413" s="13"/>
      <c r="BM413" s="13"/>
      <c r="BN413" s="13"/>
      <c r="BO413" s="13"/>
      <c r="BP413" s="13"/>
      <c r="BQ413" s="13"/>
      <c r="BR413" s="13"/>
      <c r="BS413" s="13"/>
      <c r="BT413" s="13"/>
      <c r="BU413" s="13"/>
      <c r="BV413" s="13"/>
      <c r="BW413" s="13"/>
      <c r="BX413" s="13"/>
      <c r="BY413" s="13"/>
      <c r="BZ413" s="13"/>
      <c r="CA413" s="13"/>
      <c r="CB413" s="13"/>
      <c r="CC413" s="13"/>
      <c r="CD413" s="13"/>
      <c r="CE413" s="13"/>
      <c r="CF413" s="13"/>
      <c r="CG413" s="13"/>
      <c r="CH413" s="13"/>
    </row>
    <row r="414" spans="1:86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3"/>
      <c r="AY414" s="13"/>
      <c r="AZ414" s="13"/>
      <c r="BA414" s="13"/>
      <c r="BB414" s="13"/>
      <c r="BC414" s="13"/>
      <c r="BD414" s="13"/>
      <c r="BE414" s="13"/>
      <c r="BF414" s="13"/>
      <c r="BG414" s="13"/>
      <c r="BH414" s="13"/>
      <c r="BI414" s="13"/>
      <c r="BJ414" s="13"/>
      <c r="BK414" s="13"/>
      <c r="BL414" s="13"/>
      <c r="BM414" s="13"/>
      <c r="BN414" s="13"/>
      <c r="BO414" s="13"/>
      <c r="BP414" s="13"/>
      <c r="BQ414" s="13"/>
      <c r="BR414" s="13"/>
      <c r="BS414" s="13"/>
      <c r="BT414" s="13"/>
      <c r="BU414" s="13"/>
      <c r="BV414" s="13"/>
      <c r="BW414" s="13"/>
      <c r="BX414" s="13"/>
      <c r="BY414" s="13"/>
      <c r="BZ414" s="13"/>
      <c r="CA414" s="13"/>
      <c r="CB414" s="13"/>
      <c r="CC414" s="13"/>
      <c r="CD414" s="13"/>
      <c r="CE414" s="13"/>
      <c r="CF414" s="13"/>
      <c r="CG414" s="13"/>
      <c r="CH414" s="13"/>
    </row>
    <row r="415" spans="1:86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13"/>
      <c r="AY415" s="13"/>
      <c r="AZ415" s="13"/>
      <c r="BA415" s="13"/>
      <c r="BB415" s="13"/>
      <c r="BC415" s="13"/>
      <c r="BD415" s="13"/>
      <c r="BE415" s="13"/>
      <c r="BF415" s="13"/>
      <c r="BG415" s="13"/>
      <c r="BH415" s="13"/>
      <c r="BI415" s="13"/>
      <c r="BJ415" s="13"/>
      <c r="BK415" s="13"/>
      <c r="BL415" s="13"/>
      <c r="BM415" s="13"/>
      <c r="BN415" s="13"/>
      <c r="BO415" s="13"/>
      <c r="BP415" s="13"/>
      <c r="BQ415" s="13"/>
      <c r="BR415" s="13"/>
      <c r="BS415" s="13"/>
      <c r="BT415" s="13"/>
      <c r="BU415" s="13"/>
      <c r="BV415" s="13"/>
      <c r="BW415" s="13"/>
      <c r="BX415" s="13"/>
      <c r="BY415" s="13"/>
      <c r="BZ415" s="13"/>
      <c r="CA415" s="13"/>
      <c r="CB415" s="13"/>
      <c r="CC415" s="13"/>
      <c r="CD415" s="13"/>
      <c r="CE415" s="13"/>
      <c r="CF415" s="13"/>
      <c r="CG415" s="13"/>
      <c r="CH415" s="13"/>
    </row>
    <row r="416" spans="1:86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13"/>
      <c r="AY416" s="13"/>
      <c r="AZ416" s="13"/>
      <c r="BA416" s="13"/>
      <c r="BB416" s="13"/>
      <c r="BC416" s="13"/>
      <c r="BD416" s="13"/>
      <c r="BE416" s="13"/>
      <c r="BF416" s="13"/>
      <c r="BG416" s="13"/>
      <c r="BH416" s="13"/>
      <c r="BI416" s="13"/>
      <c r="BJ416" s="13"/>
      <c r="BK416" s="13"/>
      <c r="BL416" s="13"/>
      <c r="BM416" s="13"/>
      <c r="BN416" s="13"/>
      <c r="BO416" s="13"/>
      <c r="BP416" s="13"/>
      <c r="BQ416" s="13"/>
      <c r="BR416" s="13"/>
      <c r="BS416" s="13"/>
      <c r="BT416" s="13"/>
      <c r="BU416" s="13"/>
      <c r="BV416" s="13"/>
      <c r="BW416" s="13"/>
      <c r="BX416" s="13"/>
      <c r="BY416" s="13"/>
      <c r="BZ416" s="13"/>
      <c r="CA416" s="13"/>
      <c r="CB416" s="13"/>
      <c r="CC416" s="13"/>
      <c r="CD416" s="13"/>
      <c r="CE416" s="13"/>
      <c r="CF416" s="13"/>
      <c r="CG416" s="13"/>
      <c r="CH416" s="13"/>
    </row>
    <row r="417" spans="1:86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3"/>
      <c r="AY417" s="13"/>
      <c r="AZ417" s="13"/>
      <c r="BA417" s="13"/>
      <c r="BB417" s="13"/>
      <c r="BC417" s="13"/>
      <c r="BD417" s="13"/>
      <c r="BE417" s="13"/>
      <c r="BF417" s="13"/>
      <c r="BG417" s="13"/>
      <c r="BH417" s="13"/>
      <c r="BI417" s="13"/>
      <c r="BJ417" s="13"/>
      <c r="BK417" s="13"/>
      <c r="BL417" s="13"/>
      <c r="BM417" s="13"/>
      <c r="BN417" s="13"/>
      <c r="BO417" s="13"/>
      <c r="BP417" s="13"/>
      <c r="BQ417" s="13"/>
      <c r="BR417" s="13"/>
      <c r="BS417" s="13"/>
      <c r="BT417" s="13"/>
      <c r="BU417" s="13"/>
      <c r="BV417" s="13"/>
      <c r="BW417" s="13"/>
      <c r="BX417" s="13"/>
      <c r="BY417" s="13"/>
      <c r="BZ417" s="13"/>
      <c r="CA417" s="13"/>
      <c r="CB417" s="13"/>
      <c r="CC417" s="13"/>
      <c r="CD417" s="13"/>
      <c r="CE417" s="13"/>
      <c r="CF417" s="13"/>
      <c r="CG417" s="13"/>
      <c r="CH417" s="13"/>
    </row>
    <row r="418" spans="1:86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13"/>
      <c r="AY418" s="13"/>
      <c r="AZ418" s="13"/>
      <c r="BA418" s="13"/>
      <c r="BB418" s="13"/>
      <c r="BC418" s="13"/>
      <c r="BD418" s="13"/>
      <c r="BE418" s="13"/>
      <c r="BF418" s="13"/>
      <c r="BG418" s="13"/>
      <c r="BH418" s="13"/>
      <c r="BI418" s="13"/>
      <c r="BJ418" s="13"/>
      <c r="BK418" s="13"/>
      <c r="BL418" s="13"/>
      <c r="BM418" s="13"/>
      <c r="BN418" s="13"/>
      <c r="BO418" s="13"/>
      <c r="BP418" s="13"/>
      <c r="BQ418" s="13"/>
      <c r="BR418" s="13"/>
      <c r="BS418" s="13"/>
      <c r="BT418" s="13"/>
      <c r="BU418" s="13"/>
      <c r="BV418" s="13"/>
      <c r="BW418" s="13"/>
      <c r="BX418" s="13"/>
      <c r="BY418" s="13"/>
      <c r="BZ418" s="13"/>
      <c r="CA418" s="13"/>
      <c r="CB418" s="13"/>
      <c r="CC418" s="13"/>
      <c r="CD418" s="13"/>
      <c r="CE418" s="13"/>
      <c r="CF418" s="13"/>
      <c r="CG418" s="13"/>
      <c r="CH418" s="13"/>
    </row>
    <row r="419" spans="1:86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13"/>
      <c r="AY419" s="13"/>
      <c r="AZ419" s="13"/>
      <c r="BA419" s="13"/>
      <c r="BB419" s="13"/>
      <c r="BC419" s="13"/>
      <c r="BD419" s="13"/>
      <c r="BE419" s="13"/>
      <c r="BF419" s="13"/>
      <c r="BG419" s="13"/>
      <c r="BH419" s="13"/>
      <c r="BI419" s="13"/>
      <c r="BJ419" s="13"/>
      <c r="BK419" s="13"/>
      <c r="BL419" s="13"/>
      <c r="BM419" s="13"/>
      <c r="BN419" s="13"/>
      <c r="BO419" s="13"/>
      <c r="BP419" s="13"/>
      <c r="BQ419" s="13"/>
      <c r="BR419" s="13"/>
      <c r="BS419" s="13"/>
      <c r="BT419" s="13"/>
      <c r="BU419" s="13"/>
      <c r="BV419" s="13"/>
      <c r="BW419" s="13"/>
      <c r="BX419" s="13"/>
      <c r="BY419" s="13"/>
      <c r="BZ419" s="13"/>
      <c r="CA419" s="13"/>
      <c r="CB419" s="13"/>
      <c r="CC419" s="13"/>
      <c r="CD419" s="13"/>
      <c r="CE419" s="13"/>
      <c r="CF419" s="13"/>
      <c r="CG419" s="13"/>
      <c r="CH419" s="13"/>
    </row>
    <row r="420" spans="1:86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3"/>
      <c r="AY420" s="13"/>
      <c r="AZ420" s="13"/>
      <c r="BA420" s="13"/>
      <c r="BB420" s="13"/>
      <c r="BC420" s="13"/>
      <c r="BD420" s="13"/>
      <c r="BE420" s="13"/>
      <c r="BF420" s="13"/>
      <c r="BG420" s="13"/>
      <c r="BH420" s="13"/>
      <c r="BI420" s="13"/>
      <c r="BJ420" s="13"/>
      <c r="BK420" s="13"/>
      <c r="BL420" s="13"/>
      <c r="BM420" s="13"/>
      <c r="BN420" s="13"/>
      <c r="BO420" s="13"/>
      <c r="BP420" s="13"/>
      <c r="BQ420" s="13"/>
      <c r="BR420" s="13"/>
      <c r="BS420" s="13"/>
      <c r="BT420" s="13"/>
      <c r="BU420" s="13"/>
      <c r="BV420" s="13"/>
      <c r="BW420" s="13"/>
      <c r="BX420" s="13"/>
      <c r="BY420" s="13"/>
      <c r="BZ420" s="13"/>
      <c r="CA420" s="13"/>
      <c r="CB420" s="13"/>
      <c r="CC420" s="13"/>
      <c r="CD420" s="13"/>
      <c r="CE420" s="13"/>
      <c r="CF420" s="13"/>
      <c r="CG420" s="13"/>
      <c r="CH420" s="13"/>
    </row>
    <row r="421" spans="1:86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13"/>
      <c r="AY421" s="13"/>
      <c r="AZ421" s="13"/>
      <c r="BA421" s="13"/>
      <c r="BB421" s="13"/>
      <c r="BC421" s="13"/>
      <c r="BD421" s="13"/>
      <c r="BE421" s="13"/>
      <c r="BF421" s="13"/>
      <c r="BG421" s="13"/>
      <c r="BH421" s="13"/>
      <c r="BI421" s="13"/>
      <c r="BJ421" s="13"/>
      <c r="BK421" s="13"/>
      <c r="BL421" s="13"/>
      <c r="BM421" s="13"/>
      <c r="BN421" s="13"/>
      <c r="BO421" s="13"/>
      <c r="BP421" s="13"/>
      <c r="BQ421" s="13"/>
      <c r="BR421" s="13"/>
      <c r="BS421" s="13"/>
      <c r="BT421" s="13"/>
      <c r="BU421" s="13"/>
      <c r="BV421" s="13"/>
      <c r="BW421" s="13"/>
      <c r="BX421" s="13"/>
      <c r="BY421" s="13"/>
      <c r="BZ421" s="13"/>
      <c r="CA421" s="13"/>
      <c r="CB421" s="13"/>
      <c r="CC421" s="13"/>
      <c r="CD421" s="13"/>
      <c r="CE421" s="13"/>
      <c r="CF421" s="13"/>
      <c r="CG421" s="13"/>
      <c r="CH421" s="13"/>
    </row>
    <row r="422" spans="1:86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13"/>
      <c r="AY422" s="13"/>
      <c r="AZ422" s="13"/>
      <c r="BA422" s="13"/>
      <c r="BB422" s="13"/>
      <c r="BC422" s="13"/>
      <c r="BD422" s="13"/>
      <c r="BE422" s="13"/>
      <c r="BF422" s="13"/>
      <c r="BG422" s="13"/>
      <c r="BH422" s="13"/>
      <c r="BI422" s="13"/>
      <c r="BJ422" s="13"/>
      <c r="BK422" s="13"/>
      <c r="BL422" s="13"/>
      <c r="BM422" s="13"/>
      <c r="BN422" s="13"/>
      <c r="BO422" s="13"/>
      <c r="BP422" s="13"/>
      <c r="BQ422" s="13"/>
      <c r="BR422" s="13"/>
      <c r="BS422" s="13"/>
      <c r="BT422" s="13"/>
      <c r="BU422" s="13"/>
      <c r="BV422" s="13"/>
      <c r="BW422" s="13"/>
      <c r="BX422" s="13"/>
      <c r="BY422" s="13"/>
      <c r="BZ422" s="13"/>
      <c r="CA422" s="13"/>
      <c r="CB422" s="13"/>
      <c r="CC422" s="13"/>
      <c r="CD422" s="13"/>
      <c r="CE422" s="13"/>
      <c r="CF422" s="13"/>
      <c r="CG422" s="13"/>
      <c r="CH422" s="13"/>
    </row>
    <row r="423" spans="1:86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3"/>
      <c r="AY423" s="13"/>
      <c r="AZ423" s="13"/>
      <c r="BA423" s="13"/>
      <c r="BB423" s="13"/>
      <c r="BC423" s="13"/>
      <c r="BD423" s="13"/>
      <c r="BE423" s="13"/>
      <c r="BF423" s="13"/>
      <c r="BG423" s="13"/>
      <c r="BH423" s="13"/>
      <c r="BI423" s="13"/>
      <c r="BJ423" s="13"/>
      <c r="BK423" s="13"/>
      <c r="BL423" s="13"/>
      <c r="BM423" s="13"/>
      <c r="BN423" s="13"/>
      <c r="BO423" s="13"/>
      <c r="BP423" s="13"/>
      <c r="BQ423" s="13"/>
      <c r="BR423" s="13"/>
      <c r="BS423" s="13"/>
      <c r="BT423" s="13"/>
      <c r="BU423" s="13"/>
      <c r="BV423" s="13"/>
      <c r="BW423" s="13"/>
      <c r="BX423" s="13"/>
      <c r="BY423" s="13"/>
      <c r="BZ423" s="13"/>
      <c r="CA423" s="13"/>
      <c r="CB423" s="13"/>
      <c r="CC423" s="13"/>
      <c r="CD423" s="13"/>
      <c r="CE423" s="13"/>
      <c r="CF423" s="13"/>
      <c r="CG423" s="13"/>
      <c r="CH423" s="13"/>
    </row>
    <row r="424" spans="1:86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13"/>
      <c r="AY424" s="13"/>
      <c r="AZ424" s="13"/>
      <c r="BA424" s="13"/>
      <c r="BB424" s="13"/>
      <c r="BC424" s="13"/>
      <c r="BD424" s="13"/>
      <c r="BE424" s="13"/>
      <c r="BF424" s="13"/>
      <c r="BG424" s="13"/>
      <c r="BH424" s="13"/>
      <c r="BI424" s="13"/>
      <c r="BJ424" s="13"/>
      <c r="BK424" s="13"/>
      <c r="BL424" s="13"/>
      <c r="BM424" s="13"/>
      <c r="BN424" s="13"/>
      <c r="BO424" s="13"/>
      <c r="BP424" s="13"/>
      <c r="BQ424" s="13"/>
      <c r="BR424" s="13"/>
      <c r="BS424" s="13"/>
      <c r="BT424" s="13"/>
      <c r="BU424" s="13"/>
      <c r="BV424" s="13"/>
      <c r="BW424" s="13"/>
      <c r="BX424" s="13"/>
      <c r="BY424" s="13"/>
      <c r="BZ424" s="13"/>
      <c r="CA424" s="13"/>
      <c r="CB424" s="13"/>
      <c r="CC424" s="13"/>
      <c r="CD424" s="13"/>
      <c r="CE424" s="13"/>
      <c r="CF424" s="13"/>
      <c r="CG424" s="13"/>
      <c r="CH424" s="13"/>
    </row>
    <row r="425" spans="1:86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13"/>
      <c r="AY425" s="13"/>
      <c r="AZ425" s="13"/>
      <c r="BA425" s="13"/>
      <c r="BB425" s="13"/>
      <c r="BC425" s="13"/>
      <c r="BD425" s="13"/>
      <c r="BE425" s="13"/>
      <c r="BF425" s="13"/>
      <c r="BG425" s="13"/>
      <c r="BH425" s="13"/>
      <c r="BI425" s="13"/>
      <c r="BJ425" s="13"/>
      <c r="BK425" s="13"/>
      <c r="BL425" s="13"/>
      <c r="BM425" s="13"/>
      <c r="BN425" s="13"/>
      <c r="BO425" s="13"/>
      <c r="BP425" s="13"/>
      <c r="BQ425" s="13"/>
      <c r="BR425" s="13"/>
      <c r="BS425" s="13"/>
      <c r="BT425" s="13"/>
      <c r="BU425" s="13"/>
      <c r="BV425" s="13"/>
      <c r="BW425" s="13"/>
      <c r="BX425" s="13"/>
      <c r="BY425" s="13"/>
      <c r="BZ425" s="13"/>
      <c r="CA425" s="13"/>
      <c r="CB425" s="13"/>
      <c r="CC425" s="13"/>
      <c r="CD425" s="13"/>
      <c r="CE425" s="13"/>
      <c r="CF425" s="13"/>
      <c r="CG425" s="13"/>
      <c r="CH425" s="13"/>
    </row>
    <row r="426" spans="1:86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3"/>
      <c r="AY426" s="13"/>
      <c r="AZ426" s="13"/>
      <c r="BA426" s="13"/>
      <c r="BB426" s="13"/>
      <c r="BC426" s="13"/>
      <c r="BD426" s="13"/>
      <c r="BE426" s="13"/>
      <c r="BF426" s="13"/>
      <c r="BG426" s="13"/>
      <c r="BH426" s="13"/>
      <c r="BI426" s="13"/>
      <c r="BJ426" s="13"/>
      <c r="BK426" s="13"/>
      <c r="BL426" s="13"/>
      <c r="BM426" s="13"/>
      <c r="BN426" s="13"/>
      <c r="BO426" s="13"/>
      <c r="BP426" s="13"/>
      <c r="BQ426" s="13"/>
      <c r="BR426" s="13"/>
      <c r="BS426" s="13"/>
      <c r="BT426" s="13"/>
      <c r="BU426" s="13"/>
      <c r="BV426" s="13"/>
      <c r="BW426" s="13"/>
      <c r="BX426" s="13"/>
      <c r="BY426" s="13"/>
      <c r="BZ426" s="13"/>
      <c r="CA426" s="13"/>
      <c r="CB426" s="13"/>
      <c r="CC426" s="13"/>
      <c r="CD426" s="13"/>
      <c r="CE426" s="13"/>
      <c r="CF426" s="13"/>
      <c r="CG426" s="13"/>
      <c r="CH426" s="13"/>
    </row>
    <row r="427" spans="1:86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13"/>
      <c r="AY427" s="13"/>
      <c r="AZ427" s="13"/>
      <c r="BA427" s="13"/>
      <c r="BB427" s="13"/>
      <c r="BC427" s="13"/>
      <c r="BD427" s="13"/>
      <c r="BE427" s="13"/>
      <c r="BF427" s="13"/>
      <c r="BG427" s="13"/>
      <c r="BH427" s="13"/>
      <c r="BI427" s="13"/>
      <c r="BJ427" s="13"/>
      <c r="BK427" s="13"/>
      <c r="BL427" s="13"/>
      <c r="BM427" s="13"/>
      <c r="BN427" s="13"/>
      <c r="BO427" s="13"/>
      <c r="BP427" s="13"/>
      <c r="BQ427" s="13"/>
      <c r="BR427" s="13"/>
      <c r="BS427" s="13"/>
      <c r="BT427" s="13"/>
      <c r="BU427" s="13"/>
      <c r="BV427" s="13"/>
      <c r="BW427" s="13"/>
      <c r="BX427" s="13"/>
      <c r="BY427" s="13"/>
      <c r="BZ427" s="13"/>
      <c r="CA427" s="13"/>
      <c r="CB427" s="13"/>
      <c r="CC427" s="13"/>
      <c r="CD427" s="13"/>
      <c r="CE427" s="13"/>
      <c r="CF427" s="13"/>
      <c r="CG427" s="13"/>
      <c r="CH427" s="13"/>
    </row>
    <row r="428" spans="1:86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3"/>
      <c r="AY428" s="13"/>
      <c r="AZ428" s="13"/>
      <c r="BA428" s="13"/>
      <c r="BB428" s="13"/>
      <c r="BC428" s="13"/>
      <c r="BD428" s="13"/>
      <c r="BE428" s="13"/>
      <c r="BF428" s="13"/>
      <c r="BG428" s="13"/>
      <c r="BH428" s="13"/>
      <c r="BI428" s="13"/>
      <c r="BJ428" s="13"/>
      <c r="BK428" s="13"/>
      <c r="BL428" s="13"/>
      <c r="BM428" s="13"/>
      <c r="BN428" s="13"/>
      <c r="BO428" s="13"/>
      <c r="BP428" s="13"/>
      <c r="BQ428" s="13"/>
      <c r="BR428" s="13"/>
      <c r="BS428" s="13"/>
      <c r="BT428" s="13"/>
      <c r="BU428" s="13"/>
      <c r="BV428" s="13"/>
      <c r="BW428" s="13"/>
      <c r="BX428" s="13"/>
      <c r="BY428" s="13"/>
      <c r="BZ428" s="13"/>
      <c r="CA428" s="13"/>
      <c r="CB428" s="13"/>
      <c r="CC428" s="13"/>
      <c r="CD428" s="13"/>
      <c r="CE428" s="13"/>
      <c r="CF428" s="13"/>
      <c r="CG428" s="13"/>
      <c r="CH428" s="13"/>
    </row>
    <row r="429" spans="1:86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3"/>
      <c r="AY429" s="13"/>
      <c r="AZ429" s="13"/>
      <c r="BA429" s="13"/>
      <c r="BB429" s="13"/>
      <c r="BC429" s="13"/>
      <c r="BD429" s="13"/>
      <c r="BE429" s="13"/>
      <c r="BF429" s="13"/>
      <c r="BG429" s="13"/>
      <c r="BH429" s="13"/>
      <c r="BI429" s="13"/>
      <c r="BJ429" s="13"/>
      <c r="BK429" s="13"/>
      <c r="BL429" s="13"/>
      <c r="BM429" s="13"/>
      <c r="BN429" s="13"/>
      <c r="BO429" s="13"/>
      <c r="BP429" s="13"/>
      <c r="BQ429" s="13"/>
      <c r="BR429" s="13"/>
      <c r="BS429" s="13"/>
      <c r="BT429" s="13"/>
      <c r="BU429" s="13"/>
      <c r="BV429" s="13"/>
      <c r="BW429" s="13"/>
      <c r="BX429" s="13"/>
      <c r="BY429" s="13"/>
      <c r="BZ429" s="13"/>
      <c r="CA429" s="13"/>
      <c r="CB429" s="13"/>
      <c r="CC429" s="13"/>
      <c r="CD429" s="13"/>
      <c r="CE429" s="13"/>
      <c r="CF429" s="13"/>
      <c r="CG429" s="13"/>
      <c r="CH429" s="13"/>
    </row>
    <row r="430" spans="1:86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13"/>
      <c r="AY430" s="13"/>
      <c r="AZ430" s="13"/>
      <c r="BA430" s="13"/>
      <c r="BB430" s="13"/>
      <c r="BC430" s="13"/>
      <c r="BD430" s="13"/>
      <c r="BE430" s="13"/>
      <c r="BF430" s="13"/>
      <c r="BG430" s="13"/>
      <c r="BH430" s="13"/>
      <c r="BI430" s="13"/>
      <c r="BJ430" s="13"/>
      <c r="BK430" s="13"/>
      <c r="BL430" s="13"/>
      <c r="BM430" s="13"/>
      <c r="BN430" s="13"/>
      <c r="BO430" s="13"/>
      <c r="BP430" s="13"/>
      <c r="BQ430" s="13"/>
      <c r="BR430" s="13"/>
      <c r="BS430" s="13"/>
      <c r="BT430" s="13"/>
      <c r="BU430" s="13"/>
      <c r="BV430" s="13"/>
      <c r="BW430" s="13"/>
      <c r="BX430" s="13"/>
      <c r="BY430" s="13"/>
      <c r="BZ430" s="13"/>
      <c r="CA430" s="13"/>
      <c r="CB430" s="13"/>
      <c r="CC430" s="13"/>
      <c r="CD430" s="13"/>
      <c r="CE430" s="13"/>
      <c r="CF430" s="13"/>
      <c r="CG430" s="13"/>
      <c r="CH430" s="13"/>
    </row>
    <row r="431" spans="1:86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13"/>
      <c r="AY431" s="13"/>
      <c r="AZ431" s="13"/>
      <c r="BA431" s="13"/>
      <c r="BB431" s="13"/>
      <c r="BC431" s="13"/>
      <c r="BD431" s="13"/>
      <c r="BE431" s="13"/>
      <c r="BF431" s="13"/>
      <c r="BG431" s="13"/>
      <c r="BH431" s="13"/>
      <c r="BI431" s="13"/>
      <c r="BJ431" s="13"/>
      <c r="BK431" s="13"/>
      <c r="BL431" s="13"/>
      <c r="BM431" s="13"/>
      <c r="BN431" s="13"/>
      <c r="BO431" s="13"/>
      <c r="BP431" s="13"/>
      <c r="BQ431" s="13"/>
      <c r="BR431" s="13"/>
      <c r="BS431" s="13"/>
      <c r="BT431" s="13"/>
      <c r="BU431" s="13"/>
      <c r="BV431" s="13"/>
      <c r="BW431" s="13"/>
      <c r="BX431" s="13"/>
      <c r="BY431" s="13"/>
      <c r="BZ431" s="13"/>
      <c r="CA431" s="13"/>
      <c r="CB431" s="13"/>
      <c r="CC431" s="13"/>
      <c r="CD431" s="13"/>
      <c r="CE431" s="13"/>
      <c r="CF431" s="13"/>
      <c r="CG431" s="13"/>
      <c r="CH431" s="13"/>
    </row>
    <row r="432" spans="1:86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3"/>
      <c r="AY432" s="13"/>
      <c r="AZ432" s="13"/>
      <c r="BA432" s="13"/>
      <c r="BB432" s="13"/>
      <c r="BC432" s="13"/>
      <c r="BD432" s="13"/>
      <c r="BE432" s="13"/>
      <c r="BF432" s="13"/>
      <c r="BG432" s="13"/>
      <c r="BH432" s="13"/>
      <c r="BI432" s="13"/>
      <c r="BJ432" s="13"/>
      <c r="BK432" s="13"/>
      <c r="BL432" s="13"/>
      <c r="BM432" s="13"/>
      <c r="BN432" s="13"/>
      <c r="BO432" s="13"/>
      <c r="BP432" s="13"/>
      <c r="BQ432" s="13"/>
      <c r="BR432" s="13"/>
      <c r="BS432" s="13"/>
      <c r="BT432" s="13"/>
      <c r="BU432" s="13"/>
      <c r="BV432" s="13"/>
      <c r="BW432" s="13"/>
      <c r="BX432" s="13"/>
      <c r="BY432" s="13"/>
      <c r="BZ432" s="13"/>
      <c r="CA432" s="13"/>
      <c r="CB432" s="13"/>
      <c r="CC432" s="13"/>
      <c r="CD432" s="13"/>
      <c r="CE432" s="13"/>
      <c r="CF432" s="13"/>
      <c r="CG432" s="13"/>
      <c r="CH432" s="13"/>
    </row>
    <row r="433" spans="1:86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3"/>
      <c r="AY433" s="13"/>
      <c r="AZ433" s="13"/>
      <c r="BA433" s="13"/>
      <c r="BB433" s="13"/>
      <c r="BC433" s="13"/>
      <c r="BD433" s="13"/>
      <c r="BE433" s="13"/>
      <c r="BF433" s="13"/>
      <c r="BG433" s="13"/>
      <c r="BH433" s="13"/>
      <c r="BI433" s="13"/>
      <c r="BJ433" s="13"/>
      <c r="BK433" s="13"/>
      <c r="BL433" s="13"/>
      <c r="BM433" s="13"/>
      <c r="BN433" s="13"/>
      <c r="BO433" s="13"/>
      <c r="BP433" s="13"/>
      <c r="BQ433" s="13"/>
      <c r="BR433" s="13"/>
      <c r="BS433" s="13"/>
      <c r="BT433" s="13"/>
      <c r="BU433" s="13"/>
      <c r="BV433" s="13"/>
      <c r="BW433" s="13"/>
      <c r="BX433" s="13"/>
      <c r="BY433" s="13"/>
      <c r="BZ433" s="13"/>
      <c r="CA433" s="13"/>
      <c r="CB433" s="13"/>
      <c r="CC433" s="13"/>
      <c r="CD433" s="13"/>
      <c r="CE433" s="13"/>
      <c r="CF433" s="13"/>
      <c r="CG433" s="13"/>
      <c r="CH433" s="13"/>
    </row>
    <row r="434" spans="1:86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3"/>
      <c r="AY434" s="13"/>
      <c r="AZ434" s="13"/>
      <c r="BA434" s="13"/>
      <c r="BB434" s="13"/>
      <c r="BC434" s="13"/>
      <c r="BD434" s="13"/>
      <c r="BE434" s="13"/>
      <c r="BF434" s="13"/>
      <c r="BG434" s="13"/>
      <c r="BH434" s="13"/>
      <c r="BI434" s="13"/>
      <c r="BJ434" s="13"/>
      <c r="BK434" s="13"/>
      <c r="BL434" s="13"/>
      <c r="BM434" s="13"/>
      <c r="BN434" s="13"/>
      <c r="BO434" s="13"/>
      <c r="BP434" s="13"/>
      <c r="BQ434" s="13"/>
      <c r="BR434" s="13"/>
      <c r="BS434" s="13"/>
      <c r="BT434" s="13"/>
      <c r="BU434" s="13"/>
      <c r="BV434" s="13"/>
      <c r="BW434" s="13"/>
      <c r="BX434" s="13"/>
      <c r="BY434" s="13"/>
      <c r="BZ434" s="13"/>
      <c r="CA434" s="13"/>
      <c r="CB434" s="13"/>
      <c r="CC434" s="13"/>
      <c r="CD434" s="13"/>
      <c r="CE434" s="13"/>
      <c r="CF434" s="13"/>
      <c r="CG434" s="13"/>
      <c r="CH434" s="13"/>
    </row>
    <row r="435" spans="1:86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3"/>
      <c r="AY435" s="13"/>
      <c r="AZ435" s="13"/>
      <c r="BA435" s="13"/>
      <c r="BB435" s="13"/>
      <c r="BC435" s="13"/>
      <c r="BD435" s="13"/>
      <c r="BE435" s="13"/>
      <c r="BF435" s="13"/>
      <c r="BG435" s="13"/>
      <c r="BH435" s="13"/>
      <c r="BI435" s="13"/>
      <c r="BJ435" s="13"/>
      <c r="BK435" s="13"/>
      <c r="BL435" s="13"/>
      <c r="BM435" s="13"/>
      <c r="BN435" s="13"/>
      <c r="BO435" s="13"/>
      <c r="BP435" s="13"/>
      <c r="BQ435" s="13"/>
      <c r="BR435" s="13"/>
      <c r="BS435" s="13"/>
      <c r="BT435" s="13"/>
      <c r="BU435" s="13"/>
      <c r="BV435" s="13"/>
      <c r="BW435" s="13"/>
      <c r="BX435" s="13"/>
      <c r="BY435" s="13"/>
      <c r="BZ435" s="13"/>
      <c r="CA435" s="13"/>
      <c r="CB435" s="13"/>
      <c r="CC435" s="13"/>
      <c r="CD435" s="13"/>
      <c r="CE435" s="13"/>
      <c r="CF435" s="13"/>
      <c r="CG435" s="13"/>
      <c r="CH435" s="13"/>
    </row>
    <row r="436" spans="1:86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3"/>
      <c r="AY436" s="13"/>
      <c r="AZ436" s="13"/>
      <c r="BA436" s="13"/>
      <c r="BB436" s="13"/>
      <c r="BC436" s="13"/>
      <c r="BD436" s="13"/>
      <c r="BE436" s="13"/>
      <c r="BF436" s="13"/>
      <c r="BG436" s="13"/>
      <c r="BH436" s="13"/>
      <c r="BI436" s="13"/>
      <c r="BJ436" s="13"/>
      <c r="BK436" s="13"/>
      <c r="BL436" s="13"/>
      <c r="BM436" s="13"/>
      <c r="BN436" s="13"/>
      <c r="BO436" s="13"/>
      <c r="BP436" s="13"/>
      <c r="BQ436" s="13"/>
      <c r="BR436" s="13"/>
      <c r="BS436" s="13"/>
      <c r="BT436" s="13"/>
      <c r="BU436" s="13"/>
      <c r="BV436" s="13"/>
      <c r="BW436" s="13"/>
      <c r="BX436" s="13"/>
      <c r="BY436" s="13"/>
      <c r="BZ436" s="13"/>
      <c r="CA436" s="13"/>
      <c r="CB436" s="13"/>
      <c r="CC436" s="13"/>
      <c r="CD436" s="13"/>
      <c r="CE436" s="13"/>
      <c r="CF436" s="13"/>
      <c r="CG436" s="13"/>
      <c r="CH436" s="13"/>
    </row>
    <row r="437" spans="1:86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3"/>
      <c r="AY437" s="13"/>
      <c r="AZ437" s="13"/>
      <c r="BA437" s="13"/>
      <c r="BB437" s="13"/>
      <c r="BC437" s="13"/>
      <c r="BD437" s="13"/>
      <c r="BE437" s="13"/>
      <c r="BF437" s="13"/>
      <c r="BG437" s="13"/>
      <c r="BH437" s="13"/>
      <c r="BI437" s="13"/>
      <c r="BJ437" s="13"/>
      <c r="BK437" s="13"/>
      <c r="BL437" s="13"/>
      <c r="BM437" s="13"/>
      <c r="BN437" s="13"/>
      <c r="BO437" s="13"/>
      <c r="BP437" s="13"/>
      <c r="BQ437" s="13"/>
      <c r="BR437" s="13"/>
      <c r="BS437" s="13"/>
      <c r="BT437" s="13"/>
      <c r="BU437" s="13"/>
      <c r="BV437" s="13"/>
      <c r="BW437" s="13"/>
      <c r="BX437" s="13"/>
      <c r="BY437" s="13"/>
      <c r="BZ437" s="13"/>
      <c r="CA437" s="13"/>
      <c r="CB437" s="13"/>
      <c r="CC437" s="13"/>
      <c r="CD437" s="13"/>
      <c r="CE437" s="13"/>
      <c r="CF437" s="13"/>
      <c r="CG437" s="13"/>
      <c r="CH437" s="13"/>
    </row>
    <row r="438" spans="1:86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  <c r="BB438" s="13"/>
      <c r="BC438" s="13"/>
      <c r="BD438" s="13"/>
      <c r="BE438" s="13"/>
      <c r="BF438" s="13"/>
      <c r="BG438" s="13"/>
      <c r="BH438" s="13"/>
      <c r="BI438" s="13"/>
      <c r="BJ438" s="13"/>
      <c r="BK438" s="13"/>
      <c r="BL438" s="13"/>
      <c r="BM438" s="13"/>
      <c r="BN438" s="13"/>
      <c r="BO438" s="13"/>
      <c r="BP438" s="13"/>
      <c r="BQ438" s="13"/>
      <c r="BR438" s="13"/>
      <c r="BS438" s="13"/>
      <c r="BT438" s="13"/>
      <c r="BU438" s="13"/>
      <c r="BV438" s="13"/>
      <c r="BW438" s="13"/>
      <c r="BX438" s="13"/>
      <c r="BY438" s="13"/>
      <c r="BZ438" s="13"/>
      <c r="CA438" s="13"/>
      <c r="CB438" s="13"/>
      <c r="CC438" s="13"/>
      <c r="CD438" s="13"/>
      <c r="CE438" s="13"/>
      <c r="CF438" s="13"/>
      <c r="CG438" s="13"/>
      <c r="CH438" s="13"/>
    </row>
    <row r="439" spans="1:86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3"/>
      <c r="AY439" s="13"/>
      <c r="AZ439" s="13"/>
      <c r="BA439" s="13"/>
      <c r="BB439" s="13"/>
      <c r="BC439" s="13"/>
      <c r="BD439" s="13"/>
      <c r="BE439" s="13"/>
      <c r="BF439" s="13"/>
      <c r="BG439" s="13"/>
      <c r="BH439" s="13"/>
      <c r="BI439" s="13"/>
      <c r="BJ439" s="13"/>
      <c r="BK439" s="13"/>
      <c r="BL439" s="13"/>
      <c r="BM439" s="13"/>
      <c r="BN439" s="13"/>
      <c r="BO439" s="13"/>
      <c r="BP439" s="13"/>
      <c r="BQ439" s="13"/>
      <c r="BR439" s="13"/>
      <c r="BS439" s="13"/>
      <c r="BT439" s="13"/>
      <c r="BU439" s="13"/>
      <c r="BV439" s="13"/>
      <c r="BW439" s="13"/>
      <c r="BX439" s="13"/>
      <c r="BY439" s="13"/>
      <c r="BZ439" s="13"/>
      <c r="CA439" s="13"/>
      <c r="CB439" s="13"/>
      <c r="CC439" s="13"/>
      <c r="CD439" s="13"/>
      <c r="CE439" s="13"/>
      <c r="CF439" s="13"/>
      <c r="CG439" s="13"/>
      <c r="CH439" s="13"/>
    </row>
    <row r="440" spans="1:86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3"/>
      <c r="AY440" s="13"/>
      <c r="AZ440" s="13"/>
      <c r="BA440" s="13"/>
      <c r="BB440" s="13"/>
      <c r="BC440" s="13"/>
      <c r="BD440" s="13"/>
      <c r="BE440" s="13"/>
      <c r="BF440" s="13"/>
      <c r="BG440" s="13"/>
      <c r="BH440" s="13"/>
      <c r="BI440" s="13"/>
      <c r="BJ440" s="13"/>
      <c r="BK440" s="13"/>
      <c r="BL440" s="13"/>
      <c r="BM440" s="13"/>
      <c r="BN440" s="13"/>
      <c r="BO440" s="13"/>
      <c r="BP440" s="13"/>
      <c r="BQ440" s="13"/>
      <c r="BR440" s="13"/>
      <c r="BS440" s="13"/>
      <c r="BT440" s="13"/>
      <c r="BU440" s="13"/>
      <c r="BV440" s="13"/>
      <c r="BW440" s="13"/>
      <c r="BX440" s="13"/>
      <c r="BY440" s="13"/>
      <c r="BZ440" s="13"/>
      <c r="CA440" s="13"/>
      <c r="CB440" s="13"/>
      <c r="CC440" s="13"/>
      <c r="CD440" s="13"/>
      <c r="CE440" s="13"/>
      <c r="CF440" s="13"/>
      <c r="CG440" s="13"/>
      <c r="CH440" s="13"/>
    </row>
    <row r="441" spans="1:86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3"/>
      <c r="AY441" s="13"/>
      <c r="AZ441" s="13"/>
      <c r="BA441" s="13"/>
      <c r="BB441" s="13"/>
      <c r="BC441" s="13"/>
      <c r="BD441" s="13"/>
      <c r="BE441" s="13"/>
      <c r="BF441" s="13"/>
      <c r="BG441" s="13"/>
      <c r="BH441" s="13"/>
      <c r="BI441" s="13"/>
      <c r="BJ441" s="13"/>
      <c r="BK441" s="13"/>
      <c r="BL441" s="13"/>
      <c r="BM441" s="13"/>
      <c r="BN441" s="13"/>
      <c r="BO441" s="13"/>
      <c r="BP441" s="13"/>
      <c r="BQ441" s="13"/>
      <c r="BR441" s="13"/>
      <c r="BS441" s="13"/>
      <c r="BT441" s="13"/>
      <c r="BU441" s="13"/>
      <c r="BV441" s="13"/>
      <c r="BW441" s="13"/>
      <c r="BX441" s="13"/>
      <c r="BY441" s="13"/>
      <c r="BZ441" s="13"/>
      <c r="CA441" s="13"/>
      <c r="CB441" s="13"/>
      <c r="CC441" s="13"/>
      <c r="CD441" s="13"/>
      <c r="CE441" s="13"/>
      <c r="CF441" s="13"/>
      <c r="CG441" s="13"/>
      <c r="CH441" s="13"/>
    </row>
    <row r="442" spans="1:86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3"/>
      <c r="AY442" s="13"/>
      <c r="AZ442" s="13"/>
      <c r="BA442" s="13"/>
      <c r="BB442" s="13"/>
      <c r="BC442" s="13"/>
      <c r="BD442" s="13"/>
      <c r="BE442" s="13"/>
      <c r="BF442" s="13"/>
      <c r="BG442" s="13"/>
      <c r="BH442" s="13"/>
      <c r="BI442" s="13"/>
      <c r="BJ442" s="13"/>
      <c r="BK442" s="13"/>
      <c r="BL442" s="13"/>
      <c r="BM442" s="13"/>
      <c r="BN442" s="13"/>
      <c r="BO442" s="13"/>
      <c r="BP442" s="13"/>
      <c r="BQ442" s="13"/>
      <c r="BR442" s="13"/>
      <c r="BS442" s="13"/>
      <c r="BT442" s="13"/>
      <c r="BU442" s="13"/>
      <c r="BV442" s="13"/>
      <c r="BW442" s="13"/>
      <c r="BX442" s="13"/>
      <c r="BY442" s="13"/>
      <c r="BZ442" s="13"/>
      <c r="CA442" s="13"/>
      <c r="CB442" s="13"/>
      <c r="CC442" s="13"/>
      <c r="CD442" s="13"/>
      <c r="CE442" s="13"/>
      <c r="CF442" s="13"/>
      <c r="CG442" s="13"/>
      <c r="CH442" s="13"/>
    </row>
    <row r="443" spans="1:86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13"/>
      <c r="AY443" s="13"/>
      <c r="AZ443" s="13"/>
      <c r="BA443" s="13"/>
      <c r="BB443" s="13"/>
      <c r="BC443" s="13"/>
      <c r="BD443" s="13"/>
      <c r="BE443" s="13"/>
      <c r="BF443" s="13"/>
      <c r="BG443" s="13"/>
      <c r="BH443" s="13"/>
      <c r="BI443" s="13"/>
      <c r="BJ443" s="13"/>
      <c r="BK443" s="13"/>
      <c r="BL443" s="13"/>
      <c r="BM443" s="13"/>
      <c r="BN443" s="13"/>
      <c r="BO443" s="13"/>
      <c r="BP443" s="13"/>
      <c r="BQ443" s="13"/>
      <c r="BR443" s="13"/>
      <c r="BS443" s="13"/>
      <c r="BT443" s="13"/>
      <c r="BU443" s="13"/>
      <c r="BV443" s="13"/>
      <c r="BW443" s="13"/>
      <c r="BX443" s="13"/>
      <c r="BY443" s="13"/>
      <c r="BZ443" s="13"/>
      <c r="CA443" s="13"/>
      <c r="CB443" s="13"/>
      <c r="CC443" s="13"/>
      <c r="CD443" s="13"/>
      <c r="CE443" s="13"/>
      <c r="CF443" s="13"/>
      <c r="CG443" s="13"/>
      <c r="CH443" s="13"/>
    </row>
    <row r="444" spans="1:86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  <c r="BB444" s="13"/>
      <c r="BC444" s="13"/>
      <c r="BD444" s="13"/>
      <c r="BE444" s="13"/>
      <c r="BF444" s="13"/>
      <c r="BG444" s="13"/>
      <c r="BH444" s="13"/>
      <c r="BI444" s="13"/>
      <c r="BJ444" s="13"/>
      <c r="BK444" s="13"/>
      <c r="BL444" s="13"/>
      <c r="BM444" s="13"/>
      <c r="BN444" s="13"/>
      <c r="BO444" s="13"/>
      <c r="BP444" s="13"/>
      <c r="BQ444" s="13"/>
      <c r="BR444" s="13"/>
      <c r="BS444" s="13"/>
      <c r="BT444" s="13"/>
      <c r="BU444" s="13"/>
      <c r="BV444" s="13"/>
      <c r="BW444" s="13"/>
      <c r="BX444" s="13"/>
      <c r="BY444" s="13"/>
      <c r="BZ444" s="13"/>
      <c r="CA444" s="13"/>
      <c r="CB444" s="13"/>
      <c r="CC444" s="13"/>
      <c r="CD444" s="13"/>
      <c r="CE444" s="13"/>
      <c r="CF444" s="13"/>
      <c r="CG444" s="13"/>
      <c r="CH444" s="13"/>
    </row>
    <row r="445" spans="1:86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13"/>
      <c r="AY445" s="13"/>
      <c r="AZ445" s="13"/>
      <c r="BA445" s="13"/>
      <c r="BB445" s="13"/>
      <c r="BC445" s="13"/>
      <c r="BD445" s="13"/>
      <c r="BE445" s="13"/>
      <c r="BF445" s="13"/>
      <c r="BG445" s="13"/>
      <c r="BH445" s="13"/>
      <c r="BI445" s="13"/>
      <c r="BJ445" s="13"/>
      <c r="BK445" s="13"/>
      <c r="BL445" s="13"/>
      <c r="BM445" s="13"/>
      <c r="BN445" s="13"/>
      <c r="BO445" s="13"/>
      <c r="BP445" s="13"/>
      <c r="BQ445" s="13"/>
      <c r="BR445" s="13"/>
      <c r="BS445" s="13"/>
      <c r="BT445" s="13"/>
      <c r="BU445" s="13"/>
      <c r="BV445" s="13"/>
      <c r="BW445" s="13"/>
      <c r="BX445" s="13"/>
      <c r="BY445" s="13"/>
      <c r="BZ445" s="13"/>
      <c r="CA445" s="13"/>
      <c r="CB445" s="13"/>
      <c r="CC445" s="13"/>
      <c r="CD445" s="13"/>
      <c r="CE445" s="13"/>
      <c r="CF445" s="13"/>
      <c r="CG445" s="13"/>
      <c r="CH445" s="13"/>
    </row>
    <row r="446" spans="1:86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3"/>
      <c r="AY446" s="13"/>
      <c r="AZ446" s="13"/>
      <c r="BA446" s="13"/>
      <c r="BB446" s="13"/>
      <c r="BC446" s="13"/>
      <c r="BD446" s="13"/>
      <c r="BE446" s="13"/>
      <c r="BF446" s="13"/>
      <c r="BG446" s="13"/>
      <c r="BH446" s="13"/>
      <c r="BI446" s="13"/>
      <c r="BJ446" s="13"/>
      <c r="BK446" s="13"/>
      <c r="BL446" s="13"/>
      <c r="BM446" s="13"/>
      <c r="BN446" s="13"/>
      <c r="BO446" s="13"/>
      <c r="BP446" s="13"/>
      <c r="BQ446" s="13"/>
      <c r="BR446" s="13"/>
      <c r="BS446" s="13"/>
      <c r="BT446" s="13"/>
      <c r="BU446" s="13"/>
      <c r="BV446" s="13"/>
      <c r="BW446" s="13"/>
      <c r="BX446" s="13"/>
      <c r="BY446" s="13"/>
      <c r="BZ446" s="13"/>
      <c r="CA446" s="13"/>
      <c r="CB446" s="13"/>
      <c r="CC446" s="13"/>
      <c r="CD446" s="13"/>
      <c r="CE446" s="13"/>
      <c r="CF446" s="13"/>
      <c r="CG446" s="13"/>
      <c r="CH446" s="13"/>
    </row>
    <row r="447" spans="1:86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3"/>
      <c r="AY447" s="13"/>
      <c r="AZ447" s="13"/>
      <c r="BA447" s="13"/>
      <c r="BB447" s="13"/>
      <c r="BC447" s="13"/>
      <c r="BD447" s="13"/>
      <c r="BE447" s="13"/>
      <c r="BF447" s="13"/>
      <c r="BG447" s="13"/>
      <c r="BH447" s="13"/>
      <c r="BI447" s="13"/>
      <c r="BJ447" s="13"/>
      <c r="BK447" s="13"/>
      <c r="BL447" s="13"/>
      <c r="BM447" s="13"/>
      <c r="BN447" s="13"/>
      <c r="BO447" s="13"/>
      <c r="BP447" s="13"/>
      <c r="BQ447" s="13"/>
      <c r="BR447" s="13"/>
      <c r="BS447" s="13"/>
      <c r="BT447" s="13"/>
      <c r="BU447" s="13"/>
      <c r="BV447" s="13"/>
      <c r="BW447" s="13"/>
      <c r="BX447" s="13"/>
      <c r="BY447" s="13"/>
      <c r="BZ447" s="13"/>
      <c r="CA447" s="13"/>
      <c r="CB447" s="13"/>
      <c r="CC447" s="13"/>
      <c r="CD447" s="13"/>
      <c r="CE447" s="13"/>
      <c r="CF447" s="13"/>
      <c r="CG447" s="13"/>
      <c r="CH447" s="13"/>
    </row>
    <row r="448" spans="1:86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13"/>
      <c r="AY448" s="13"/>
      <c r="AZ448" s="13"/>
      <c r="BA448" s="13"/>
      <c r="BB448" s="13"/>
      <c r="BC448" s="13"/>
      <c r="BD448" s="13"/>
      <c r="BE448" s="13"/>
      <c r="BF448" s="13"/>
      <c r="BG448" s="13"/>
      <c r="BH448" s="13"/>
      <c r="BI448" s="13"/>
      <c r="BJ448" s="13"/>
      <c r="BK448" s="13"/>
      <c r="BL448" s="13"/>
      <c r="BM448" s="13"/>
      <c r="BN448" s="13"/>
      <c r="BO448" s="13"/>
      <c r="BP448" s="13"/>
      <c r="BQ448" s="13"/>
      <c r="BR448" s="13"/>
      <c r="BS448" s="13"/>
      <c r="BT448" s="13"/>
      <c r="BU448" s="13"/>
      <c r="BV448" s="13"/>
      <c r="BW448" s="13"/>
      <c r="BX448" s="13"/>
      <c r="BY448" s="13"/>
      <c r="BZ448" s="13"/>
      <c r="CA448" s="13"/>
      <c r="CB448" s="13"/>
      <c r="CC448" s="13"/>
      <c r="CD448" s="13"/>
      <c r="CE448" s="13"/>
      <c r="CF448" s="13"/>
      <c r="CG448" s="13"/>
      <c r="CH448" s="13"/>
    </row>
    <row r="449" spans="1:86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13"/>
      <c r="AY449" s="13"/>
      <c r="AZ449" s="13"/>
      <c r="BA449" s="13"/>
      <c r="BB449" s="13"/>
      <c r="BC449" s="13"/>
      <c r="BD449" s="13"/>
      <c r="BE449" s="13"/>
      <c r="BF449" s="13"/>
      <c r="BG449" s="13"/>
      <c r="BH449" s="13"/>
      <c r="BI449" s="13"/>
      <c r="BJ449" s="13"/>
      <c r="BK449" s="13"/>
      <c r="BL449" s="13"/>
      <c r="BM449" s="13"/>
      <c r="BN449" s="13"/>
      <c r="BO449" s="13"/>
      <c r="BP449" s="13"/>
      <c r="BQ449" s="13"/>
      <c r="BR449" s="13"/>
      <c r="BS449" s="13"/>
      <c r="BT449" s="13"/>
      <c r="BU449" s="13"/>
      <c r="BV449" s="13"/>
      <c r="BW449" s="13"/>
      <c r="BX449" s="13"/>
      <c r="BY449" s="13"/>
      <c r="BZ449" s="13"/>
      <c r="CA449" s="13"/>
      <c r="CB449" s="13"/>
      <c r="CC449" s="13"/>
      <c r="CD449" s="13"/>
      <c r="CE449" s="13"/>
      <c r="CF449" s="13"/>
      <c r="CG449" s="13"/>
      <c r="CH449" s="13"/>
    </row>
    <row r="450" spans="1:86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3"/>
      <c r="AY450" s="13"/>
      <c r="AZ450" s="13"/>
      <c r="BA450" s="13"/>
      <c r="BB450" s="13"/>
      <c r="BC450" s="13"/>
      <c r="BD450" s="13"/>
      <c r="BE450" s="13"/>
      <c r="BF450" s="13"/>
      <c r="BG450" s="13"/>
      <c r="BH450" s="13"/>
      <c r="BI450" s="13"/>
      <c r="BJ450" s="13"/>
      <c r="BK450" s="13"/>
      <c r="BL450" s="13"/>
      <c r="BM450" s="13"/>
      <c r="BN450" s="13"/>
      <c r="BO450" s="13"/>
      <c r="BP450" s="13"/>
      <c r="BQ450" s="13"/>
      <c r="BR450" s="13"/>
      <c r="BS450" s="13"/>
      <c r="BT450" s="13"/>
      <c r="BU450" s="13"/>
      <c r="BV450" s="13"/>
      <c r="BW450" s="13"/>
      <c r="BX450" s="13"/>
      <c r="BY450" s="13"/>
      <c r="BZ450" s="13"/>
      <c r="CA450" s="13"/>
      <c r="CB450" s="13"/>
      <c r="CC450" s="13"/>
      <c r="CD450" s="13"/>
      <c r="CE450" s="13"/>
      <c r="CF450" s="13"/>
      <c r="CG450" s="13"/>
      <c r="CH450" s="13"/>
    </row>
    <row r="451" spans="1:86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13"/>
      <c r="AY451" s="13"/>
      <c r="AZ451" s="13"/>
      <c r="BA451" s="13"/>
      <c r="BB451" s="13"/>
      <c r="BC451" s="13"/>
      <c r="BD451" s="13"/>
      <c r="BE451" s="13"/>
      <c r="BF451" s="13"/>
      <c r="BG451" s="13"/>
      <c r="BH451" s="13"/>
      <c r="BI451" s="13"/>
      <c r="BJ451" s="13"/>
      <c r="BK451" s="13"/>
      <c r="BL451" s="13"/>
      <c r="BM451" s="13"/>
      <c r="BN451" s="13"/>
      <c r="BO451" s="13"/>
      <c r="BP451" s="13"/>
      <c r="BQ451" s="13"/>
      <c r="BR451" s="13"/>
      <c r="BS451" s="13"/>
      <c r="BT451" s="13"/>
      <c r="BU451" s="13"/>
      <c r="BV451" s="13"/>
      <c r="BW451" s="13"/>
      <c r="BX451" s="13"/>
      <c r="BY451" s="13"/>
      <c r="BZ451" s="13"/>
      <c r="CA451" s="13"/>
      <c r="CB451" s="13"/>
      <c r="CC451" s="13"/>
      <c r="CD451" s="13"/>
      <c r="CE451" s="13"/>
      <c r="CF451" s="13"/>
      <c r="CG451" s="13"/>
      <c r="CH451" s="13"/>
    </row>
    <row r="452" spans="1:86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3"/>
      <c r="AY452" s="13"/>
      <c r="AZ452" s="13"/>
      <c r="BA452" s="13"/>
      <c r="BB452" s="13"/>
      <c r="BC452" s="13"/>
      <c r="BD452" s="13"/>
      <c r="BE452" s="13"/>
      <c r="BF452" s="13"/>
      <c r="BG452" s="13"/>
      <c r="BH452" s="13"/>
      <c r="BI452" s="13"/>
      <c r="BJ452" s="13"/>
      <c r="BK452" s="13"/>
      <c r="BL452" s="13"/>
      <c r="BM452" s="13"/>
      <c r="BN452" s="13"/>
      <c r="BO452" s="13"/>
      <c r="BP452" s="13"/>
      <c r="BQ452" s="13"/>
      <c r="BR452" s="13"/>
      <c r="BS452" s="13"/>
      <c r="BT452" s="13"/>
      <c r="BU452" s="13"/>
      <c r="BV452" s="13"/>
      <c r="BW452" s="13"/>
      <c r="BX452" s="13"/>
      <c r="BY452" s="13"/>
      <c r="BZ452" s="13"/>
      <c r="CA452" s="13"/>
      <c r="CB452" s="13"/>
      <c r="CC452" s="13"/>
      <c r="CD452" s="13"/>
      <c r="CE452" s="13"/>
      <c r="CF452" s="13"/>
      <c r="CG452" s="13"/>
      <c r="CH452" s="13"/>
    </row>
    <row r="453" spans="1:86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3"/>
      <c r="AY453" s="13"/>
      <c r="AZ453" s="13"/>
      <c r="BA453" s="13"/>
      <c r="BB453" s="13"/>
      <c r="BC453" s="13"/>
      <c r="BD453" s="13"/>
      <c r="BE453" s="13"/>
      <c r="BF453" s="13"/>
      <c r="BG453" s="13"/>
      <c r="BH453" s="13"/>
      <c r="BI453" s="13"/>
      <c r="BJ453" s="13"/>
      <c r="BK453" s="13"/>
      <c r="BL453" s="13"/>
      <c r="BM453" s="13"/>
      <c r="BN453" s="13"/>
      <c r="BO453" s="13"/>
      <c r="BP453" s="13"/>
      <c r="BQ453" s="13"/>
      <c r="BR453" s="13"/>
      <c r="BS453" s="13"/>
      <c r="BT453" s="13"/>
      <c r="BU453" s="13"/>
      <c r="BV453" s="13"/>
      <c r="BW453" s="13"/>
      <c r="BX453" s="13"/>
      <c r="BY453" s="13"/>
      <c r="BZ453" s="13"/>
      <c r="CA453" s="13"/>
      <c r="CB453" s="13"/>
      <c r="CC453" s="13"/>
      <c r="CD453" s="13"/>
      <c r="CE453" s="13"/>
      <c r="CF453" s="13"/>
      <c r="CG453" s="13"/>
      <c r="CH453" s="13"/>
    </row>
    <row r="454" spans="1:86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3"/>
      <c r="AY454" s="13"/>
      <c r="AZ454" s="13"/>
      <c r="BA454" s="13"/>
      <c r="BB454" s="13"/>
      <c r="BC454" s="13"/>
      <c r="BD454" s="13"/>
      <c r="BE454" s="13"/>
      <c r="BF454" s="13"/>
      <c r="BG454" s="13"/>
      <c r="BH454" s="13"/>
      <c r="BI454" s="13"/>
      <c r="BJ454" s="13"/>
      <c r="BK454" s="13"/>
      <c r="BL454" s="13"/>
      <c r="BM454" s="13"/>
      <c r="BN454" s="13"/>
      <c r="BO454" s="13"/>
      <c r="BP454" s="13"/>
      <c r="BQ454" s="13"/>
      <c r="BR454" s="13"/>
      <c r="BS454" s="13"/>
      <c r="BT454" s="13"/>
      <c r="BU454" s="13"/>
      <c r="BV454" s="13"/>
      <c r="BW454" s="13"/>
      <c r="BX454" s="13"/>
      <c r="BY454" s="13"/>
      <c r="BZ454" s="13"/>
      <c r="CA454" s="13"/>
      <c r="CB454" s="13"/>
      <c r="CC454" s="13"/>
      <c r="CD454" s="13"/>
      <c r="CE454" s="13"/>
      <c r="CF454" s="13"/>
      <c r="CG454" s="13"/>
      <c r="CH454" s="13"/>
    </row>
    <row r="455" spans="1:86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13"/>
      <c r="AY455" s="13"/>
      <c r="AZ455" s="13"/>
      <c r="BA455" s="13"/>
      <c r="BB455" s="13"/>
      <c r="BC455" s="13"/>
      <c r="BD455" s="13"/>
      <c r="BE455" s="13"/>
      <c r="BF455" s="13"/>
      <c r="BG455" s="13"/>
      <c r="BH455" s="13"/>
      <c r="BI455" s="13"/>
      <c r="BJ455" s="13"/>
      <c r="BK455" s="13"/>
      <c r="BL455" s="13"/>
      <c r="BM455" s="13"/>
      <c r="BN455" s="13"/>
      <c r="BO455" s="13"/>
      <c r="BP455" s="13"/>
      <c r="BQ455" s="13"/>
      <c r="BR455" s="13"/>
      <c r="BS455" s="13"/>
      <c r="BT455" s="13"/>
      <c r="BU455" s="13"/>
      <c r="BV455" s="13"/>
      <c r="BW455" s="13"/>
      <c r="BX455" s="13"/>
      <c r="BY455" s="13"/>
      <c r="BZ455" s="13"/>
      <c r="CA455" s="13"/>
      <c r="CB455" s="13"/>
      <c r="CC455" s="13"/>
      <c r="CD455" s="13"/>
      <c r="CE455" s="13"/>
      <c r="CF455" s="13"/>
      <c r="CG455" s="13"/>
      <c r="CH455" s="13"/>
    </row>
    <row r="456" spans="1:86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3"/>
      <c r="AY456" s="13"/>
      <c r="AZ456" s="13"/>
      <c r="BA456" s="13"/>
      <c r="BB456" s="13"/>
      <c r="BC456" s="13"/>
      <c r="BD456" s="13"/>
      <c r="BE456" s="13"/>
      <c r="BF456" s="13"/>
      <c r="BG456" s="13"/>
      <c r="BH456" s="13"/>
      <c r="BI456" s="13"/>
      <c r="BJ456" s="13"/>
      <c r="BK456" s="13"/>
      <c r="BL456" s="13"/>
      <c r="BM456" s="13"/>
      <c r="BN456" s="13"/>
      <c r="BO456" s="13"/>
      <c r="BP456" s="13"/>
      <c r="BQ456" s="13"/>
      <c r="BR456" s="13"/>
      <c r="BS456" s="13"/>
      <c r="BT456" s="13"/>
      <c r="BU456" s="13"/>
      <c r="BV456" s="13"/>
      <c r="BW456" s="13"/>
      <c r="BX456" s="13"/>
      <c r="BY456" s="13"/>
      <c r="BZ456" s="13"/>
      <c r="CA456" s="13"/>
      <c r="CB456" s="13"/>
      <c r="CC456" s="13"/>
      <c r="CD456" s="13"/>
      <c r="CE456" s="13"/>
      <c r="CF456" s="13"/>
      <c r="CG456" s="13"/>
      <c r="CH456" s="13"/>
    </row>
    <row r="457" spans="1:86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13"/>
      <c r="AY457" s="13"/>
      <c r="AZ457" s="13"/>
      <c r="BA457" s="13"/>
      <c r="BB457" s="13"/>
      <c r="BC457" s="13"/>
      <c r="BD457" s="13"/>
      <c r="BE457" s="13"/>
      <c r="BF457" s="13"/>
      <c r="BG457" s="13"/>
      <c r="BH457" s="13"/>
      <c r="BI457" s="13"/>
      <c r="BJ457" s="13"/>
      <c r="BK457" s="13"/>
      <c r="BL457" s="13"/>
      <c r="BM457" s="13"/>
      <c r="BN457" s="13"/>
      <c r="BO457" s="13"/>
      <c r="BP457" s="13"/>
      <c r="BQ457" s="13"/>
      <c r="BR457" s="13"/>
      <c r="BS457" s="13"/>
      <c r="BT457" s="13"/>
      <c r="BU457" s="13"/>
      <c r="BV457" s="13"/>
      <c r="BW457" s="13"/>
      <c r="BX457" s="13"/>
      <c r="BY457" s="13"/>
      <c r="BZ457" s="13"/>
      <c r="CA457" s="13"/>
      <c r="CB457" s="13"/>
      <c r="CC457" s="13"/>
      <c r="CD457" s="13"/>
      <c r="CE457" s="13"/>
      <c r="CF457" s="13"/>
      <c r="CG457" s="13"/>
      <c r="CH457" s="13"/>
    </row>
    <row r="458" spans="1:86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3"/>
      <c r="AY458" s="13"/>
      <c r="AZ458" s="13"/>
      <c r="BA458" s="13"/>
      <c r="BB458" s="13"/>
      <c r="BC458" s="13"/>
      <c r="BD458" s="13"/>
      <c r="BE458" s="13"/>
      <c r="BF458" s="13"/>
      <c r="BG458" s="13"/>
      <c r="BH458" s="13"/>
      <c r="BI458" s="13"/>
      <c r="BJ458" s="13"/>
      <c r="BK458" s="13"/>
      <c r="BL458" s="13"/>
      <c r="BM458" s="13"/>
      <c r="BN458" s="13"/>
      <c r="BO458" s="13"/>
      <c r="BP458" s="13"/>
      <c r="BQ458" s="13"/>
      <c r="BR458" s="13"/>
      <c r="BS458" s="13"/>
      <c r="BT458" s="13"/>
      <c r="BU458" s="13"/>
      <c r="BV458" s="13"/>
      <c r="BW458" s="13"/>
      <c r="BX458" s="13"/>
      <c r="BY458" s="13"/>
      <c r="BZ458" s="13"/>
      <c r="CA458" s="13"/>
      <c r="CB458" s="13"/>
      <c r="CC458" s="13"/>
      <c r="CD458" s="13"/>
      <c r="CE458" s="13"/>
      <c r="CF458" s="13"/>
      <c r="CG458" s="13"/>
      <c r="CH458" s="13"/>
    </row>
    <row r="459" spans="1:86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3"/>
      <c r="AY459" s="13"/>
      <c r="AZ459" s="13"/>
      <c r="BA459" s="13"/>
      <c r="BB459" s="13"/>
      <c r="BC459" s="13"/>
      <c r="BD459" s="13"/>
      <c r="BE459" s="13"/>
      <c r="BF459" s="13"/>
      <c r="BG459" s="13"/>
      <c r="BH459" s="13"/>
      <c r="BI459" s="13"/>
      <c r="BJ459" s="13"/>
      <c r="BK459" s="13"/>
      <c r="BL459" s="13"/>
      <c r="BM459" s="13"/>
      <c r="BN459" s="13"/>
      <c r="BO459" s="13"/>
      <c r="BP459" s="13"/>
      <c r="BQ459" s="13"/>
      <c r="BR459" s="13"/>
      <c r="BS459" s="13"/>
      <c r="BT459" s="13"/>
      <c r="BU459" s="13"/>
      <c r="BV459" s="13"/>
      <c r="BW459" s="13"/>
      <c r="BX459" s="13"/>
      <c r="BY459" s="13"/>
      <c r="BZ459" s="13"/>
      <c r="CA459" s="13"/>
      <c r="CB459" s="13"/>
      <c r="CC459" s="13"/>
      <c r="CD459" s="13"/>
      <c r="CE459" s="13"/>
      <c r="CF459" s="13"/>
      <c r="CG459" s="13"/>
      <c r="CH459" s="13"/>
    </row>
    <row r="460" spans="1:86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13"/>
      <c r="AY460" s="13"/>
      <c r="AZ460" s="13"/>
      <c r="BA460" s="13"/>
      <c r="BB460" s="13"/>
      <c r="BC460" s="13"/>
      <c r="BD460" s="13"/>
      <c r="BE460" s="13"/>
      <c r="BF460" s="13"/>
      <c r="BG460" s="13"/>
      <c r="BH460" s="13"/>
      <c r="BI460" s="13"/>
      <c r="BJ460" s="13"/>
      <c r="BK460" s="13"/>
      <c r="BL460" s="13"/>
      <c r="BM460" s="13"/>
      <c r="BN460" s="13"/>
      <c r="BO460" s="13"/>
      <c r="BP460" s="13"/>
      <c r="BQ460" s="13"/>
      <c r="BR460" s="13"/>
      <c r="BS460" s="13"/>
      <c r="BT460" s="13"/>
      <c r="BU460" s="13"/>
      <c r="BV460" s="13"/>
      <c r="BW460" s="13"/>
      <c r="BX460" s="13"/>
      <c r="BY460" s="13"/>
      <c r="BZ460" s="13"/>
      <c r="CA460" s="13"/>
      <c r="CB460" s="13"/>
      <c r="CC460" s="13"/>
      <c r="CD460" s="13"/>
      <c r="CE460" s="13"/>
      <c r="CF460" s="13"/>
      <c r="CG460" s="13"/>
      <c r="CH460" s="13"/>
    </row>
    <row r="461" spans="1:86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13"/>
      <c r="AY461" s="13"/>
      <c r="AZ461" s="13"/>
      <c r="BA461" s="13"/>
      <c r="BB461" s="13"/>
      <c r="BC461" s="13"/>
      <c r="BD461" s="13"/>
      <c r="BE461" s="13"/>
      <c r="BF461" s="13"/>
      <c r="BG461" s="13"/>
      <c r="BH461" s="13"/>
      <c r="BI461" s="13"/>
      <c r="BJ461" s="13"/>
      <c r="BK461" s="13"/>
      <c r="BL461" s="13"/>
      <c r="BM461" s="13"/>
      <c r="BN461" s="13"/>
      <c r="BO461" s="13"/>
      <c r="BP461" s="13"/>
      <c r="BQ461" s="13"/>
      <c r="BR461" s="13"/>
      <c r="BS461" s="13"/>
      <c r="BT461" s="13"/>
      <c r="BU461" s="13"/>
      <c r="BV461" s="13"/>
      <c r="BW461" s="13"/>
      <c r="BX461" s="13"/>
      <c r="BY461" s="13"/>
      <c r="BZ461" s="13"/>
      <c r="CA461" s="13"/>
      <c r="CB461" s="13"/>
      <c r="CC461" s="13"/>
      <c r="CD461" s="13"/>
      <c r="CE461" s="13"/>
      <c r="CF461" s="13"/>
      <c r="CG461" s="13"/>
      <c r="CH461" s="13"/>
    </row>
    <row r="462" spans="1:86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3"/>
      <c r="AY462" s="13"/>
      <c r="AZ462" s="13"/>
      <c r="BA462" s="13"/>
      <c r="BB462" s="13"/>
      <c r="BC462" s="13"/>
      <c r="BD462" s="13"/>
      <c r="BE462" s="13"/>
      <c r="BF462" s="13"/>
      <c r="BG462" s="13"/>
      <c r="BH462" s="13"/>
      <c r="BI462" s="13"/>
      <c r="BJ462" s="13"/>
      <c r="BK462" s="13"/>
      <c r="BL462" s="13"/>
      <c r="BM462" s="13"/>
      <c r="BN462" s="13"/>
      <c r="BO462" s="13"/>
      <c r="BP462" s="13"/>
      <c r="BQ462" s="13"/>
      <c r="BR462" s="13"/>
      <c r="BS462" s="13"/>
      <c r="BT462" s="13"/>
      <c r="BU462" s="13"/>
      <c r="BV462" s="13"/>
      <c r="BW462" s="13"/>
      <c r="BX462" s="13"/>
      <c r="BY462" s="13"/>
      <c r="BZ462" s="13"/>
      <c r="CA462" s="13"/>
      <c r="CB462" s="13"/>
      <c r="CC462" s="13"/>
      <c r="CD462" s="13"/>
      <c r="CE462" s="13"/>
      <c r="CF462" s="13"/>
      <c r="CG462" s="13"/>
      <c r="CH462" s="13"/>
    </row>
    <row r="463" spans="1:86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13"/>
      <c r="AY463" s="13"/>
      <c r="AZ463" s="13"/>
      <c r="BA463" s="13"/>
      <c r="BB463" s="13"/>
      <c r="BC463" s="13"/>
      <c r="BD463" s="13"/>
      <c r="BE463" s="13"/>
      <c r="BF463" s="13"/>
      <c r="BG463" s="13"/>
      <c r="BH463" s="13"/>
      <c r="BI463" s="13"/>
      <c r="BJ463" s="13"/>
      <c r="BK463" s="13"/>
      <c r="BL463" s="13"/>
      <c r="BM463" s="13"/>
      <c r="BN463" s="13"/>
      <c r="BO463" s="13"/>
      <c r="BP463" s="13"/>
      <c r="BQ463" s="13"/>
      <c r="BR463" s="13"/>
      <c r="BS463" s="13"/>
      <c r="BT463" s="13"/>
      <c r="BU463" s="13"/>
      <c r="BV463" s="13"/>
      <c r="BW463" s="13"/>
      <c r="BX463" s="13"/>
      <c r="BY463" s="13"/>
      <c r="BZ463" s="13"/>
      <c r="CA463" s="13"/>
      <c r="CB463" s="13"/>
      <c r="CC463" s="13"/>
      <c r="CD463" s="13"/>
      <c r="CE463" s="13"/>
      <c r="CF463" s="13"/>
      <c r="CG463" s="13"/>
      <c r="CH463" s="13"/>
    </row>
    <row r="464" spans="1:86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3"/>
      <c r="AY464" s="13"/>
      <c r="AZ464" s="13"/>
      <c r="BA464" s="13"/>
      <c r="BB464" s="13"/>
      <c r="BC464" s="13"/>
      <c r="BD464" s="13"/>
      <c r="BE464" s="13"/>
      <c r="BF464" s="13"/>
      <c r="BG464" s="13"/>
      <c r="BH464" s="13"/>
      <c r="BI464" s="13"/>
      <c r="BJ464" s="13"/>
      <c r="BK464" s="13"/>
      <c r="BL464" s="13"/>
      <c r="BM464" s="13"/>
      <c r="BN464" s="13"/>
      <c r="BO464" s="13"/>
      <c r="BP464" s="13"/>
      <c r="BQ464" s="13"/>
      <c r="BR464" s="13"/>
      <c r="BS464" s="13"/>
      <c r="BT464" s="13"/>
      <c r="BU464" s="13"/>
      <c r="BV464" s="13"/>
      <c r="BW464" s="13"/>
      <c r="BX464" s="13"/>
      <c r="BY464" s="13"/>
      <c r="BZ464" s="13"/>
      <c r="CA464" s="13"/>
      <c r="CB464" s="13"/>
      <c r="CC464" s="13"/>
      <c r="CD464" s="13"/>
      <c r="CE464" s="13"/>
      <c r="CF464" s="13"/>
      <c r="CG464" s="13"/>
      <c r="CH464" s="13"/>
    </row>
    <row r="465" spans="1:86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3"/>
      <c r="AY465" s="13"/>
      <c r="AZ465" s="13"/>
      <c r="BA465" s="13"/>
      <c r="BB465" s="13"/>
      <c r="BC465" s="13"/>
      <c r="BD465" s="13"/>
      <c r="BE465" s="13"/>
      <c r="BF465" s="13"/>
      <c r="BG465" s="13"/>
      <c r="BH465" s="13"/>
      <c r="BI465" s="13"/>
      <c r="BJ465" s="13"/>
      <c r="BK465" s="13"/>
      <c r="BL465" s="13"/>
      <c r="BM465" s="13"/>
      <c r="BN465" s="13"/>
      <c r="BO465" s="13"/>
      <c r="BP465" s="13"/>
      <c r="BQ465" s="13"/>
      <c r="BR465" s="13"/>
      <c r="BS465" s="13"/>
      <c r="BT465" s="13"/>
      <c r="BU465" s="13"/>
      <c r="BV465" s="13"/>
      <c r="BW465" s="13"/>
      <c r="BX465" s="13"/>
      <c r="BY465" s="13"/>
      <c r="BZ465" s="13"/>
      <c r="CA465" s="13"/>
      <c r="CB465" s="13"/>
      <c r="CC465" s="13"/>
      <c r="CD465" s="13"/>
      <c r="CE465" s="13"/>
      <c r="CF465" s="13"/>
      <c r="CG465" s="13"/>
      <c r="CH465" s="13"/>
    </row>
    <row r="466" spans="1:86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13"/>
      <c r="AY466" s="13"/>
      <c r="AZ466" s="13"/>
      <c r="BA466" s="13"/>
      <c r="BB466" s="13"/>
      <c r="BC466" s="13"/>
      <c r="BD466" s="13"/>
      <c r="BE466" s="13"/>
      <c r="BF466" s="13"/>
      <c r="BG466" s="13"/>
      <c r="BH466" s="13"/>
      <c r="BI466" s="13"/>
      <c r="BJ466" s="13"/>
      <c r="BK466" s="13"/>
      <c r="BL466" s="13"/>
      <c r="BM466" s="13"/>
      <c r="BN466" s="13"/>
      <c r="BO466" s="13"/>
      <c r="BP466" s="13"/>
      <c r="BQ466" s="13"/>
      <c r="BR466" s="13"/>
      <c r="BS466" s="13"/>
      <c r="BT466" s="13"/>
      <c r="BU466" s="13"/>
      <c r="BV466" s="13"/>
      <c r="BW466" s="13"/>
      <c r="BX466" s="13"/>
      <c r="BY466" s="13"/>
      <c r="BZ466" s="13"/>
      <c r="CA466" s="13"/>
      <c r="CB466" s="13"/>
      <c r="CC466" s="13"/>
      <c r="CD466" s="13"/>
      <c r="CE466" s="13"/>
      <c r="CF466" s="13"/>
      <c r="CG466" s="13"/>
      <c r="CH466" s="13"/>
    </row>
    <row r="467" spans="1:86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13"/>
      <c r="AY467" s="13"/>
      <c r="AZ467" s="13"/>
      <c r="BA467" s="13"/>
      <c r="BB467" s="13"/>
      <c r="BC467" s="13"/>
      <c r="BD467" s="13"/>
      <c r="BE467" s="13"/>
      <c r="BF467" s="13"/>
      <c r="BG467" s="13"/>
      <c r="BH467" s="13"/>
      <c r="BI467" s="13"/>
      <c r="BJ467" s="13"/>
      <c r="BK467" s="13"/>
      <c r="BL467" s="13"/>
      <c r="BM467" s="13"/>
      <c r="BN467" s="13"/>
      <c r="BO467" s="13"/>
      <c r="BP467" s="13"/>
      <c r="BQ467" s="13"/>
      <c r="BR467" s="13"/>
      <c r="BS467" s="13"/>
      <c r="BT467" s="13"/>
      <c r="BU467" s="13"/>
      <c r="BV467" s="13"/>
      <c r="BW467" s="13"/>
      <c r="BX467" s="13"/>
      <c r="BY467" s="13"/>
      <c r="BZ467" s="13"/>
      <c r="CA467" s="13"/>
      <c r="CB467" s="13"/>
      <c r="CC467" s="13"/>
      <c r="CD467" s="13"/>
      <c r="CE467" s="13"/>
      <c r="CF467" s="13"/>
      <c r="CG467" s="13"/>
      <c r="CH467" s="13"/>
    </row>
    <row r="468" spans="1:86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  <c r="BD468" s="13"/>
      <c r="BE468" s="13"/>
      <c r="BF468" s="13"/>
      <c r="BG468" s="13"/>
      <c r="BH468" s="13"/>
      <c r="BI468" s="13"/>
      <c r="BJ468" s="13"/>
      <c r="BK468" s="13"/>
      <c r="BL468" s="13"/>
      <c r="BM468" s="13"/>
      <c r="BN468" s="13"/>
      <c r="BO468" s="13"/>
      <c r="BP468" s="13"/>
      <c r="BQ468" s="13"/>
      <c r="BR468" s="13"/>
      <c r="BS468" s="13"/>
      <c r="BT468" s="13"/>
      <c r="BU468" s="13"/>
      <c r="BV468" s="13"/>
      <c r="BW468" s="13"/>
      <c r="BX468" s="13"/>
      <c r="BY468" s="13"/>
      <c r="BZ468" s="13"/>
      <c r="CA468" s="13"/>
      <c r="CB468" s="13"/>
      <c r="CC468" s="13"/>
      <c r="CD468" s="13"/>
      <c r="CE468" s="13"/>
      <c r="CF468" s="13"/>
      <c r="CG468" s="13"/>
      <c r="CH468" s="13"/>
    </row>
    <row r="469" spans="1:86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13"/>
      <c r="AY469" s="13"/>
      <c r="AZ469" s="13"/>
      <c r="BA469" s="13"/>
      <c r="BB469" s="13"/>
      <c r="BC469" s="13"/>
      <c r="BD469" s="13"/>
      <c r="BE469" s="13"/>
      <c r="BF469" s="13"/>
      <c r="BG469" s="13"/>
      <c r="BH469" s="13"/>
      <c r="BI469" s="13"/>
      <c r="BJ469" s="13"/>
      <c r="BK469" s="13"/>
      <c r="BL469" s="13"/>
      <c r="BM469" s="13"/>
      <c r="BN469" s="13"/>
      <c r="BO469" s="13"/>
      <c r="BP469" s="13"/>
      <c r="BQ469" s="13"/>
      <c r="BR469" s="13"/>
      <c r="BS469" s="13"/>
      <c r="BT469" s="13"/>
      <c r="BU469" s="13"/>
      <c r="BV469" s="13"/>
      <c r="BW469" s="13"/>
      <c r="BX469" s="13"/>
      <c r="BY469" s="13"/>
      <c r="BZ469" s="13"/>
      <c r="CA469" s="13"/>
      <c r="CB469" s="13"/>
      <c r="CC469" s="13"/>
      <c r="CD469" s="13"/>
      <c r="CE469" s="13"/>
      <c r="CF469" s="13"/>
      <c r="CG469" s="13"/>
      <c r="CH469" s="13"/>
    </row>
    <row r="470" spans="1:86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3"/>
      <c r="AY470" s="13"/>
      <c r="AZ470" s="13"/>
      <c r="BA470" s="13"/>
      <c r="BB470" s="13"/>
      <c r="BC470" s="13"/>
      <c r="BD470" s="13"/>
      <c r="BE470" s="13"/>
      <c r="BF470" s="13"/>
      <c r="BG470" s="13"/>
      <c r="BH470" s="13"/>
      <c r="BI470" s="13"/>
      <c r="BJ470" s="13"/>
      <c r="BK470" s="13"/>
      <c r="BL470" s="13"/>
      <c r="BM470" s="13"/>
      <c r="BN470" s="13"/>
      <c r="BO470" s="13"/>
      <c r="BP470" s="13"/>
      <c r="BQ470" s="13"/>
      <c r="BR470" s="13"/>
      <c r="BS470" s="13"/>
      <c r="BT470" s="13"/>
      <c r="BU470" s="13"/>
      <c r="BV470" s="13"/>
      <c r="BW470" s="13"/>
      <c r="BX470" s="13"/>
      <c r="BY470" s="13"/>
      <c r="BZ470" s="13"/>
      <c r="CA470" s="13"/>
      <c r="CB470" s="13"/>
      <c r="CC470" s="13"/>
      <c r="CD470" s="13"/>
      <c r="CE470" s="13"/>
      <c r="CF470" s="13"/>
      <c r="CG470" s="13"/>
      <c r="CH470" s="13"/>
    </row>
    <row r="471" spans="1:86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3"/>
      <c r="AY471" s="13"/>
      <c r="AZ471" s="13"/>
      <c r="BA471" s="13"/>
      <c r="BB471" s="13"/>
      <c r="BC471" s="13"/>
      <c r="BD471" s="13"/>
      <c r="BE471" s="13"/>
      <c r="BF471" s="13"/>
      <c r="BG471" s="13"/>
      <c r="BH471" s="13"/>
      <c r="BI471" s="13"/>
      <c r="BJ471" s="13"/>
      <c r="BK471" s="13"/>
      <c r="BL471" s="13"/>
      <c r="BM471" s="13"/>
      <c r="BN471" s="13"/>
      <c r="BO471" s="13"/>
      <c r="BP471" s="13"/>
      <c r="BQ471" s="13"/>
      <c r="BR471" s="13"/>
      <c r="BS471" s="13"/>
      <c r="BT471" s="13"/>
      <c r="BU471" s="13"/>
      <c r="BV471" s="13"/>
      <c r="BW471" s="13"/>
      <c r="BX471" s="13"/>
      <c r="BY471" s="13"/>
      <c r="BZ471" s="13"/>
      <c r="CA471" s="13"/>
      <c r="CB471" s="13"/>
      <c r="CC471" s="13"/>
      <c r="CD471" s="13"/>
      <c r="CE471" s="13"/>
      <c r="CF471" s="13"/>
      <c r="CG471" s="13"/>
      <c r="CH471" s="13"/>
    </row>
    <row r="472" spans="1:86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13"/>
      <c r="AY472" s="13"/>
      <c r="AZ472" s="13"/>
      <c r="BA472" s="13"/>
      <c r="BB472" s="13"/>
      <c r="BC472" s="13"/>
      <c r="BD472" s="13"/>
      <c r="BE472" s="13"/>
      <c r="BF472" s="13"/>
      <c r="BG472" s="13"/>
      <c r="BH472" s="13"/>
      <c r="BI472" s="13"/>
      <c r="BJ472" s="13"/>
      <c r="BK472" s="13"/>
      <c r="BL472" s="13"/>
      <c r="BM472" s="13"/>
      <c r="BN472" s="13"/>
      <c r="BO472" s="13"/>
      <c r="BP472" s="13"/>
      <c r="BQ472" s="13"/>
      <c r="BR472" s="13"/>
      <c r="BS472" s="13"/>
      <c r="BT472" s="13"/>
      <c r="BU472" s="13"/>
      <c r="BV472" s="13"/>
      <c r="BW472" s="13"/>
      <c r="BX472" s="13"/>
      <c r="BY472" s="13"/>
      <c r="BZ472" s="13"/>
      <c r="CA472" s="13"/>
      <c r="CB472" s="13"/>
      <c r="CC472" s="13"/>
      <c r="CD472" s="13"/>
      <c r="CE472" s="13"/>
      <c r="CF472" s="13"/>
      <c r="CG472" s="13"/>
      <c r="CH472" s="13"/>
    </row>
    <row r="473" spans="1:86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13"/>
      <c r="AY473" s="13"/>
      <c r="AZ473" s="13"/>
      <c r="BA473" s="13"/>
      <c r="BB473" s="13"/>
      <c r="BC473" s="13"/>
      <c r="BD473" s="13"/>
      <c r="BE473" s="13"/>
      <c r="BF473" s="13"/>
      <c r="BG473" s="13"/>
      <c r="BH473" s="13"/>
      <c r="BI473" s="13"/>
      <c r="BJ473" s="13"/>
      <c r="BK473" s="13"/>
      <c r="BL473" s="13"/>
      <c r="BM473" s="13"/>
      <c r="BN473" s="13"/>
      <c r="BO473" s="13"/>
      <c r="BP473" s="13"/>
      <c r="BQ473" s="13"/>
      <c r="BR473" s="13"/>
      <c r="BS473" s="13"/>
      <c r="BT473" s="13"/>
      <c r="BU473" s="13"/>
      <c r="BV473" s="13"/>
      <c r="BW473" s="13"/>
      <c r="BX473" s="13"/>
      <c r="BY473" s="13"/>
      <c r="BZ473" s="13"/>
      <c r="CA473" s="13"/>
      <c r="CB473" s="13"/>
      <c r="CC473" s="13"/>
      <c r="CD473" s="13"/>
      <c r="CE473" s="13"/>
      <c r="CF473" s="13"/>
      <c r="CG473" s="13"/>
      <c r="CH473" s="13"/>
    </row>
    <row r="474" spans="1:86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3"/>
      <c r="AY474" s="13"/>
      <c r="AZ474" s="13"/>
      <c r="BA474" s="13"/>
      <c r="BB474" s="13"/>
      <c r="BC474" s="13"/>
      <c r="BD474" s="13"/>
      <c r="BE474" s="13"/>
      <c r="BF474" s="13"/>
      <c r="BG474" s="13"/>
      <c r="BH474" s="13"/>
      <c r="BI474" s="13"/>
      <c r="BJ474" s="13"/>
      <c r="BK474" s="13"/>
      <c r="BL474" s="13"/>
      <c r="BM474" s="13"/>
      <c r="BN474" s="13"/>
      <c r="BO474" s="13"/>
      <c r="BP474" s="13"/>
      <c r="BQ474" s="13"/>
      <c r="BR474" s="13"/>
      <c r="BS474" s="13"/>
      <c r="BT474" s="13"/>
      <c r="BU474" s="13"/>
      <c r="BV474" s="13"/>
      <c r="BW474" s="13"/>
      <c r="BX474" s="13"/>
      <c r="BY474" s="13"/>
      <c r="BZ474" s="13"/>
      <c r="CA474" s="13"/>
      <c r="CB474" s="13"/>
      <c r="CC474" s="13"/>
      <c r="CD474" s="13"/>
      <c r="CE474" s="13"/>
      <c r="CF474" s="13"/>
      <c r="CG474" s="13"/>
      <c r="CH474" s="13"/>
    </row>
    <row r="475" spans="1:86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13"/>
      <c r="AY475" s="13"/>
      <c r="AZ475" s="13"/>
      <c r="BA475" s="13"/>
      <c r="BB475" s="13"/>
      <c r="BC475" s="13"/>
      <c r="BD475" s="13"/>
      <c r="BE475" s="13"/>
      <c r="BF475" s="13"/>
      <c r="BG475" s="13"/>
      <c r="BH475" s="13"/>
      <c r="BI475" s="13"/>
      <c r="BJ475" s="13"/>
      <c r="BK475" s="13"/>
      <c r="BL475" s="13"/>
      <c r="BM475" s="13"/>
      <c r="BN475" s="13"/>
      <c r="BO475" s="13"/>
      <c r="BP475" s="13"/>
      <c r="BQ475" s="13"/>
      <c r="BR475" s="13"/>
      <c r="BS475" s="13"/>
      <c r="BT475" s="13"/>
      <c r="BU475" s="13"/>
      <c r="BV475" s="13"/>
      <c r="BW475" s="13"/>
      <c r="BX475" s="13"/>
      <c r="BY475" s="13"/>
      <c r="BZ475" s="13"/>
      <c r="CA475" s="13"/>
      <c r="CB475" s="13"/>
      <c r="CC475" s="13"/>
      <c r="CD475" s="13"/>
      <c r="CE475" s="13"/>
      <c r="CF475" s="13"/>
      <c r="CG475" s="13"/>
      <c r="CH475" s="13"/>
    </row>
    <row r="476" spans="1:86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3"/>
      <c r="AY476" s="13"/>
      <c r="AZ476" s="13"/>
      <c r="BA476" s="13"/>
      <c r="BB476" s="13"/>
      <c r="BC476" s="13"/>
      <c r="BD476" s="13"/>
      <c r="BE476" s="13"/>
      <c r="BF476" s="13"/>
      <c r="BG476" s="13"/>
      <c r="BH476" s="13"/>
      <c r="BI476" s="13"/>
      <c r="BJ476" s="13"/>
      <c r="BK476" s="13"/>
      <c r="BL476" s="13"/>
      <c r="BM476" s="13"/>
      <c r="BN476" s="13"/>
      <c r="BO476" s="13"/>
      <c r="BP476" s="13"/>
      <c r="BQ476" s="13"/>
      <c r="BR476" s="13"/>
      <c r="BS476" s="13"/>
      <c r="BT476" s="13"/>
      <c r="BU476" s="13"/>
      <c r="BV476" s="13"/>
      <c r="BW476" s="13"/>
      <c r="BX476" s="13"/>
      <c r="BY476" s="13"/>
      <c r="BZ476" s="13"/>
      <c r="CA476" s="13"/>
      <c r="CB476" s="13"/>
      <c r="CC476" s="13"/>
      <c r="CD476" s="13"/>
      <c r="CE476" s="13"/>
      <c r="CF476" s="13"/>
      <c r="CG476" s="13"/>
      <c r="CH476" s="13"/>
    </row>
    <row r="477" spans="1:86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3"/>
      <c r="AY477" s="13"/>
      <c r="AZ477" s="13"/>
      <c r="BA477" s="13"/>
      <c r="BB477" s="13"/>
      <c r="BC477" s="13"/>
      <c r="BD477" s="13"/>
      <c r="BE477" s="13"/>
      <c r="BF477" s="13"/>
      <c r="BG477" s="13"/>
      <c r="BH477" s="13"/>
      <c r="BI477" s="13"/>
      <c r="BJ477" s="13"/>
      <c r="BK477" s="13"/>
      <c r="BL477" s="13"/>
      <c r="BM477" s="13"/>
      <c r="BN477" s="13"/>
      <c r="BO477" s="13"/>
      <c r="BP477" s="13"/>
      <c r="BQ477" s="13"/>
      <c r="BR477" s="13"/>
      <c r="BS477" s="13"/>
      <c r="BT477" s="13"/>
      <c r="BU477" s="13"/>
      <c r="BV477" s="13"/>
      <c r="BW477" s="13"/>
      <c r="BX477" s="13"/>
      <c r="BY477" s="13"/>
      <c r="BZ477" s="13"/>
      <c r="CA477" s="13"/>
      <c r="CB477" s="13"/>
      <c r="CC477" s="13"/>
      <c r="CD477" s="13"/>
      <c r="CE477" s="13"/>
      <c r="CF477" s="13"/>
      <c r="CG477" s="13"/>
      <c r="CH477" s="13"/>
    </row>
    <row r="478" spans="1:86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13"/>
      <c r="AY478" s="13"/>
      <c r="AZ478" s="13"/>
      <c r="BA478" s="13"/>
      <c r="BB478" s="13"/>
      <c r="BC478" s="13"/>
      <c r="BD478" s="13"/>
      <c r="BE478" s="13"/>
      <c r="BF478" s="13"/>
      <c r="BG478" s="13"/>
      <c r="BH478" s="13"/>
      <c r="BI478" s="13"/>
      <c r="BJ478" s="13"/>
      <c r="BK478" s="13"/>
      <c r="BL478" s="13"/>
      <c r="BM478" s="13"/>
      <c r="BN478" s="13"/>
      <c r="BO478" s="13"/>
      <c r="BP478" s="13"/>
      <c r="BQ478" s="13"/>
      <c r="BR478" s="13"/>
      <c r="BS478" s="13"/>
      <c r="BT478" s="13"/>
      <c r="BU478" s="13"/>
      <c r="BV478" s="13"/>
      <c r="BW478" s="13"/>
      <c r="BX478" s="13"/>
      <c r="BY478" s="13"/>
      <c r="BZ478" s="13"/>
      <c r="CA478" s="13"/>
      <c r="CB478" s="13"/>
      <c r="CC478" s="13"/>
      <c r="CD478" s="13"/>
      <c r="CE478" s="13"/>
      <c r="CF478" s="13"/>
      <c r="CG478" s="13"/>
      <c r="CH478" s="13"/>
    </row>
    <row r="479" spans="1:86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13"/>
      <c r="AY479" s="13"/>
      <c r="AZ479" s="13"/>
      <c r="BA479" s="13"/>
      <c r="BB479" s="13"/>
      <c r="BC479" s="13"/>
      <c r="BD479" s="13"/>
      <c r="BE479" s="13"/>
      <c r="BF479" s="13"/>
      <c r="BG479" s="13"/>
      <c r="BH479" s="13"/>
      <c r="BI479" s="13"/>
      <c r="BJ479" s="13"/>
      <c r="BK479" s="13"/>
      <c r="BL479" s="13"/>
      <c r="BM479" s="13"/>
      <c r="BN479" s="13"/>
      <c r="BO479" s="13"/>
      <c r="BP479" s="13"/>
      <c r="BQ479" s="13"/>
      <c r="BR479" s="13"/>
      <c r="BS479" s="13"/>
      <c r="BT479" s="13"/>
      <c r="BU479" s="13"/>
      <c r="BV479" s="13"/>
      <c r="BW479" s="13"/>
      <c r="BX479" s="13"/>
      <c r="BY479" s="13"/>
      <c r="BZ479" s="13"/>
      <c r="CA479" s="13"/>
      <c r="CB479" s="13"/>
      <c r="CC479" s="13"/>
      <c r="CD479" s="13"/>
      <c r="CE479" s="13"/>
      <c r="CF479" s="13"/>
      <c r="CG479" s="13"/>
      <c r="CH479" s="13"/>
    </row>
    <row r="480" spans="1:86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3"/>
      <c r="AY480" s="13"/>
      <c r="AZ480" s="13"/>
      <c r="BA480" s="13"/>
      <c r="BB480" s="13"/>
      <c r="BC480" s="13"/>
      <c r="BD480" s="13"/>
      <c r="BE480" s="13"/>
      <c r="BF480" s="13"/>
      <c r="BG480" s="13"/>
      <c r="BH480" s="13"/>
      <c r="BI480" s="13"/>
      <c r="BJ480" s="13"/>
      <c r="BK480" s="13"/>
      <c r="BL480" s="13"/>
      <c r="BM480" s="13"/>
      <c r="BN480" s="13"/>
      <c r="BO480" s="13"/>
      <c r="BP480" s="13"/>
      <c r="BQ480" s="13"/>
      <c r="BR480" s="13"/>
      <c r="BS480" s="13"/>
      <c r="BT480" s="13"/>
      <c r="BU480" s="13"/>
      <c r="BV480" s="13"/>
      <c r="BW480" s="13"/>
      <c r="BX480" s="13"/>
      <c r="BY480" s="13"/>
      <c r="BZ480" s="13"/>
      <c r="CA480" s="13"/>
      <c r="CB480" s="13"/>
      <c r="CC480" s="13"/>
      <c r="CD480" s="13"/>
      <c r="CE480" s="13"/>
      <c r="CF480" s="13"/>
      <c r="CG480" s="13"/>
      <c r="CH480" s="13"/>
    </row>
    <row r="481" spans="1:86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13"/>
      <c r="AY481" s="13"/>
      <c r="AZ481" s="13"/>
      <c r="BA481" s="13"/>
      <c r="BB481" s="13"/>
      <c r="BC481" s="13"/>
      <c r="BD481" s="13"/>
      <c r="BE481" s="13"/>
      <c r="BF481" s="13"/>
      <c r="BG481" s="13"/>
      <c r="BH481" s="13"/>
      <c r="BI481" s="13"/>
      <c r="BJ481" s="13"/>
      <c r="BK481" s="13"/>
      <c r="BL481" s="13"/>
      <c r="BM481" s="13"/>
      <c r="BN481" s="13"/>
      <c r="BO481" s="13"/>
      <c r="BP481" s="13"/>
      <c r="BQ481" s="13"/>
      <c r="BR481" s="13"/>
      <c r="BS481" s="13"/>
      <c r="BT481" s="13"/>
      <c r="BU481" s="13"/>
      <c r="BV481" s="13"/>
      <c r="BW481" s="13"/>
      <c r="BX481" s="13"/>
      <c r="BY481" s="13"/>
      <c r="BZ481" s="13"/>
      <c r="CA481" s="13"/>
      <c r="CB481" s="13"/>
      <c r="CC481" s="13"/>
      <c r="CD481" s="13"/>
      <c r="CE481" s="13"/>
      <c r="CF481" s="13"/>
      <c r="CG481" s="13"/>
      <c r="CH481" s="13"/>
    </row>
    <row r="482" spans="1:86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13"/>
      <c r="AY482" s="13"/>
      <c r="AZ482" s="13"/>
      <c r="BA482" s="13"/>
      <c r="BB482" s="13"/>
      <c r="BC482" s="13"/>
      <c r="BD482" s="13"/>
      <c r="BE482" s="13"/>
      <c r="BF482" s="13"/>
      <c r="BG482" s="13"/>
      <c r="BH482" s="13"/>
      <c r="BI482" s="13"/>
      <c r="BJ482" s="13"/>
      <c r="BK482" s="13"/>
      <c r="BL482" s="13"/>
      <c r="BM482" s="13"/>
      <c r="BN482" s="13"/>
      <c r="BO482" s="13"/>
      <c r="BP482" s="13"/>
      <c r="BQ482" s="13"/>
      <c r="BR482" s="13"/>
      <c r="BS482" s="13"/>
      <c r="BT482" s="13"/>
      <c r="BU482" s="13"/>
      <c r="BV482" s="13"/>
      <c r="BW482" s="13"/>
      <c r="BX482" s="13"/>
      <c r="BY482" s="13"/>
      <c r="BZ482" s="13"/>
      <c r="CA482" s="13"/>
      <c r="CB482" s="13"/>
      <c r="CC482" s="13"/>
      <c r="CD482" s="13"/>
      <c r="CE482" s="13"/>
      <c r="CF482" s="13"/>
      <c r="CG482" s="13"/>
      <c r="CH482" s="13"/>
    </row>
    <row r="483" spans="1:86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3"/>
      <c r="AY483" s="13"/>
      <c r="AZ483" s="13"/>
      <c r="BA483" s="13"/>
      <c r="BB483" s="13"/>
      <c r="BC483" s="13"/>
      <c r="BD483" s="13"/>
      <c r="BE483" s="13"/>
      <c r="BF483" s="13"/>
      <c r="BG483" s="13"/>
      <c r="BH483" s="13"/>
      <c r="BI483" s="13"/>
      <c r="BJ483" s="13"/>
      <c r="BK483" s="13"/>
      <c r="BL483" s="13"/>
      <c r="BM483" s="13"/>
      <c r="BN483" s="13"/>
      <c r="BO483" s="13"/>
      <c r="BP483" s="13"/>
      <c r="BQ483" s="13"/>
      <c r="BR483" s="13"/>
      <c r="BS483" s="13"/>
      <c r="BT483" s="13"/>
      <c r="BU483" s="13"/>
      <c r="BV483" s="13"/>
      <c r="BW483" s="13"/>
      <c r="BX483" s="13"/>
      <c r="BY483" s="13"/>
      <c r="BZ483" s="13"/>
      <c r="CA483" s="13"/>
      <c r="CB483" s="13"/>
      <c r="CC483" s="13"/>
      <c r="CD483" s="13"/>
      <c r="CE483" s="13"/>
      <c r="CF483" s="13"/>
      <c r="CG483" s="13"/>
      <c r="CH483" s="13"/>
    </row>
    <row r="484" spans="1:86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13"/>
      <c r="AY484" s="13"/>
      <c r="AZ484" s="13"/>
      <c r="BA484" s="13"/>
      <c r="BB484" s="13"/>
      <c r="BC484" s="13"/>
      <c r="BD484" s="13"/>
      <c r="BE484" s="13"/>
      <c r="BF484" s="13"/>
      <c r="BG484" s="13"/>
      <c r="BH484" s="13"/>
      <c r="BI484" s="13"/>
      <c r="BJ484" s="13"/>
      <c r="BK484" s="13"/>
      <c r="BL484" s="13"/>
      <c r="BM484" s="13"/>
      <c r="BN484" s="13"/>
      <c r="BO484" s="13"/>
      <c r="BP484" s="13"/>
      <c r="BQ484" s="13"/>
      <c r="BR484" s="13"/>
      <c r="BS484" s="13"/>
      <c r="BT484" s="13"/>
      <c r="BU484" s="13"/>
      <c r="BV484" s="13"/>
      <c r="BW484" s="13"/>
      <c r="BX484" s="13"/>
      <c r="BY484" s="13"/>
      <c r="BZ484" s="13"/>
      <c r="CA484" s="13"/>
      <c r="CB484" s="13"/>
      <c r="CC484" s="13"/>
      <c r="CD484" s="13"/>
      <c r="CE484" s="13"/>
      <c r="CF484" s="13"/>
      <c r="CG484" s="13"/>
      <c r="CH484" s="13"/>
    </row>
    <row r="485" spans="1:86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13"/>
      <c r="AY485" s="13"/>
      <c r="AZ485" s="13"/>
      <c r="BA485" s="13"/>
      <c r="BB485" s="13"/>
      <c r="BC485" s="13"/>
      <c r="BD485" s="13"/>
      <c r="BE485" s="13"/>
      <c r="BF485" s="13"/>
      <c r="BG485" s="13"/>
      <c r="BH485" s="13"/>
      <c r="BI485" s="13"/>
      <c r="BJ485" s="13"/>
      <c r="BK485" s="13"/>
      <c r="BL485" s="13"/>
      <c r="BM485" s="13"/>
      <c r="BN485" s="13"/>
      <c r="BO485" s="13"/>
      <c r="BP485" s="13"/>
      <c r="BQ485" s="13"/>
      <c r="BR485" s="13"/>
      <c r="BS485" s="13"/>
      <c r="BT485" s="13"/>
      <c r="BU485" s="13"/>
      <c r="BV485" s="13"/>
      <c r="BW485" s="13"/>
      <c r="BX485" s="13"/>
      <c r="BY485" s="13"/>
      <c r="BZ485" s="13"/>
      <c r="CA485" s="13"/>
      <c r="CB485" s="13"/>
      <c r="CC485" s="13"/>
      <c r="CD485" s="13"/>
      <c r="CE485" s="13"/>
      <c r="CF485" s="13"/>
      <c r="CG485" s="13"/>
      <c r="CH485" s="13"/>
    </row>
    <row r="486" spans="1:86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3"/>
      <c r="AY486" s="13"/>
      <c r="AZ486" s="13"/>
      <c r="BA486" s="13"/>
      <c r="BB486" s="13"/>
      <c r="BC486" s="13"/>
      <c r="BD486" s="13"/>
      <c r="BE486" s="13"/>
      <c r="BF486" s="13"/>
      <c r="BG486" s="13"/>
      <c r="BH486" s="13"/>
      <c r="BI486" s="13"/>
      <c r="BJ486" s="13"/>
      <c r="BK486" s="13"/>
      <c r="BL486" s="13"/>
      <c r="BM486" s="13"/>
      <c r="BN486" s="13"/>
      <c r="BO486" s="13"/>
      <c r="BP486" s="13"/>
      <c r="BQ486" s="13"/>
      <c r="BR486" s="13"/>
      <c r="BS486" s="13"/>
      <c r="BT486" s="13"/>
      <c r="BU486" s="13"/>
      <c r="BV486" s="13"/>
      <c r="BW486" s="13"/>
      <c r="BX486" s="13"/>
      <c r="BY486" s="13"/>
      <c r="BZ486" s="13"/>
      <c r="CA486" s="13"/>
      <c r="CB486" s="13"/>
      <c r="CC486" s="13"/>
      <c r="CD486" s="13"/>
      <c r="CE486" s="13"/>
      <c r="CF486" s="13"/>
      <c r="CG486" s="13"/>
      <c r="CH486" s="13"/>
    </row>
    <row r="487" spans="1:86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13"/>
      <c r="AY487" s="13"/>
      <c r="AZ487" s="13"/>
      <c r="BA487" s="13"/>
      <c r="BB487" s="13"/>
      <c r="BC487" s="13"/>
      <c r="BD487" s="13"/>
      <c r="BE487" s="13"/>
      <c r="BF487" s="13"/>
      <c r="BG487" s="13"/>
      <c r="BH487" s="13"/>
      <c r="BI487" s="13"/>
      <c r="BJ487" s="13"/>
      <c r="BK487" s="13"/>
      <c r="BL487" s="13"/>
      <c r="BM487" s="13"/>
      <c r="BN487" s="13"/>
      <c r="BO487" s="13"/>
      <c r="BP487" s="13"/>
      <c r="BQ487" s="13"/>
      <c r="BR487" s="13"/>
      <c r="BS487" s="13"/>
      <c r="BT487" s="13"/>
      <c r="BU487" s="13"/>
      <c r="BV487" s="13"/>
      <c r="BW487" s="13"/>
      <c r="BX487" s="13"/>
      <c r="BY487" s="13"/>
      <c r="BZ487" s="13"/>
      <c r="CA487" s="13"/>
      <c r="CB487" s="13"/>
      <c r="CC487" s="13"/>
      <c r="CD487" s="13"/>
      <c r="CE487" s="13"/>
      <c r="CF487" s="13"/>
      <c r="CG487" s="13"/>
      <c r="CH487" s="13"/>
    </row>
    <row r="488" spans="1:86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13"/>
      <c r="AY488" s="13"/>
      <c r="AZ488" s="13"/>
      <c r="BA488" s="13"/>
      <c r="BB488" s="13"/>
      <c r="BC488" s="13"/>
      <c r="BD488" s="13"/>
      <c r="BE488" s="13"/>
      <c r="BF488" s="13"/>
      <c r="BG488" s="13"/>
      <c r="BH488" s="13"/>
      <c r="BI488" s="13"/>
      <c r="BJ488" s="13"/>
      <c r="BK488" s="13"/>
      <c r="BL488" s="13"/>
      <c r="BM488" s="13"/>
      <c r="BN488" s="13"/>
      <c r="BO488" s="13"/>
      <c r="BP488" s="13"/>
      <c r="BQ488" s="13"/>
      <c r="BR488" s="13"/>
      <c r="BS488" s="13"/>
      <c r="BT488" s="13"/>
      <c r="BU488" s="13"/>
      <c r="BV488" s="13"/>
      <c r="BW488" s="13"/>
      <c r="BX488" s="13"/>
      <c r="BY488" s="13"/>
      <c r="BZ488" s="13"/>
      <c r="CA488" s="13"/>
      <c r="CB488" s="13"/>
      <c r="CC488" s="13"/>
      <c r="CD488" s="13"/>
      <c r="CE488" s="13"/>
      <c r="CF488" s="13"/>
      <c r="CG488" s="13"/>
      <c r="CH488" s="13"/>
    </row>
    <row r="489" spans="1:86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3"/>
      <c r="AY489" s="13"/>
      <c r="AZ489" s="13"/>
      <c r="BA489" s="13"/>
      <c r="BB489" s="13"/>
      <c r="BC489" s="13"/>
      <c r="BD489" s="13"/>
      <c r="BE489" s="13"/>
      <c r="BF489" s="13"/>
      <c r="BG489" s="13"/>
      <c r="BH489" s="13"/>
      <c r="BI489" s="13"/>
      <c r="BJ489" s="13"/>
      <c r="BK489" s="13"/>
      <c r="BL489" s="13"/>
      <c r="BM489" s="13"/>
      <c r="BN489" s="13"/>
      <c r="BO489" s="13"/>
      <c r="BP489" s="13"/>
      <c r="BQ489" s="13"/>
      <c r="BR489" s="13"/>
      <c r="BS489" s="13"/>
      <c r="BT489" s="13"/>
      <c r="BU489" s="13"/>
      <c r="BV489" s="13"/>
      <c r="BW489" s="13"/>
      <c r="BX489" s="13"/>
      <c r="BY489" s="13"/>
      <c r="BZ489" s="13"/>
      <c r="CA489" s="13"/>
      <c r="CB489" s="13"/>
      <c r="CC489" s="13"/>
      <c r="CD489" s="13"/>
      <c r="CE489" s="13"/>
      <c r="CF489" s="13"/>
      <c r="CG489" s="13"/>
      <c r="CH489" s="13"/>
    </row>
    <row r="490" spans="1:86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13"/>
      <c r="AY490" s="13"/>
      <c r="AZ490" s="13"/>
      <c r="BA490" s="13"/>
      <c r="BB490" s="13"/>
      <c r="BC490" s="13"/>
      <c r="BD490" s="13"/>
      <c r="BE490" s="13"/>
      <c r="BF490" s="13"/>
      <c r="BG490" s="13"/>
      <c r="BH490" s="13"/>
      <c r="BI490" s="13"/>
      <c r="BJ490" s="13"/>
      <c r="BK490" s="13"/>
      <c r="BL490" s="13"/>
      <c r="BM490" s="13"/>
      <c r="BN490" s="13"/>
      <c r="BO490" s="13"/>
      <c r="BP490" s="13"/>
      <c r="BQ490" s="13"/>
      <c r="BR490" s="13"/>
      <c r="BS490" s="13"/>
      <c r="BT490" s="13"/>
      <c r="BU490" s="13"/>
      <c r="BV490" s="13"/>
      <c r="BW490" s="13"/>
      <c r="BX490" s="13"/>
      <c r="BY490" s="13"/>
      <c r="BZ490" s="13"/>
      <c r="CA490" s="13"/>
      <c r="CB490" s="13"/>
      <c r="CC490" s="13"/>
      <c r="CD490" s="13"/>
      <c r="CE490" s="13"/>
      <c r="CF490" s="13"/>
      <c r="CG490" s="13"/>
      <c r="CH490" s="13"/>
    </row>
    <row r="491" spans="1:86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13"/>
      <c r="AY491" s="13"/>
      <c r="AZ491" s="13"/>
      <c r="BA491" s="13"/>
      <c r="BB491" s="13"/>
      <c r="BC491" s="13"/>
      <c r="BD491" s="13"/>
      <c r="BE491" s="13"/>
      <c r="BF491" s="13"/>
      <c r="BG491" s="13"/>
      <c r="BH491" s="13"/>
      <c r="BI491" s="13"/>
      <c r="BJ491" s="13"/>
      <c r="BK491" s="13"/>
      <c r="BL491" s="13"/>
      <c r="BM491" s="13"/>
      <c r="BN491" s="13"/>
      <c r="BO491" s="13"/>
      <c r="BP491" s="13"/>
      <c r="BQ491" s="13"/>
      <c r="BR491" s="13"/>
      <c r="BS491" s="13"/>
      <c r="BT491" s="13"/>
      <c r="BU491" s="13"/>
      <c r="BV491" s="13"/>
      <c r="BW491" s="13"/>
      <c r="BX491" s="13"/>
      <c r="BY491" s="13"/>
      <c r="BZ491" s="13"/>
      <c r="CA491" s="13"/>
      <c r="CB491" s="13"/>
      <c r="CC491" s="13"/>
      <c r="CD491" s="13"/>
      <c r="CE491" s="13"/>
      <c r="CF491" s="13"/>
      <c r="CG491" s="13"/>
      <c r="CH491" s="13"/>
    </row>
    <row r="492" spans="1:86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3"/>
      <c r="AY492" s="13"/>
      <c r="AZ492" s="13"/>
      <c r="BA492" s="13"/>
      <c r="BB492" s="13"/>
      <c r="BC492" s="13"/>
      <c r="BD492" s="13"/>
      <c r="BE492" s="13"/>
      <c r="BF492" s="13"/>
      <c r="BG492" s="13"/>
      <c r="BH492" s="13"/>
      <c r="BI492" s="13"/>
      <c r="BJ492" s="13"/>
      <c r="BK492" s="13"/>
      <c r="BL492" s="13"/>
      <c r="BM492" s="13"/>
      <c r="BN492" s="13"/>
      <c r="BO492" s="13"/>
      <c r="BP492" s="13"/>
      <c r="BQ492" s="13"/>
      <c r="BR492" s="13"/>
      <c r="BS492" s="13"/>
      <c r="BT492" s="13"/>
      <c r="BU492" s="13"/>
      <c r="BV492" s="13"/>
      <c r="BW492" s="13"/>
      <c r="BX492" s="13"/>
      <c r="BY492" s="13"/>
      <c r="BZ492" s="13"/>
      <c r="CA492" s="13"/>
      <c r="CB492" s="13"/>
      <c r="CC492" s="13"/>
      <c r="CD492" s="13"/>
      <c r="CE492" s="13"/>
      <c r="CF492" s="13"/>
      <c r="CG492" s="13"/>
      <c r="CH492" s="13"/>
    </row>
    <row r="493" spans="1:86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13"/>
      <c r="AY493" s="13"/>
      <c r="AZ493" s="13"/>
      <c r="BA493" s="13"/>
      <c r="BB493" s="13"/>
      <c r="BC493" s="13"/>
      <c r="BD493" s="13"/>
      <c r="BE493" s="13"/>
      <c r="BF493" s="13"/>
      <c r="BG493" s="13"/>
      <c r="BH493" s="13"/>
      <c r="BI493" s="13"/>
      <c r="BJ493" s="13"/>
      <c r="BK493" s="13"/>
      <c r="BL493" s="13"/>
      <c r="BM493" s="13"/>
      <c r="BN493" s="13"/>
      <c r="BO493" s="13"/>
      <c r="BP493" s="13"/>
      <c r="BQ493" s="13"/>
      <c r="BR493" s="13"/>
      <c r="BS493" s="13"/>
      <c r="BT493" s="13"/>
      <c r="BU493" s="13"/>
      <c r="BV493" s="13"/>
      <c r="BW493" s="13"/>
      <c r="BX493" s="13"/>
      <c r="BY493" s="13"/>
      <c r="BZ493" s="13"/>
      <c r="CA493" s="13"/>
      <c r="CB493" s="13"/>
      <c r="CC493" s="13"/>
      <c r="CD493" s="13"/>
      <c r="CE493" s="13"/>
      <c r="CF493" s="13"/>
      <c r="CG493" s="13"/>
      <c r="CH493" s="13"/>
    </row>
    <row r="494" spans="1:86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13"/>
      <c r="AY494" s="13"/>
      <c r="AZ494" s="13"/>
      <c r="BA494" s="13"/>
      <c r="BB494" s="13"/>
      <c r="BC494" s="13"/>
      <c r="BD494" s="13"/>
      <c r="BE494" s="13"/>
      <c r="BF494" s="13"/>
      <c r="BG494" s="13"/>
      <c r="BH494" s="13"/>
      <c r="BI494" s="13"/>
      <c r="BJ494" s="13"/>
      <c r="BK494" s="13"/>
      <c r="BL494" s="13"/>
      <c r="BM494" s="13"/>
      <c r="BN494" s="13"/>
      <c r="BO494" s="13"/>
      <c r="BP494" s="13"/>
      <c r="BQ494" s="13"/>
      <c r="BR494" s="13"/>
      <c r="BS494" s="13"/>
      <c r="BT494" s="13"/>
      <c r="BU494" s="13"/>
      <c r="BV494" s="13"/>
      <c r="BW494" s="13"/>
      <c r="BX494" s="13"/>
      <c r="BY494" s="13"/>
      <c r="BZ494" s="13"/>
      <c r="CA494" s="13"/>
      <c r="CB494" s="13"/>
      <c r="CC494" s="13"/>
      <c r="CD494" s="13"/>
      <c r="CE494" s="13"/>
      <c r="CF494" s="13"/>
      <c r="CG494" s="13"/>
      <c r="CH494" s="13"/>
    </row>
    <row r="495" spans="1:86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3"/>
      <c r="AY495" s="13"/>
      <c r="AZ495" s="13"/>
      <c r="BA495" s="13"/>
      <c r="BB495" s="13"/>
      <c r="BC495" s="13"/>
      <c r="BD495" s="13"/>
      <c r="BE495" s="13"/>
      <c r="BF495" s="13"/>
      <c r="BG495" s="13"/>
      <c r="BH495" s="13"/>
      <c r="BI495" s="13"/>
      <c r="BJ495" s="13"/>
      <c r="BK495" s="13"/>
      <c r="BL495" s="13"/>
      <c r="BM495" s="13"/>
      <c r="BN495" s="13"/>
      <c r="BO495" s="13"/>
      <c r="BP495" s="13"/>
      <c r="BQ495" s="13"/>
      <c r="BR495" s="13"/>
      <c r="BS495" s="13"/>
      <c r="BT495" s="13"/>
      <c r="BU495" s="13"/>
      <c r="BV495" s="13"/>
      <c r="BW495" s="13"/>
      <c r="BX495" s="13"/>
      <c r="BY495" s="13"/>
      <c r="BZ495" s="13"/>
      <c r="CA495" s="13"/>
      <c r="CB495" s="13"/>
      <c r="CC495" s="13"/>
      <c r="CD495" s="13"/>
      <c r="CE495" s="13"/>
      <c r="CF495" s="13"/>
      <c r="CG495" s="13"/>
      <c r="CH495" s="13"/>
    </row>
    <row r="496" spans="1:86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13"/>
      <c r="AY496" s="13"/>
      <c r="AZ496" s="13"/>
      <c r="BA496" s="13"/>
      <c r="BB496" s="13"/>
      <c r="BC496" s="13"/>
      <c r="BD496" s="13"/>
      <c r="BE496" s="13"/>
      <c r="BF496" s="13"/>
      <c r="BG496" s="13"/>
      <c r="BH496" s="13"/>
      <c r="BI496" s="13"/>
      <c r="BJ496" s="13"/>
      <c r="BK496" s="13"/>
      <c r="BL496" s="13"/>
      <c r="BM496" s="13"/>
      <c r="BN496" s="13"/>
      <c r="BO496" s="13"/>
      <c r="BP496" s="13"/>
      <c r="BQ496" s="13"/>
      <c r="BR496" s="13"/>
      <c r="BS496" s="13"/>
      <c r="BT496" s="13"/>
      <c r="BU496" s="13"/>
      <c r="BV496" s="13"/>
      <c r="BW496" s="13"/>
      <c r="BX496" s="13"/>
      <c r="BY496" s="13"/>
      <c r="BZ496" s="13"/>
      <c r="CA496" s="13"/>
      <c r="CB496" s="13"/>
      <c r="CC496" s="13"/>
      <c r="CD496" s="13"/>
      <c r="CE496" s="13"/>
      <c r="CF496" s="13"/>
      <c r="CG496" s="13"/>
      <c r="CH496" s="13"/>
    </row>
    <row r="497" spans="1:86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13"/>
      <c r="AY497" s="13"/>
      <c r="AZ497" s="13"/>
      <c r="BA497" s="13"/>
      <c r="BB497" s="13"/>
      <c r="BC497" s="13"/>
      <c r="BD497" s="13"/>
      <c r="BE497" s="13"/>
      <c r="BF497" s="13"/>
      <c r="BG497" s="13"/>
      <c r="BH497" s="13"/>
      <c r="BI497" s="13"/>
      <c r="BJ497" s="13"/>
      <c r="BK497" s="13"/>
      <c r="BL497" s="13"/>
      <c r="BM497" s="13"/>
      <c r="BN497" s="13"/>
      <c r="BO497" s="13"/>
      <c r="BP497" s="13"/>
      <c r="BQ497" s="13"/>
      <c r="BR497" s="13"/>
      <c r="BS497" s="13"/>
      <c r="BT497" s="13"/>
      <c r="BU497" s="13"/>
      <c r="BV497" s="13"/>
      <c r="BW497" s="13"/>
      <c r="BX497" s="13"/>
      <c r="BY497" s="13"/>
      <c r="BZ497" s="13"/>
      <c r="CA497" s="13"/>
      <c r="CB497" s="13"/>
      <c r="CC497" s="13"/>
      <c r="CD497" s="13"/>
      <c r="CE497" s="13"/>
      <c r="CF497" s="13"/>
      <c r="CG497" s="13"/>
      <c r="CH497" s="13"/>
    </row>
    <row r="498" spans="1:86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3"/>
      <c r="AY498" s="13"/>
      <c r="AZ498" s="13"/>
      <c r="BA498" s="13"/>
      <c r="BB498" s="13"/>
      <c r="BC498" s="13"/>
      <c r="BD498" s="13"/>
      <c r="BE498" s="13"/>
      <c r="BF498" s="13"/>
      <c r="BG498" s="13"/>
      <c r="BH498" s="13"/>
      <c r="BI498" s="13"/>
      <c r="BJ498" s="13"/>
      <c r="BK498" s="13"/>
      <c r="BL498" s="13"/>
      <c r="BM498" s="13"/>
      <c r="BN498" s="13"/>
      <c r="BO498" s="13"/>
      <c r="BP498" s="13"/>
      <c r="BQ498" s="13"/>
      <c r="BR498" s="13"/>
      <c r="BS498" s="13"/>
      <c r="BT498" s="13"/>
      <c r="BU498" s="13"/>
      <c r="BV498" s="13"/>
      <c r="BW498" s="13"/>
      <c r="BX498" s="13"/>
      <c r="BY498" s="13"/>
      <c r="BZ498" s="13"/>
      <c r="CA498" s="13"/>
      <c r="CB498" s="13"/>
      <c r="CC498" s="13"/>
      <c r="CD498" s="13"/>
      <c r="CE498" s="13"/>
      <c r="CF498" s="13"/>
      <c r="CG498" s="13"/>
      <c r="CH498" s="13"/>
    </row>
    <row r="499" spans="1:86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13"/>
      <c r="AY499" s="13"/>
      <c r="AZ499" s="13"/>
      <c r="BA499" s="13"/>
      <c r="BB499" s="13"/>
      <c r="BC499" s="13"/>
      <c r="BD499" s="13"/>
      <c r="BE499" s="13"/>
      <c r="BF499" s="13"/>
      <c r="BG499" s="13"/>
      <c r="BH499" s="13"/>
      <c r="BI499" s="13"/>
      <c r="BJ499" s="13"/>
      <c r="BK499" s="13"/>
      <c r="BL499" s="13"/>
      <c r="BM499" s="13"/>
      <c r="BN499" s="13"/>
      <c r="BO499" s="13"/>
      <c r="BP499" s="13"/>
      <c r="BQ499" s="13"/>
      <c r="BR499" s="13"/>
      <c r="BS499" s="13"/>
      <c r="BT499" s="13"/>
      <c r="BU499" s="13"/>
      <c r="BV499" s="13"/>
      <c r="BW499" s="13"/>
      <c r="BX499" s="13"/>
      <c r="BY499" s="13"/>
      <c r="BZ499" s="13"/>
      <c r="CA499" s="13"/>
      <c r="CB499" s="13"/>
      <c r="CC499" s="13"/>
      <c r="CD499" s="13"/>
      <c r="CE499" s="13"/>
      <c r="CF499" s="13"/>
      <c r="CG499" s="13"/>
      <c r="CH499" s="13"/>
    </row>
    <row r="500" spans="1:86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13"/>
      <c r="AY500" s="13"/>
      <c r="AZ500" s="13"/>
      <c r="BA500" s="13"/>
      <c r="BB500" s="13"/>
      <c r="BC500" s="13"/>
      <c r="BD500" s="13"/>
      <c r="BE500" s="13"/>
      <c r="BF500" s="13"/>
      <c r="BG500" s="13"/>
      <c r="BH500" s="13"/>
      <c r="BI500" s="13"/>
      <c r="BJ500" s="13"/>
      <c r="BK500" s="13"/>
      <c r="BL500" s="13"/>
      <c r="BM500" s="13"/>
      <c r="BN500" s="13"/>
      <c r="BO500" s="13"/>
      <c r="BP500" s="13"/>
      <c r="BQ500" s="13"/>
      <c r="BR500" s="13"/>
      <c r="BS500" s="13"/>
      <c r="BT500" s="13"/>
      <c r="BU500" s="13"/>
      <c r="BV500" s="13"/>
      <c r="BW500" s="13"/>
      <c r="BX500" s="13"/>
      <c r="BY500" s="13"/>
      <c r="BZ500" s="13"/>
      <c r="CA500" s="13"/>
      <c r="CB500" s="13"/>
      <c r="CC500" s="13"/>
      <c r="CD500" s="13"/>
      <c r="CE500" s="13"/>
      <c r="CF500" s="13"/>
      <c r="CG500" s="13"/>
      <c r="CH500" s="13"/>
    </row>
    <row r="501" spans="1:86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3"/>
      <c r="AY501" s="13"/>
      <c r="AZ501" s="13"/>
      <c r="BA501" s="13"/>
      <c r="BB501" s="13"/>
      <c r="BC501" s="13"/>
      <c r="BD501" s="13"/>
      <c r="BE501" s="13"/>
      <c r="BF501" s="13"/>
      <c r="BG501" s="13"/>
      <c r="BH501" s="13"/>
      <c r="BI501" s="13"/>
      <c r="BJ501" s="13"/>
      <c r="BK501" s="13"/>
      <c r="BL501" s="13"/>
      <c r="BM501" s="13"/>
      <c r="BN501" s="13"/>
      <c r="BO501" s="13"/>
      <c r="BP501" s="13"/>
      <c r="BQ501" s="13"/>
      <c r="BR501" s="13"/>
      <c r="BS501" s="13"/>
      <c r="BT501" s="13"/>
      <c r="BU501" s="13"/>
      <c r="BV501" s="13"/>
      <c r="BW501" s="13"/>
      <c r="BX501" s="13"/>
      <c r="BY501" s="13"/>
      <c r="BZ501" s="13"/>
      <c r="CA501" s="13"/>
      <c r="CB501" s="13"/>
      <c r="CC501" s="13"/>
      <c r="CD501" s="13"/>
      <c r="CE501" s="13"/>
      <c r="CF501" s="13"/>
      <c r="CG501" s="13"/>
      <c r="CH501" s="13"/>
    </row>
    <row r="502" spans="1:86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13"/>
      <c r="AY502" s="13"/>
      <c r="AZ502" s="13"/>
      <c r="BA502" s="13"/>
      <c r="BB502" s="13"/>
      <c r="BC502" s="13"/>
      <c r="BD502" s="13"/>
      <c r="BE502" s="13"/>
      <c r="BF502" s="13"/>
      <c r="BG502" s="13"/>
      <c r="BH502" s="13"/>
      <c r="BI502" s="13"/>
      <c r="BJ502" s="13"/>
      <c r="BK502" s="13"/>
      <c r="BL502" s="13"/>
      <c r="BM502" s="13"/>
      <c r="BN502" s="13"/>
      <c r="BO502" s="13"/>
      <c r="BP502" s="13"/>
      <c r="BQ502" s="13"/>
      <c r="BR502" s="13"/>
      <c r="BS502" s="13"/>
      <c r="BT502" s="13"/>
      <c r="BU502" s="13"/>
      <c r="BV502" s="13"/>
      <c r="BW502" s="13"/>
      <c r="BX502" s="13"/>
      <c r="BY502" s="13"/>
      <c r="BZ502" s="13"/>
      <c r="CA502" s="13"/>
      <c r="CB502" s="13"/>
      <c r="CC502" s="13"/>
      <c r="CD502" s="13"/>
      <c r="CE502" s="13"/>
      <c r="CF502" s="13"/>
      <c r="CG502" s="13"/>
      <c r="CH502" s="13"/>
    </row>
    <row r="503" spans="1:86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13"/>
      <c r="AY503" s="13"/>
      <c r="AZ503" s="13"/>
      <c r="BA503" s="13"/>
      <c r="BB503" s="13"/>
      <c r="BC503" s="13"/>
      <c r="BD503" s="13"/>
      <c r="BE503" s="13"/>
      <c r="BF503" s="13"/>
      <c r="BG503" s="13"/>
      <c r="BH503" s="13"/>
      <c r="BI503" s="13"/>
      <c r="BJ503" s="13"/>
      <c r="BK503" s="13"/>
      <c r="BL503" s="13"/>
      <c r="BM503" s="13"/>
      <c r="BN503" s="13"/>
      <c r="BO503" s="13"/>
      <c r="BP503" s="13"/>
      <c r="BQ503" s="13"/>
      <c r="BR503" s="13"/>
      <c r="BS503" s="13"/>
      <c r="BT503" s="13"/>
      <c r="BU503" s="13"/>
      <c r="BV503" s="13"/>
      <c r="BW503" s="13"/>
      <c r="BX503" s="13"/>
      <c r="BY503" s="13"/>
      <c r="BZ503" s="13"/>
      <c r="CA503" s="13"/>
      <c r="CB503" s="13"/>
      <c r="CC503" s="13"/>
      <c r="CD503" s="13"/>
      <c r="CE503" s="13"/>
      <c r="CF503" s="13"/>
      <c r="CG503" s="13"/>
      <c r="CH503" s="13"/>
    </row>
    <row r="504" spans="1:86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13"/>
      <c r="AY504" s="13"/>
      <c r="AZ504" s="13"/>
      <c r="BA504" s="13"/>
      <c r="BB504" s="13"/>
      <c r="BC504" s="13"/>
      <c r="BD504" s="13"/>
      <c r="BE504" s="13"/>
      <c r="BF504" s="13"/>
      <c r="BG504" s="13"/>
      <c r="BH504" s="13"/>
      <c r="BI504" s="13"/>
      <c r="BJ504" s="13"/>
      <c r="BK504" s="13"/>
      <c r="BL504" s="13"/>
      <c r="BM504" s="13"/>
      <c r="BN504" s="13"/>
      <c r="BO504" s="13"/>
      <c r="BP504" s="13"/>
      <c r="BQ504" s="13"/>
      <c r="BR504" s="13"/>
      <c r="BS504" s="13"/>
      <c r="BT504" s="13"/>
      <c r="BU504" s="13"/>
      <c r="BV504" s="13"/>
      <c r="BW504" s="13"/>
      <c r="BX504" s="13"/>
      <c r="BY504" s="13"/>
      <c r="BZ504" s="13"/>
      <c r="CA504" s="13"/>
      <c r="CB504" s="13"/>
      <c r="CC504" s="13"/>
      <c r="CD504" s="13"/>
      <c r="CE504" s="13"/>
      <c r="CF504" s="13"/>
      <c r="CG504" s="13"/>
      <c r="CH504" s="13"/>
    </row>
    <row r="505" spans="1:86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13"/>
      <c r="AY505" s="13"/>
      <c r="AZ505" s="13"/>
      <c r="BA505" s="13"/>
      <c r="BB505" s="13"/>
      <c r="BC505" s="13"/>
      <c r="BD505" s="13"/>
      <c r="BE505" s="13"/>
      <c r="BF505" s="13"/>
      <c r="BG505" s="13"/>
      <c r="BH505" s="13"/>
      <c r="BI505" s="13"/>
      <c r="BJ505" s="13"/>
      <c r="BK505" s="13"/>
      <c r="BL505" s="13"/>
      <c r="BM505" s="13"/>
      <c r="BN505" s="13"/>
      <c r="BO505" s="13"/>
      <c r="BP505" s="13"/>
      <c r="BQ505" s="13"/>
      <c r="BR505" s="13"/>
      <c r="BS505" s="13"/>
      <c r="BT505" s="13"/>
      <c r="BU505" s="13"/>
      <c r="BV505" s="13"/>
      <c r="BW505" s="13"/>
      <c r="BX505" s="13"/>
      <c r="BY505" s="13"/>
      <c r="BZ505" s="13"/>
      <c r="CA505" s="13"/>
      <c r="CB505" s="13"/>
      <c r="CC505" s="13"/>
      <c r="CD505" s="13"/>
      <c r="CE505" s="13"/>
      <c r="CF505" s="13"/>
      <c r="CG505" s="13"/>
      <c r="CH505" s="13"/>
    </row>
    <row r="506" spans="1:86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13"/>
      <c r="AY506" s="13"/>
      <c r="AZ506" s="13"/>
      <c r="BA506" s="13"/>
      <c r="BB506" s="13"/>
      <c r="BC506" s="13"/>
      <c r="BD506" s="13"/>
      <c r="BE506" s="13"/>
      <c r="BF506" s="13"/>
      <c r="BG506" s="13"/>
      <c r="BH506" s="13"/>
      <c r="BI506" s="13"/>
      <c r="BJ506" s="13"/>
      <c r="BK506" s="13"/>
      <c r="BL506" s="13"/>
      <c r="BM506" s="13"/>
      <c r="BN506" s="13"/>
      <c r="BO506" s="13"/>
      <c r="BP506" s="13"/>
      <c r="BQ506" s="13"/>
      <c r="BR506" s="13"/>
      <c r="BS506" s="13"/>
      <c r="BT506" s="13"/>
      <c r="BU506" s="13"/>
      <c r="BV506" s="13"/>
      <c r="BW506" s="13"/>
      <c r="BX506" s="13"/>
      <c r="BY506" s="13"/>
      <c r="BZ506" s="13"/>
      <c r="CA506" s="13"/>
      <c r="CB506" s="13"/>
      <c r="CC506" s="13"/>
      <c r="CD506" s="13"/>
      <c r="CE506" s="13"/>
      <c r="CF506" s="13"/>
      <c r="CG506" s="13"/>
      <c r="CH506" s="13"/>
    </row>
    <row r="507" spans="1:86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13"/>
      <c r="AY507" s="13"/>
      <c r="AZ507" s="13"/>
      <c r="BA507" s="13"/>
      <c r="BB507" s="13"/>
      <c r="BC507" s="13"/>
      <c r="BD507" s="13"/>
      <c r="BE507" s="13"/>
      <c r="BF507" s="13"/>
      <c r="BG507" s="13"/>
      <c r="BH507" s="13"/>
      <c r="BI507" s="13"/>
      <c r="BJ507" s="13"/>
      <c r="BK507" s="13"/>
      <c r="BL507" s="13"/>
      <c r="BM507" s="13"/>
      <c r="BN507" s="13"/>
      <c r="BO507" s="13"/>
      <c r="BP507" s="13"/>
      <c r="BQ507" s="13"/>
      <c r="BR507" s="13"/>
      <c r="BS507" s="13"/>
      <c r="BT507" s="13"/>
      <c r="BU507" s="13"/>
      <c r="BV507" s="13"/>
      <c r="BW507" s="13"/>
      <c r="BX507" s="13"/>
      <c r="BY507" s="13"/>
      <c r="BZ507" s="13"/>
      <c r="CA507" s="13"/>
      <c r="CB507" s="13"/>
      <c r="CC507" s="13"/>
      <c r="CD507" s="13"/>
      <c r="CE507" s="13"/>
      <c r="CF507" s="13"/>
      <c r="CG507" s="13"/>
      <c r="CH507" s="13"/>
    </row>
    <row r="508" spans="1:86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13"/>
      <c r="AY508" s="13"/>
      <c r="AZ508" s="13"/>
      <c r="BA508" s="13"/>
      <c r="BB508" s="13"/>
      <c r="BC508" s="13"/>
      <c r="BD508" s="13"/>
      <c r="BE508" s="13"/>
      <c r="BF508" s="13"/>
      <c r="BG508" s="13"/>
      <c r="BH508" s="13"/>
      <c r="BI508" s="13"/>
      <c r="BJ508" s="13"/>
      <c r="BK508" s="13"/>
      <c r="BL508" s="13"/>
      <c r="BM508" s="13"/>
      <c r="BN508" s="13"/>
      <c r="BO508" s="13"/>
      <c r="BP508" s="13"/>
      <c r="BQ508" s="13"/>
      <c r="BR508" s="13"/>
      <c r="BS508" s="13"/>
      <c r="BT508" s="13"/>
      <c r="BU508" s="13"/>
      <c r="BV508" s="13"/>
      <c r="BW508" s="13"/>
      <c r="BX508" s="13"/>
      <c r="BY508" s="13"/>
      <c r="BZ508" s="13"/>
      <c r="CA508" s="13"/>
      <c r="CB508" s="13"/>
      <c r="CC508" s="13"/>
      <c r="CD508" s="13"/>
      <c r="CE508" s="13"/>
      <c r="CF508" s="13"/>
      <c r="CG508" s="13"/>
      <c r="CH508" s="13"/>
    </row>
    <row r="509" spans="1:86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13"/>
      <c r="AY509" s="13"/>
      <c r="AZ509" s="13"/>
      <c r="BA509" s="13"/>
      <c r="BB509" s="13"/>
      <c r="BC509" s="13"/>
      <c r="BD509" s="13"/>
      <c r="BE509" s="13"/>
      <c r="BF509" s="13"/>
      <c r="BG509" s="13"/>
      <c r="BH509" s="13"/>
      <c r="BI509" s="13"/>
      <c r="BJ509" s="13"/>
      <c r="BK509" s="13"/>
      <c r="BL509" s="13"/>
      <c r="BM509" s="13"/>
      <c r="BN509" s="13"/>
      <c r="BO509" s="13"/>
      <c r="BP509" s="13"/>
      <c r="BQ509" s="13"/>
      <c r="BR509" s="13"/>
      <c r="BS509" s="13"/>
      <c r="BT509" s="13"/>
      <c r="BU509" s="13"/>
      <c r="BV509" s="13"/>
      <c r="BW509" s="13"/>
      <c r="BX509" s="13"/>
      <c r="BY509" s="13"/>
      <c r="BZ509" s="13"/>
      <c r="CA509" s="13"/>
      <c r="CB509" s="13"/>
      <c r="CC509" s="13"/>
      <c r="CD509" s="13"/>
      <c r="CE509" s="13"/>
      <c r="CF509" s="13"/>
      <c r="CG509" s="13"/>
      <c r="CH509" s="13"/>
    </row>
    <row r="510" spans="1:86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13"/>
      <c r="AY510" s="13"/>
      <c r="AZ510" s="13"/>
      <c r="BA510" s="13"/>
      <c r="BB510" s="13"/>
      <c r="BC510" s="13"/>
      <c r="BD510" s="13"/>
      <c r="BE510" s="13"/>
      <c r="BF510" s="13"/>
      <c r="BG510" s="13"/>
      <c r="BH510" s="13"/>
      <c r="BI510" s="13"/>
      <c r="BJ510" s="13"/>
      <c r="BK510" s="13"/>
      <c r="BL510" s="13"/>
      <c r="BM510" s="13"/>
      <c r="BN510" s="13"/>
      <c r="BO510" s="13"/>
      <c r="BP510" s="13"/>
      <c r="BQ510" s="13"/>
      <c r="BR510" s="13"/>
      <c r="BS510" s="13"/>
      <c r="BT510" s="13"/>
      <c r="BU510" s="13"/>
      <c r="BV510" s="13"/>
      <c r="BW510" s="13"/>
      <c r="BX510" s="13"/>
      <c r="BY510" s="13"/>
      <c r="BZ510" s="13"/>
      <c r="CA510" s="13"/>
      <c r="CB510" s="13"/>
      <c r="CC510" s="13"/>
      <c r="CD510" s="13"/>
      <c r="CE510" s="13"/>
      <c r="CF510" s="13"/>
      <c r="CG510" s="13"/>
      <c r="CH510" s="13"/>
    </row>
    <row r="511" spans="1:86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13"/>
      <c r="AY511" s="13"/>
      <c r="AZ511" s="13"/>
      <c r="BA511" s="13"/>
      <c r="BB511" s="13"/>
      <c r="BC511" s="13"/>
      <c r="BD511" s="13"/>
      <c r="BE511" s="13"/>
      <c r="BF511" s="13"/>
      <c r="BG511" s="13"/>
      <c r="BH511" s="13"/>
      <c r="BI511" s="13"/>
      <c r="BJ511" s="13"/>
      <c r="BK511" s="13"/>
      <c r="BL511" s="13"/>
      <c r="BM511" s="13"/>
      <c r="BN511" s="13"/>
      <c r="BO511" s="13"/>
      <c r="BP511" s="13"/>
      <c r="BQ511" s="13"/>
      <c r="BR511" s="13"/>
      <c r="BS511" s="13"/>
      <c r="BT511" s="13"/>
      <c r="BU511" s="13"/>
      <c r="BV511" s="13"/>
      <c r="BW511" s="13"/>
      <c r="BX511" s="13"/>
      <c r="BY511" s="13"/>
      <c r="BZ511" s="13"/>
      <c r="CA511" s="13"/>
      <c r="CB511" s="13"/>
      <c r="CC511" s="13"/>
      <c r="CD511" s="13"/>
      <c r="CE511" s="13"/>
      <c r="CF511" s="13"/>
      <c r="CG511" s="13"/>
      <c r="CH511" s="13"/>
    </row>
    <row r="512" spans="1:86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13"/>
      <c r="AY512" s="13"/>
      <c r="AZ512" s="13"/>
      <c r="BA512" s="13"/>
      <c r="BB512" s="13"/>
      <c r="BC512" s="13"/>
      <c r="BD512" s="13"/>
      <c r="BE512" s="13"/>
      <c r="BF512" s="13"/>
      <c r="BG512" s="13"/>
      <c r="BH512" s="13"/>
      <c r="BI512" s="13"/>
      <c r="BJ512" s="13"/>
      <c r="BK512" s="13"/>
      <c r="BL512" s="13"/>
      <c r="BM512" s="13"/>
      <c r="BN512" s="13"/>
      <c r="BO512" s="13"/>
      <c r="BP512" s="13"/>
      <c r="BQ512" s="13"/>
      <c r="BR512" s="13"/>
      <c r="BS512" s="13"/>
      <c r="BT512" s="13"/>
      <c r="BU512" s="13"/>
      <c r="BV512" s="13"/>
      <c r="BW512" s="13"/>
      <c r="BX512" s="13"/>
      <c r="BY512" s="13"/>
      <c r="BZ512" s="13"/>
      <c r="CA512" s="13"/>
      <c r="CB512" s="13"/>
      <c r="CC512" s="13"/>
      <c r="CD512" s="13"/>
      <c r="CE512" s="13"/>
      <c r="CF512" s="13"/>
      <c r="CG512" s="13"/>
      <c r="CH512" s="13"/>
    </row>
    <row r="513" spans="1:86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13"/>
      <c r="AY513" s="13"/>
      <c r="AZ513" s="13"/>
      <c r="BA513" s="13"/>
      <c r="BB513" s="13"/>
      <c r="BC513" s="13"/>
      <c r="BD513" s="13"/>
      <c r="BE513" s="13"/>
      <c r="BF513" s="13"/>
      <c r="BG513" s="13"/>
      <c r="BH513" s="13"/>
      <c r="BI513" s="13"/>
      <c r="BJ513" s="13"/>
      <c r="BK513" s="13"/>
      <c r="BL513" s="13"/>
      <c r="BM513" s="13"/>
      <c r="BN513" s="13"/>
      <c r="BO513" s="13"/>
      <c r="BP513" s="13"/>
      <c r="BQ513" s="13"/>
      <c r="BR513" s="13"/>
      <c r="BS513" s="13"/>
      <c r="BT513" s="13"/>
      <c r="BU513" s="13"/>
      <c r="BV513" s="13"/>
      <c r="BW513" s="13"/>
      <c r="BX513" s="13"/>
      <c r="BY513" s="13"/>
      <c r="BZ513" s="13"/>
      <c r="CA513" s="13"/>
      <c r="CB513" s="13"/>
      <c r="CC513" s="13"/>
      <c r="CD513" s="13"/>
      <c r="CE513" s="13"/>
      <c r="CF513" s="13"/>
      <c r="CG513" s="13"/>
      <c r="CH513" s="13"/>
    </row>
    <row r="514" spans="1:86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13"/>
      <c r="AY514" s="13"/>
      <c r="AZ514" s="13"/>
      <c r="BA514" s="13"/>
      <c r="BB514" s="13"/>
      <c r="BC514" s="13"/>
      <c r="BD514" s="13"/>
      <c r="BE514" s="13"/>
      <c r="BF514" s="13"/>
      <c r="BG514" s="13"/>
      <c r="BH514" s="13"/>
      <c r="BI514" s="13"/>
      <c r="BJ514" s="13"/>
      <c r="BK514" s="13"/>
      <c r="BL514" s="13"/>
      <c r="BM514" s="13"/>
      <c r="BN514" s="13"/>
      <c r="BO514" s="13"/>
      <c r="BP514" s="13"/>
      <c r="BQ514" s="13"/>
      <c r="BR514" s="13"/>
      <c r="BS514" s="13"/>
      <c r="BT514" s="13"/>
      <c r="BU514" s="13"/>
      <c r="BV514" s="13"/>
      <c r="BW514" s="13"/>
      <c r="BX514" s="13"/>
      <c r="BY514" s="13"/>
      <c r="BZ514" s="13"/>
      <c r="CA514" s="13"/>
      <c r="CB514" s="13"/>
      <c r="CC514" s="13"/>
      <c r="CD514" s="13"/>
      <c r="CE514" s="13"/>
      <c r="CF514" s="13"/>
      <c r="CG514" s="13"/>
      <c r="CH514" s="13"/>
    </row>
    <row r="515" spans="1:86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13"/>
      <c r="AY515" s="13"/>
      <c r="AZ515" s="13"/>
      <c r="BA515" s="13"/>
      <c r="BB515" s="13"/>
      <c r="BC515" s="13"/>
      <c r="BD515" s="13"/>
      <c r="BE515" s="13"/>
      <c r="BF515" s="13"/>
      <c r="BG515" s="13"/>
      <c r="BH515" s="13"/>
      <c r="BI515" s="13"/>
      <c r="BJ515" s="13"/>
      <c r="BK515" s="13"/>
      <c r="BL515" s="13"/>
      <c r="BM515" s="13"/>
      <c r="BN515" s="13"/>
      <c r="BO515" s="13"/>
      <c r="BP515" s="13"/>
      <c r="BQ515" s="13"/>
      <c r="BR515" s="13"/>
      <c r="BS515" s="13"/>
      <c r="BT515" s="13"/>
      <c r="BU515" s="13"/>
      <c r="BV515" s="13"/>
      <c r="BW515" s="13"/>
      <c r="BX515" s="13"/>
      <c r="BY515" s="13"/>
      <c r="BZ515" s="13"/>
      <c r="CA515" s="13"/>
      <c r="CB515" s="13"/>
      <c r="CC515" s="13"/>
      <c r="CD515" s="13"/>
      <c r="CE515" s="13"/>
      <c r="CF515" s="13"/>
      <c r="CG515" s="13"/>
      <c r="CH515" s="13"/>
    </row>
    <row r="516" spans="1:86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13"/>
      <c r="AY516" s="13"/>
      <c r="AZ516" s="13"/>
      <c r="BA516" s="13"/>
      <c r="BB516" s="13"/>
      <c r="BC516" s="13"/>
      <c r="BD516" s="13"/>
      <c r="BE516" s="13"/>
      <c r="BF516" s="13"/>
      <c r="BG516" s="13"/>
      <c r="BH516" s="13"/>
      <c r="BI516" s="13"/>
      <c r="BJ516" s="13"/>
      <c r="BK516" s="13"/>
      <c r="BL516" s="13"/>
      <c r="BM516" s="13"/>
      <c r="BN516" s="13"/>
      <c r="BO516" s="13"/>
      <c r="BP516" s="13"/>
      <c r="BQ516" s="13"/>
      <c r="BR516" s="13"/>
      <c r="BS516" s="13"/>
      <c r="BT516" s="13"/>
      <c r="BU516" s="13"/>
      <c r="BV516" s="13"/>
      <c r="BW516" s="13"/>
      <c r="BX516" s="13"/>
      <c r="BY516" s="13"/>
      <c r="BZ516" s="13"/>
      <c r="CA516" s="13"/>
      <c r="CB516" s="13"/>
      <c r="CC516" s="13"/>
      <c r="CD516" s="13"/>
      <c r="CE516" s="13"/>
      <c r="CF516" s="13"/>
      <c r="CG516" s="13"/>
      <c r="CH516" s="13"/>
    </row>
    <row r="517" spans="1:86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13"/>
      <c r="AY517" s="13"/>
      <c r="AZ517" s="13"/>
      <c r="BA517" s="13"/>
      <c r="BB517" s="13"/>
      <c r="BC517" s="13"/>
      <c r="BD517" s="13"/>
      <c r="BE517" s="13"/>
      <c r="BF517" s="13"/>
      <c r="BG517" s="13"/>
      <c r="BH517" s="13"/>
      <c r="BI517" s="13"/>
      <c r="BJ517" s="13"/>
      <c r="BK517" s="13"/>
      <c r="BL517" s="13"/>
      <c r="BM517" s="13"/>
      <c r="BN517" s="13"/>
      <c r="BO517" s="13"/>
      <c r="BP517" s="13"/>
      <c r="BQ517" s="13"/>
      <c r="BR517" s="13"/>
      <c r="BS517" s="13"/>
      <c r="BT517" s="13"/>
      <c r="BU517" s="13"/>
      <c r="BV517" s="13"/>
      <c r="BW517" s="13"/>
      <c r="BX517" s="13"/>
      <c r="BY517" s="13"/>
      <c r="BZ517" s="13"/>
      <c r="CA517" s="13"/>
      <c r="CB517" s="13"/>
      <c r="CC517" s="13"/>
      <c r="CD517" s="13"/>
      <c r="CE517" s="13"/>
      <c r="CF517" s="13"/>
      <c r="CG517" s="13"/>
      <c r="CH517" s="13"/>
    </row>
    <row r="518" spans="1:86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13"/>
      <c r="AY518" s="13"/>
      <c r="AZ518" s="13"/>
      <c r="BA518" s="13"/>
      <c r="BB518" s="13"/>
      <c r="BC518" s="13"/>
      <c r="BD518" s="13"/>
      <c r="BE518" s="13"/>
      <c r="BF518" s="13"/>
      <c r="BG518" s="13"/>
      <c r="BH518" s="13"/>
      <c r="BI518" s="13"/>
      <c r="BJ518" s="13"/>
      <c r="BK518" s="13"/>
      <c r="BL518" s="13"/>
      <c r="BM518" s="13"/>
      <c r="BN518" s="13"/>
      <c r="BO518" s="13"/>
      <c r="BP518" s="13"/>
      <c r="BQ518" s="13"/>
      <c r="BR518" s="13"/>
      <c r="BS518" s="13"/>
      <c r="BT518" s="13"/>
      <c r="BU518" s="13"/>
      <c r="BV518" s="13"/>
      <c r="BW518" s="13"/>
      <c r="BX518" s="13"/>
      <c r="BY518" s="13"/>
      <c r="BZ518" s="13"/>
      <c r="CA518" s="13"/>
      <c r="CB518" s="13"/>
      <c r="CC518" s="13"/>
      <c r="CD518" s="13"/>
      <c r="CE518" s="13"/>
      <c r="CF518" s="13"/>
      <c r="CG518" s="13"/>
      <c r="CH518" s="13"/>
    </row>
    <row r="519" spans="1:86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13"/>
      <c r="AY519" s="13"/>
      <c r="AZ519" s="13"/>
      <c r="BA519" s="13"/>
      <c r="BB519" s="13"/>
      <c r="BC519" s="13"/>
      <c r="BD519" s="13"/>
      <c r="BE519" s="13"/>
      <c r="BF519" s="13"/>
      <c r="BG519" s="13"/>
      <c r="BH519" s="13"/>
      <c r="BI519" s="13"/>
      <c r="BJ519" s="13"/>
      <c r="BK519" s="13"/>
      <c r="BL519" s="13"/>
      <c r="BM519" s="13"/>
      <c r="BN519" s="13"/>
      <c r="BO519" s="13"/>
      <c r="BP519" s="13"/>
      <c r="BQ519" s="13"/>
      <c r="BR519" s="13"/>
      <c r="BS519" s="13"/>
      <c r="BT519" s="13"/>
      <c r="BU519" s="13"/>
      <c r="BV519" s="13"/>
      <c r="BW519" s="13"/>
      <c r="BX519" s="13"/>
      <c r="BY519" s="13"/>
      <c r="BZ519" s="13"/>
      <c r="CA519" s="13"/>
      <c r="CB519" s="13"/>
      <c r="CC519" s="13"/>
      <c r="CD519" s="13"/>
      <c r="CE519" s="13"/>
      <c r="CF519" s="13"/>
      <c r="CG519" s="13"/>
      <c r="CH519" s="13"/>
    </row>
    <row r="520" spans="1:86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13"/>
      <c r="AY520" s="13"/>
      <c r="AZ520" s="13"/>
      <c r="BA520" s="13"/>
      <c r="BB520" s="13"/>
      <c r="BC520" s="13"/>
      <c r="BD520" s="13"/>
      <c r="BE520" s="13"/>
      <c r="BF520" s="13"/>
      <c r="BG520" s="13"/>
      <c r="BH520" s="13"/>
      <c r="BI520" s="13"/>
      <c r="BJ520" s="13"/>
      <c r="BK520" s="13"/>
      <c r="BL520" s="13"/>
      <c r="BM520" s="13"/>
      <c r="BN520" s="13"/>
      <c r="BO520" s="13"/>
      <c r="BP520" s="13"/>
      <c r="BQ520" s="13"/>
      <c r="BR520" s="13"/>
      <c r="BS520" s="13"/>
      <c r="BT520" s="13"/>
      <c r="BU520" s="13"/>
      <c r="BV520" s="13"/>
      <c r="BW520" s="13"/>
      <c r="BX520" s="13"/>
      <c r="BY520" s="13"/>
      <c r="BZ520" s="13"/>
      <c r="CA520" s="13"/>
      <c r="CB520" s="13"/>
      <c r="CC520" s="13"/>
      <c r="CD520" s="13"/>
      <c r="CE520" s="13"/>
      <c r="CF520" s="13"/>
      <c r="CG520" s="13"/>
      <c r="CH520" s="13"/>
    </row>
    <row r="521" spans="1:86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13"/>
      <c r="AY521" s="13"/>
      <c r="AZ521" s="13"/>
      <c r="BA521" s="13"/>
      <c r="BB521" s="13"/>
      <c r="BC521" s="13"/>
      <c r="BD521" s="13"/>
      <c r="BE521" s="13"/>
      <c r="BF521" s="13"/>
      <c r="BG521" s="13"/>
      <c r="BH521" s="13"/>
      <c r="BI521" s="13"/>
      <c r="BJ521" s="13"/>
      <c r="BK521" s="13"/>
      <c r="BL521" s="13"/>
      <c r="BM521" s="13"/>
      <c r="BN521" s="13"/>
      <c r="BO521" s="13"/>
      <c r="BP521" s="13"/>
      <c r="BQ521" s="13"/>
      <c r="BR521" s="13"/>
      <c r="BS521" s="13"/>
      <c r="BT521" s="13"/>
      <c r="BU521" s="13"/>
      <c r="BV521" s="13"/>
      <c r="BW521" s="13"/>
      <c r="BX521" s="13"/>
      <c r="BY521" s="13"/>
      <c r="BZ521" s="13"/>
      <c r="CA521" s="13"/>
      <c r="CB521" s="13"/>
      <c r="CC521" s="13"/>
      <c r="CD521" s="13"/>
      <c r="CE521" s="13"/>
      <c r="CF521" s="13"/>
      <c r="CG521" s="13"/>
      <c r="CH521" s="13"/>
    </row>
    <row r="522" spans="1:86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13"/>
      <c r="AY522" s="13"/>
      <c r="AZ522" s="13"/>
      <c r="BA522" s="13"/>
      <c r="BB522" s="13"/>
      <c r="BC522" s="13"/>
      <c r="BD522" s="13"/>
      <c r="BE522" s="13"/>
      <c r="BF522" s="13"/>
      <c r="BG522" s="13"/>
      <c r="BH522" s="13"/>
      <c r="BI522" s="13"/>
      <c r="BJ522" s="13"/>
      <c r="BK522" s="13"/>
      <c r="BL522" s="13"/>
      <c r="BM522" s="13"/>
      <c r="BN522" s="13"/>
      <c r="BO522" s="13"/>
      <c r="BP522" s="13"/>
      <c r="BQ522" s="13"/>
      <c r="BR522" s="13"/>
      <c r="BS522" s="13"/>
      <c r="BT522" s="13"/>
      <c r="BU522" s="13"/>
      <c r="BV522" s="13"/>
      <c r="BW522" s="13"/>
      <c r="BX522" s="13"/>
      <c r="BY522" s="13"/>
      <c r="BZ522" s="13"/>
      <c r="CA522" s="13"/>
      <c r="CB522" s="13"/>
      <c r="CC522" s="13"/>
      <c r="CD522" s="13"/>
      <c r="CE522" s="13"/>
      <c r="CF522" s="13"/>
      <c r="CG522" s="13"/>
      <c r="CH522" s="13"/>
    </row>
    <row r="523" spans="1:86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13"/>
      <c r="AY523" s="13"/>
      <c r="AZ523" s="13"/>
      <c r="BA523" s="13"/>
      <c r="BB523" s="13"/>
      <c r="BC523" s="13"/>
      <c r="BD523" s="13"/>
      <c r="BE523" s="13"/>
      <c r="BF523" s="13"/>
      <c r="BG523" s="13"/>
      <c r="BH523" s="13"/>
      <c r="BI523" s="13"/>
      <c r="BJ523" s="13"/>
      <c r="BK523" s="13"/>
      <c r="BL523" s="13"/>
      <c r="BM523" s="13"/>
      <c r="BN523" s="13"/>
      <c r="BO523" s="13"/>
      <c r="BP523" s="13"/>
      <c r="BQ523" s="13"/>
      <c r="BR523" s="13"/>
      <c r="BS523" s="13"/>
      <c r="BT523" s="13"/>
      <c r="BU523" s="13"/>
      <c r="BV523" s="13"/>
      <c r="BW523" s="13"/>
      <c r="BX523" s="13"/>
      <c r="BY523" s="13"/>
      <c r="BZ523" s="13"/>
      <c r="CA523" s="13"/>
      <c r="CB523" s="13"/>
      <c r="CC523" s="13"/>
      <c r="CD523" s="13"/>
      <c r="CE523" s="13"/>
      <c r="CF523" s="13"/>
      <c r="CG523" s="13"/>
      <c r="CH523" s="13"/>
    </row>
    <row r="524" spans="1:86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13"/>
      <c r="AY524" s="13"/>
      <c r="AZ524" s="13"/>
      <c r="BA524" s="13"/>
      <c r="BB524" s="13"/>
      <c r="BC524" s="13"/>
      <c r="BD524" s="13"/>
      <c r="BE524" s="13"/>
      <c r="BF524" s="13"/>
      <c r="BG524" s="13"/>
      <c r="BH524" s="13"/>
      <c r="BI524" s="13"/>
      <c r="BJ524" s="13"/>
      <c r="BK524" s="13"/>
      <c r="BL524" s="13"/>
      <c r="BM524" s="13"/>
      <c r="BN524" s="13"/>
      <c r="BO524" s="13"/>
      <c r="BP524" s="13"/>
      <c r="BQ524" s="13"/>
      <c r="BR524" s="13"/>
      <c r="BS524" s="13"/>
      <c r="BT524" s="13"/>
      <c r="BU524" s="13"/>
      <c r="BV524" s="13"/>
      <c r="BW524" s="13"/>
      <c r="BX524" s="13"/>
      <c r="BY524" s="13"/>
      <c r="BZ524" s="13"/>
      <c r="CA524" s="13"/>
      <c r="CB524" s="13"/>
      <c r="CC524" s="13"/>
      <c r="CD524" s="13"/>
      <c r="CE524" s="13"/>
      <c r="CF524" s="13"/>
      <c r="CG524" s="13"/>
      <c r="CH524" s="13"/>
    </row>
    <row r="525" spans="1:86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13"/>
      <c r="AY525" s="13"/>
      <c r="AZ525" s="13"/>
      <c r="BA525" s="13"/>
      <c r="BB525" s="13"/>
      <c r="BC525" s="13"/>
      <c r="BD525" s="13"/>
      <c r="BE525" s="13"/>
      <c r="BF525" s="13"/>
      <c r="BG525" s="13"/>
      <c r="BH525" s="13"/>
      <c r="BI525" s="13"/>
      <c r="BJ525" s="13"/>
      <c r="BK525" s="13"/>
      <c r="BL525" s="13"/>
      <c r="BM525" s="13"/>
      <c r="BN525" s="13"/>
      <c r="BO525" s="13"/>
      <c r="BP525" s="13"/>
      <c r="BQ525" s="13"/>
      <c r="BR525" s="13"/>
      <c r="BS525" s="13"/>
      <c r="BT525" s="13"/>
      <c r="BU525" s="13"/>
      <c r="BV525" s="13"/>
      <c r="BW525" s="13"/>
      <c r="BX525" s="13"/>
      <c r="BY525" s="13"/>
      <c r="BZ525" s="13"/>
      <c r="CA525" s="13"/>
      <c r="CB525" s="13"/>
      <c r="CC525" s="13"/>
      <c r="CD525" s="13"/>
      <c r="CE525" s="13"/>
      <c r="CF525" s="13"/>
      <c r="CG525" s="13"/>
      <c r="CH525" s="13"/>
    </row>
    <row r="526" spans="1:86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13"/>
      <c r="AY526" s="13"/>
      <c r="AZ526" s="13"/>
      <c r="BA526" s="13"/>
      <c r="BB526" s="13"/>
      <c r="BC526" s="13"/>
      <c r="BD526" s="13"/>
      <c r="BE526" s="13"/>
      <c r="BF526" s="13"/>
      <c r="BG526" s="13"/>
      <c r="BH526" s="13"/>
      <c r="BI526" s="13"/>
      <c r="BJ526" s="13"/>
      <c r="BK526" s="13"/>
      <c r="BL526" s="13"/>
      <c r="BM526" s="13"/>
      <c r="BN526" s="13"/>
      <c r="BO526" s="13"/>
      <c r="BP526" s="13"/>
      <c r="BQ526" s="13"/>
      <c r="BR526" s="13"/>
      <c r="BS526" s="13"/>
      <c r="BT526" s="13"/>
      <c r="BU526" s="13"/>
      <c r="BV526" s="13"/>
      <c r="BW526" s="13"/>
      <c r="BX526" s="13"/>
      <c r="BY526" s="13"/>
      <c r="BZ526" s="13"/>
      <c r="CA526" s="13"/>
      <c r="CB526" s="13"/>
      <c r="CC526" s="13"/>
      <c r="CD526" s="13"/>
      <c r="CE526" s="13"/>
      <c r="CF526" s="13"/>
      <c r="CG526" s="13"/>
      <c r="CH526" s="13"/>
    </row>
    <row r="527" spans="1:86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13"/>
      <c r="AY527" s="13"/>
      <c r="AZ527" s="13"/>
      <c r="BA527" s="13"/>
      <c r="BB527" s="13"/>
      <c r="BC527" s="13"/>
      <c r="BD527" s="13"/>
      <c r="BE527" s="13"/>
      <c r="BF527" s="13"/>
      <c r="BG527" s="13"/>
      <c r="BH527" s="13"/>
      <c r="BI527" s="13"/>
      <c r="BJ527" s="13"/>
      <c r="BK527" s="13"/>
      <c r="BL527" s="13"/>
      <c r="BM527" s="13"/>
      <c r="BN527" s="13"/>
      <c r="BO527" s="13"/>
      <c r="BP527" s="13"/>
      <c r="BQ527" s="13"/>
      <c r="BR527" s="13"/>
      <c r="BS527" s="13"/>
      <c r="BT527" s="13"/>
      <c r="BU527" s="13"/>
      <c r="BV527" s="13"/>
      <c r="BW527" s="13"/>
      <c r="BX527" s="13"/>
      <c r="BY527" s="13"/>
      <c r="BZ527" s="13"/>
      <c r="CA527" s="13"/>
      <c r="CB527" s="13"/>
      <c r="CC527" s="13"/>
      <c r="CD527" s="13"/>
      <c r="CE527" s="13"/>
      <c r="CF527" s="13"/>
      <c r="CG527" s="13"/>
      <c r="CH527" s="13"/>
    </row>
    <row r="528" spans="1:86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13"/>
      <c r="AY528" s="13"/>
      <c r="AZ528" s="13"/>
      <c r="BA528" s="13"/>
      <c r="BB528" s="13"/>
      <c r="BC528" s="13"/>
      <c r="BD528" s="13"/>
      <c r="BE528" s="13"/>
      <c r="BF528" s="13"/>
      <c r="BG528" s="13"/>
      <c r="BH528" s="13"/>
      <c r="BI528" s="13"/>
      <c r="BJ528" s="13"/>
      <c r="BK528" s="13"/>
      <c r="BL528" s="13"/>
      <c r="BM528" s="13"/>
      <c r="BN528" s="13"/>
      <c r="BO528" s="13"/>
      <c r="BP528" s="13"/>
      <c r="BQ528" s="13"/>
      <c r="BR528" s="13"/>
      <c r="BS528" s="13"/>
      <c r="BT528" s="13"/>
      <c r="BU528" s="13"/>
      <c r="BV528" s="13"/>
      <c r="BW528" s="13"/>
      <c r="BX528" s="13"/>
      <c r="BY528" s="13"/>
      <c r="BZ528" s="13"/>
      <c r="CA528" s="13"/>
      <c r="CB528" s="13"/>
      <c r="CC528" s="13"/>
      <c r="CD528" s="13"/>
      <c r="CE528" s="13"/>
      <c r="CF528" s="13"/>
      <c r="CG528" s="13"/>
      <c r="CH528" s="13"/>
    </row>
    <row r="529" spans="1:86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13"/>
      <c r="AY529" s="13"/>
      <c r="AZ529" s="13"/>
      <c r="BA529" s="13"/>
      <c r="BB529" s="13"/>
      <c r="BC529" s="13"/>
      <c r="BD529" s="13"/>
      <c r="BE529" s="13"/>
      <c r="BF529" s="13"/>
      <c r="BG529" s="13"/>
      <c r="BH529" s="13"/>
      <c r="BI529" s="13"/>
      <c r="BJ529" s="13"/>
      <c r="BK529" s="13"/>
      <c r="BL529" s="13"/>
      <c r="BM529" s="13"/>
      <c r="BN529" s="13"/>
      <c r="BO529" s="13"/>
      <c r="BP529" s="13"/>
      <c r="BQ529" s="13"/>
      <c r="BR529" s="13"/>
      <c r="BS529" s="13"/>
      <c r="BT529" s="13"/>
      <c r="BU529" s="13"/>
      <c r="BV529" s="13"/>
      <c r="BW529" s="13"/>
      <c r="BX529" s="13"/>
      <c r="BY529" s="13"/>
      <c r="BZ529" s="13"/>
      <c r="CA529" s="13"/>
      <c r="CB529" s="13"/>
      <c r="CC529" s="13"/>
      <c r="CD529" s="13"/>
      <c r="CE529" s="13"/>
      <c r="CF529" s="13"/>
      <c r="CG529" s="13"/>
      <c r="CH529" s="13"/>
    </row>
    <row r="530" spans="1:86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13"/>
      <c r="AY530" s="13"/>
      <c r="AZ530" s="13"/>
      <c r="BA530" s="13"/>
      <c r="BB530" s="13"/>
      <c r="BC530" s="13"/>
      <c r="BD530" s="13"/>
      <c r="BE530" s="13"/>
      <c r="BF530" s="13"/>
      <c r="BG530" s="13"/>
      <c r="BH530" s="13"/>
      <c r="BI530" s="13"/>
      <c r="BJ530" s="13"/>
      <c r="BK530" s="13"/>
      <c r="BL530" s="13"/>
      <c r="BM530" s="13"/>
      <c r="BN530" s="13"/>
      <c r="BO530" s="13"/>
      <c r="BP530" s="13"/>
      <c r="BQ530" s="13"/>
      <c r="BR530" s="13"/>
      <c r="BS530" s="13"/>
      <c r="BT530" s="13"/>
      <c r="BU530" s="13"/>
      <c r="BV530" s="13"/>
      <c r="BW530" s="13"/>
      <c r="BX530" s="13"/>
      <c r="BY530" s="13"/>
      <c r="BZ530" s="13"/>
      <c r="CA530" s="13"/>
      <c r="CB530" s="13"/>
      <c r="CC530" s="13"/>
      <c r="CD530" s="13"/>
      <c r="CE530" s="13"/>
      <c r="CF530" s="13"/>
      <c r="CG530" s="13"/>
      <c r="CH530" s="13"/>
    </row>
    <row r="531" spans="1:86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13"/>
      <c r="AY531" s="13"/>
      <c r="AZ531" s="13"/>
      <c r="BA531" s="13"/>
      <c r="BB531" s="13"/>
      <c r="BC531" s="13"/>
      <c r="BD531" s="13"/>
      <c r="BE531" s="13"/>
      <c r="BF531" s="13"/>
      <c r="BG531" s="13"/>
      <c r="BH531" s="13"/>
      <c r="BI531" s="13"/>
      <c r="BJ531" s="13"/>
      <c r="BK531" s="13"/>
      <c r="BL531" s="13"/>
      <c r="BM531" s="13"/>
      <c r="BN531" s="13"/>
      <c r="BO531" s="13"/>
      <c r="BP531" s="13"/>
      <c r="BQ531" s="13"/>
      <c r="BR531" s="13"/>
      <c r="BS531" s="13"/>
      <c r="BT531" s="13"/>
      <c r="BU531" s="13"/>
      <c r="BV531" s="13"/>
      <c r="BW531" s="13"/>
      <c r="BX531" s="13"/>
      <c r="BY531" s="13"/>
      <c r="BZ531" s="13"/>
      <c r="CA531" s="13"/>
      <c r="CB531" s="13"/>
      <c r="CC531" s="13"/>
      <c r="CD531" s="13"/>
      <c r="CE531" s="13"/>
      <c r="CF531" s="13"/>
      <c r="CG531" s="13"/>
      <c r="CH531" s="13"/>
    </row>
    <row r="532" spans="1:86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13"/>
      <c r="AY532" s="13"/>
      <c r="AZ532" s="13"/>
      <c r="BA532" s="13"/>
      <c r="BB532" s="13"/>
      <c r="BC532" s="13"/>
      <c r="BD532" s="13"/>
      <c r="BE532" s="13"/>
      <c r="BF532" s="13"/>
      <c r="BG532" s="13"/>
      <c r="BH532" s="13"/>
      <c r="BI532" s="13"/>
      <c r="BJ532" s="13"/>
      <c r="BK532" s="13"/>
      <c r="BL532" s="13"/>
      <c r="BM532" s="13"/>
      <c r="BN532" s="13"/>
      <c r="BO532" s="13"/>
      <c r="BP532" s="13"/>
      <c r="BQ532" s="13"/>
      <c r="BR532" s="13"/>
      <c r="BS532" s="13"/>
      <c r="BT532" s="13"/>
      <c r="BU532" s="13"/>
      <c r="BV532" s="13"/>
      <c r="BW532" s="13"/>
      <c r="BX532" s="13"/>
      <c r="BY532" s="13"/>
      <c r="BZ532" s="13"/>
      <c r="CA532" s="13"/>
      <c r="CB532" s="13"/>
      <c r="CC532" s="13"/>
      <c r="CD532" s="13"/>
      <c r="CE532" s="13"/>
      <c r="CF532" s="13"/>
      <c r="CG532" s="13"/>
      <c r="CH532" s="13"/>
    </row>
    <row r="533" spans="1:86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13"/>
      <c r="AY533" s="13"/>
      <c r="AZ533" s="13"/>
      <c r="BA533" s="13"/>
      <c r="BB533" s="13"/>
      <c r="BC533" s="13"/>
      <c r="BD533" s="13"/>
      <c r="BE533" s="13"/>
      <c r="BF533" s="13"/>
      <c r="BG533" s="13"/>
      <c r="BH533" s="13"/>
      <c r="BI533" s="13"/>
      <c r="BJ533" s="13"/>
      <c r="BK533" s="13"/>
      <c r="BL533" s="13"/>
      <c r="BM533" s="13"/>
      <c r="BN533" s="13"/>
      <c r="BO533" s="13"/>
      <c r="BP533" s="13"/>
      <c r="BQ533" s="13"/>
      <c r="BR533" s="13"/>
      <c r="BS533" s="13"/>
      <c r="BT533" s="13"/>
      <c r="BU533" s="13"/>
      <c r="BV533" s="13"/>
      <c r="BW533" s="13"/>
      <c r="BX533" s="13"/>
      <c r="BY533" s="13"/>
      <c r="BZ533" s="13"/>
      <c r="CA533" s="13"/>
      <c r="CB533" s="13"/>
      <c r="CC533" s="13"/>
      <c r="CD533" s="13"/>
      <c r="CE533" s="13"/>
      <c r="CF533" s="13"/>
      <c r="CG533" s="13"/>
      <c r="CH533" s="13"/>
    </row>
    <row r="534" spans="1:86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13"/>
      <c r="AY534" s="13"/>
      <c r="AZ534" s="13"/>
      <c r="BA534" s="13"/>
      <c r="BB534" s="13"/>
      <c r="BC534" s="13"/>
      <c r="BD534" s="13"/>
      <c r="BE534" s="13"/>
      <c r="BF534" s="13"/>
      <c r="BG534" s="13"/>
      <c r="BH534" s="13"/>
      <c r="BI534" s="13"/>
      <c r="BJ534" s="13"/>
      <c r="BK534" s="13"/>
      <c r="BL534" s="13"/>
      <c r="BM534" s="13"/>
      <c r="BN534" s="13"/>
      <c r="BO534" s="13"/>
      <c r="BP534" s="13"/>
      <c r="BQ534" s="13"/>
      <c r="BR534" s="13"/>
      <c r="BS534" s="13"/>
      <c r="BT534" s="13"/>
      <c r="BU534" s="13"/>
      <c r="BV534" s="13"/>
      <c r="BW534" s="13"/>
      <c r="BX534" s="13"/>
      <c r="BY534" s="13"/>
      <c r="BZ534" s="13"/>
      <c r="CA534" s="13"/>
      <c r="CB534" s="13"/>
      <c r="CC534" s="13"/>
      <c r="CD534" s="13"/>
      <c r="CE534" s="13"/>
      <c r="CF534" s="13"/>
      <c r="CG534" s="13"/>
      <c r="CH534" s="13"/>
    </row>
    <row r="535" spans="1:86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13"/>
      <c r="AY535" s="13"/>
      <c r="AZ535" s="13"/>
      <c r="BA535" s="13"/>
      <c r="BB535" s="13"/>
      <c r="BC535" s="13"/>
      <c r="BD535" s="13"/>
      <c r="BE535" s="13"/>
      <c r="BF535" s="13"/>
      <c r="BG535" s="13"/>
      <c r="BH535" s="13"/>
      <c r="BI535" s="13"/>
      <c r="BJ535" s="13"/>
      <c r="BK535" s="13"/>
      <c r="BL535" s="13"/>
      <c r="BM535" s="13"/>
      <c r="BN535" s="13"/>
      <c r="BO535" s="13"/>
      <c r="BP535" s="13"/>
      <c r="BQ535" s="13"/>
      <c r="BR535" s="13"/>
      <c r="BS535" s="13"/>
      <c r="BT535" s="13"/>
      <c r="BU535" s="13"/>
      <c r="BV535" s="13"/>
      <c r="BW535" s="13"/>
      <c r="BX535" s="13"/>
      <c r="BY535" s="13"/>
      <c r="BZ535" s="13"/>
      <c r="CA535" s="13"/>
      <c r="CB535" s="13"/>
      <c r="CC535" s="13"/>
      <c r="CD535" s="13"/>
      <c r="CE535" s="13"/>
      <c r="CF535" s="13"/>
      <c r="CG535" s="13"/>
      <c r="CH535" s="13"/>
    </row>
    <row r="536" spans="1:86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13"/>
      <c r="AY536" s="13"/>
      <c r="AZ536" s="13"/>
      <c r="BA536" s="13"/>
      <c r="BB536" s="13"/>
      <c r="BC536" s="13"/>
      <c r="BD536" s="13"/>
      <c r="BE536" s="13"/>
      <c r="BF536" s="13"/>
      <c r="BG536" s="13"/>
      <c r="BH536" s="13"/>
      <c r="BI536" s="13"/>
      <c r="BJ536" s="13"/>
      <c r="BK536" s="13"/>
      <c r="BL536" s="13"/>
      <c r="BM536" s="13"/>
      <c r="BN536" s="13"/>
      <c r="BO536" s="13"/>
      <c r="BP536" s="13"/>
      <c r="BQ536" s="13"/>
      <c r="BR536" s="13"/>
      <c r="BS536" s="13"/>
      <c r="BT536" s="13"/>
      <c r="BU536" s="13"/>
      <c r="BV536" s="13"/>
      <c r="BW536" s="13"/>
      <c r="BX536" s="13"/>
      <c r="BY536" s="13"/>
      <c r="BZ536" s="13"/>
      <c r="CA536" s="13"/>
      <c r="CB536" s="13"/>
      <c r="CC536" s="13"/>
      <c r="CD536" s="13"/>
      <c r="CE536" s="13"/>
      <c r="CF536" s="13"/>
      <c r="CG536" s="13"/>
      <c r="CH536" s="13"/>
    </row>
    <row r="537" spans="1:86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13"/>
      <c r="AY537" s="13"/>
      <c r="AZ537" s="13"/>
      <c r="BA537" s="13"/>
      <c r="BB537" s="13"/>
      <c r="BC537" s="13"/>
      <c r="BD537" s="13"/>
      <c r="BE537" s="13"/>
      <c r="BF537" s="13"/>
      <c r="BG537" s="13"/>
      <c r="BH537" s="13"/>
      <c r="BI537" s="13"/>
      <c r="BJ537" s="13"/>
      <c r="BK537" s="13"/>
      <c r="BL537" s="13"/>
      <c r="BM537" s="13"/>
      <c r="BN537" s="13"/>
      <c r="BO537" s="13"/>
      <c r="BP537" s="13"/>
      <c r="BQ537" s="13"/>
      <c r="BR537" s="13"/>
      <c r="BS537" s="13"/>
      <c r="BT537" s="13"/>
      <c r="BU537" s="13"/>
      <c r="BV537" s="13"/>
      <c r="BW537" s="13"/>
      <c r="BX537" s="13"/>
      <c r="BY537" s="13"/>
      <c r="BZ537" s="13"/>
      <c r="CA537" s="13"/>
      <c r="CB537" s="13"/>
      <c r="CC537" s="13"/>
      <c r="CD537" s="13"/>
      <c r="CE537" s="13"/>
      <c r="CF537" s="13"/>
      <c r="CG537" s="13"/>
      <c r="CH537" s="13"/>
    </row>
    <row r="538" spans="1:86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13"/>
      <c r="AY538" s="13"/>
      <c r="AZ538" s="13"/>
      <c r="BA538" s="13"/>
      <c r="BB538" s="13"/>
      <c r="BC538" s="13"/>
      <c r="BD538" s="13"/>
      <c r="BE538" s="13"/>
      <c r="BF538" s="13"/>
      <c r="BG538" s="13"/>
      <c r="BH538" s="13"/>
      <c r="BI538" s="13"/>
      <c r="BJ538" s="13"/>
      <c r="BK538" s="13"/>
      <c r="BL538" s="13"/>
      <c r="BM538" s="13"/>
      <c r="BN538" s="13"/>
      <c r="BO538" s="13"/>
      <c r="BP538" s="13"/>
      <c r="BQ538" s="13"/>
      <c r="BR538" s="13"/>
      <c r="BS538" s="13"/>
      <c r="BT538" s="13"/>
      <c r="BU538" s="13"/>
      <c r="BV538" s="13"/>
      <c r="BW538" s="13"/>
      <c r="BX538" s="13"/>
      <c r="BY538" s="13"/>
      <c r="BZ538" s="13"/>
      <c r="CA538" s="13"/>
      <c r="CB538" s="13"/>
      <c r="CC538" s="13"/>
      <c r="CD538" s="13"/>
      <c r="CE538" s="13"/>
      <c r="CF538" s="13"/>
      <c r="CG538" s="13"/>
      <c r="CH538" s="13"/>
    </row>
    <row r="539" spans="1:86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13"/>
      <c r="AY539" s="13"/>
      <c r="AZ539" s="13"/>
      <c r="BA539" s="13"/>
      <c r="BB539" s="13"/>
      <c r="BC539" s="13"/>
      <c r="BD539" s="13"/>
      <c r="BE539" s="13"/>
      <c r="BF539" s="13"/>
      <c r="BG539" s="13"/>
      <c r="BH539" s="13"/>
      <c r="BI539" s="13"/>
      <c r="BJ539" s="13"/>
      <c r="BK539" s="13"/>
      <c r="BL539" s="13"/>
      <c r="BM539" s="13"/>
      <c r="BN539" s="13"/>
      <c r="BO539" s="13"/>
      <c r="BP539" s="13"/>
      <c r="BQ539" s="13"/>
      <c r="BR539" s="13"/>
      <c r="BS539" s="13"/>
      <c r="BT539" s="13"/>
      <c r="BU539" s="13"/>
      <c r="BV539" s="13"/>
      <c r="BW539" s="13"/>
      <c r="BX539" s="13"/>
      <c r="BY539" s="13"/>
      <c r="BZ539" s="13"/>
      <c r="CA539" s="13"/>
      <c r="CB539" s="13"/>
      <c r="CC539" s="13"/>
      <c r="CD539" s="13"/>
      <c r="CE539" s="13"/>
      <c r="CF539" s="13"/>
      <c r="CG539" s="13"/>
      <c r="CH539" s="13"/>
    </row>
    <row r="540" spans="1:86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13"/>
      <c r="AY540" s="13"/>
      <c r="AZ540" s="13"/>
      <c r="BA540" s="13"/>
      <c r="BB540" s="13"/>
      <c r="BC540" s="13"/>
      <c r="BD540" s="13"/>
      <c r="BE540" s="13"/>
      <c r="BF540" s="13"/>
      <c r="BG540" s="13"/>
      <c r="BH540" s="13"/>
      <c r="BI540" s="13"/>
      <c r="BJ540" s="13"/>
      <c r="BK540" s="13"/>
      <c r="BL540" s="13"/>
      <c r="BM540" s="13"/>
      <c r="BN540" s="13"/>
      <c r="BO540" s="13"/>
      <c r="BP540" s="13"/>
      <c r="BQ540" s="13"/>
      <c r="BR540" s="13"/>
      <c r="BS540" s="13"/>
      <c r="BT540" s="13"/>
      <c r="BU540" s="13"/>
      <c r="BV540" s="13"/>
      <c r="BW540" s="13"/>
      <c r="BX540" s="13"/>
      <c r="BY540" s="13"/>
      <c r="BZ540" s="13"/>
      <c r="CA540" s="13"/>
      <c r="CB540" s="13"/>
      <c r="CC540" s="13"/>
      <c r="CD540" s="13"/>
      <c r="CE540" s="13"/>
      <c r="CF540" s="13"/>
      <c r="CG540" s="13"/>
      <c r="CH540" s="13"/>
    </row>
    <row r="541" spans="1:86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13"/>
      <c r="AY541" s="13"/>
      <c r="AZ541" s="13"/>
      <c r="BA541" s="13"/>
      <c r="BB541" s="13"/>
      <c r="BC541" s="13"/>
      <c r="BD541" s="13"/>
      <c r="BE541" s="13"/>
      <c r="BF541" s="13"/>
      <c r="BG541" s="13"/>
      <c r="BH541" s="13"/>
      <c r="BI541" s="13"/>
      <c r="BJ541" s="13"/>
      <c r="BK541" s="13"/>
      <c r="BL541" s="13"/>
      <c r="BM541" s="13"/>
      <c r="BN541" s="13"/>
      <c r="BO541" s="13"/>
      <c r="BP541" s="13"/>
      <c r="BQ541" s="13"/>
      <c r="BR541" s="13"/>
      <c r="BS541" s="13"/>
      <c r="BT541" s="13"/>
      <c r="BU541" s="13"/>
      <c r="BV541" s="13"/>
      <c r="BW541" s="13"/>
      <c r="BX541" s="13"/>
      <c r="BY541" s="13"/>
      <c r="BZ541" s="13"/>
      <c r="CA541" s="13"/>
      <c r="CB541" s="13"/>
      <c r="CC541" s="13"/>
      <c r="CD541" s="13"/>
      <c r="CE541" s="13"/>
      <c r="CF541" s="13"/>
      <c r="CG541" s="13"/>
      <c r="CH541" s="13"/>
    </row>
    <row r="542" spans="1:86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13"/>
      <c r="AY542" s="13"/>
      <c r="AZ542" s="13"/>
      <c r="BA542" s="13"/>
      <c r="BB542" s="13"/>
      <c r="BC542" s="13"/>
      <c r="BD542" s="13"/>
      <c r="BE542" s="13"/>
      <c r="BF542" s="13"/>
      <c r="BG542" s="13"/>
      <c r="BH542" s="13"/>
      <c r="BI542" s="13"/>
      <c r="BJ542" s="13"/>
      <c r="BK542" s="13"/>
      <c r="BL542" s="13"/>
      <c r="BM542" s="13"/>
      <c r="BN542" s="13"/>
      <c r="BO542" s="13"/>
      <c r="BP542" s="13"/>
      <c r="BQ542" s="13"/>
      <c r="BR542" s="13"/>
      <c r="BS542" s="13"/>
      <c r="BT542" s="13"/>
      <c r="BU542" s="13"/>
      <c r="BV542" s="13"/>
      <c r="BW542" s="13"/>
      <c r="BX542" s="13"/>
      <c r="BY542" s="13"/>
      <c r="BZ542" s="13"/>
      <c r="CA542" s="13"/>
      <c r="CB542" s="13"/>
      <c r="CC542" s="13"/>
      <c r="CD542" s="13"/>
      <c r="CE542" s="13"/>
      <c r="CF542" s="13"/>
      <c r="CG542" s="13"/>
      <c r="CH542" s="13"/>
    </row>
    <row r="543" spans="1:86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13"/>
      <c r="AY543" s="13"/>
      <c r="AZ543" s="13"/>
      <c r="BA543" s="13"/>
      <c r="BB543" s="13"/>
      <c r="BC543" s="13"/>
      <c r="BD543" s="13"/>
      <c r="BE543" s="13"/>
      <c r="BF543" s="13"/>
      <c r="BG543" s="13"/>
      <c r="BH543" s="13"/>
      <c r="BI543" s="13"/>
      <c r="BJ543" s="13"/>
      <c r="BK543" s="13"/>
      <c r="BL543" s="13"/>
      <c r="BM543" s="13"/>
      <c r="BN543" s="13"/>
      <c r="BO543" s="13"/>
      <c r="BP543" s="13"/>
      <c r="BQ543" s="13"/>
      <c r="BR543" s="13"/>
      <c r="BS543" s="13"/>
      <c r="BT543" s="13"/>
      <c r="BU543" s="13"/>
      <c r="BV543" s="13"/>
      <c r="BW543" s="13"/>
      <c r="BX543" s="13"/>
      <c r="BY543" s="13"/>
      <c r="BZ543" s="13"/>
      <c r="CA543" s="13"/>
      <c r="CB543" s="13"/>
      <c r="CC543" s="13"/>
      <c r="CD543" s="13"/>
      <c r="CE543" s="13"/>
      <c r="CF543" s="13"/>
      <c r="CG543" s="13"/>
      <c r="CH543" s="13"/>
    </row>
    <row r="544" spans="1:86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13"/>
      <c r="AY544" s="13"/>
      <c r="AZ544" s="13"/>
      <c r="BA544" s="13"/>
      <c r="BB544" s="13"/>
      <c r="BC544" s="13"/>
      <c r="BD544" s="13"/>
      <c r="BE544" s="13"/>
      <c r="BF544" s="13"/>
      <c r="BG544" s="13"/>
      <c r="BH544" s="13"/>
      <c r="BI544" s="13"/>
      <c r="BJ544" s="13"/>
      <c r="BK544" s="13"/>
      <c r="BL544" s="13"/>
      <c r="BM544" s="13"/>
      <c r="BN544" s="13"/>
      <c r="BO544" s="13"/>
      <c r="BP544" s="13"/>
      <c r="BQ544" s="13"/>
      <c r="BR544" s="13"/>
      <c r="BS544" s="13"/>
      <c r="BT544" s="13"/>
      <c r="BU544" s="13"/>
      <c r="BV544" s="13"/>
      <c r="BW544" s="13"/>
      <c r="BX544" s="13"/>
      <c r="BY544" s="13"/>
      <c r="BZ544" s="13"/>
      <c r="CA544" s="13"/>
      <c r="CB544" s="13"/>
      <c r="CC544" s="13"/>
      <c r="CD544" s="13"/>
      <c r="CE544" s="13"/>
      <c r="CF544" s="13"/>
      <c r="CG544" s="13"/>
      <c r="CH544" s="13"/>
    </row>
    <row r="545" spans="1:86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13"/>
      <c r="AY545" s="13"/>
      <c r="AZ545" s="13"/>
      <c r="BA545" s="13"/>
      <c r="BB545" s="13"/>
      <c r="BC545" s="13"/>
      <c r="BD545" s="13"/>
      <c r="BE545" s="13"/>
      <c r="BF545" s="13"/>
      <c r="BG545" s="13"/>
      <c r="BH545" s="13"/>
      <c r="BI545" s="13"/>
      <c r="BJ545" s="13"/>
      <c r="BK545" s="13"/>
      <c r="BL545" s="13"/>
      <c r="BM545" s="13"/>
      <c r="BN545" s="13"/>
      <c r="BO545" s="13"/>
      <c r="BP545" s="13"/>
      <c r="BQ545" s="13"/>
      <c r="BR545" s="13"/>
      <c r="BS545" s="13"/>
      <c r="BT545" s="13"/>
      <c r="BU545" s="13"/>
      <c r="BV545" s="13"/>
      <c r="BW545" s="13"/>
      <c r="BX545" s="13"/>
      <c r="BY545" s="13"/>
      <c r="BZ545" s="13"/>
      <c r="CA545" s="13"/>
      <c r="CB545" s="13"/>
      <c r="CC545" s="13"/>
      <c r="CD545" s="13"/>
      <c r="CE545" s="13"/>
      <c r="CF545" s="13"/>
      <c r="CG545" s="13"/>
      <c r="CH545" s="13"/>
    </row>
    <row r="546" spans="1:86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13"/>
      <c r="AY546" s="13"/>
      <c r="AZ546" s="13"/>
      <c r="BA546" s="13"/>
      <c r="BB546" s="13"/>
      <c r="BC546" s="13"/>
      <c r="BD546" s="13"/>
      <c r="BE546" s="13"/>
      <c r="BF546" s="13"/>
      <c r="BG546" s="13"/>
      <c r="BH546" s="13"/>
      <c r="BI546" s="13"/>
      <c r="BJ546" s="13"/>
      <c r="BK546" s="13"/>
      <c r="BL546" s="13"/>
      <c r="BM546" s="13"/>
      <c r="BN546" s="13"/>
      <c r="BO546" s="13"/>
      <c r="BP546" s="13"/>
      <c r="BQ546" s="13"/>
      <c r="BR546" s="13"/>
      <c r="BS546" s="13"/>
      <c r="BT546" s="13"/>
      <c r="BU546" s="13"/>
      <c r="BV546" s="13"/>
      <c r="BW546" s="13"/>
      <c r="BX546" s="13"/>
      <c r="BY546" s="13"/>
      <c r="BZ546" s="13"/>
      <c r="CA546" s="13"/>
      <c r="CB546" s="13"/>
      <c r="CC546" s="13"/>
      <c r="CD546" s="13"/>
      <c r="CE546" s="13"/>
      <c r="CF546" s="13"/>
      <c r="CG546" s="13"/>
      <c r="CH546" s="13"/>
    </row>
    <row r="547" spans="1:86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13"/>
      <c r="AY547" s="13"/>
      <c r="AZ547" s="13"/>
      <c r="BA547" s="13"/>
      <c r="BB547" s="13"/>
      <c r="BC547" s="13"/>
      <c r="BD547" s="13"/>
      <c r="BE547" s="13"/>
      <c r="BF547" s="13"/>
      <c r="BG547" s="13"/>
      <c r="BH547" s="13"/>
      <c r="BI547" s="13"/>
      <c r="BJ547" s="13"/>
      <c r="BK547" s="13"/>
      <c r="BL547" s="13"/>
      <c r="BM547" s="13"/>
      <c r="BN547" s="13"/>
      <c r="BO547" s="13"/>
      <c r="BP547" s="13"/>
      <c r="BQ547" s="13"/>
      <c r="BR547" s="13"/>
      <c r="BS547" s="13"/>
      <c r="BT547" s="13"/>
      <c r="BU547" s="13"/>
      <c r="BV547" s="13"/>
      <c r="BW547" s="13"/>
      <c r="BX547" s="13"/>
      <c r="BY547" s="13"/>
      <c r="BZ547" s="13"/>
      <c r="CA547" s="13"/>
      <c r="CB547" s="13"/>
      <c r="CC547" s="13"/>
      <c r="CD547" s="13"/>
      <c r="CE547" s="13"/>
      <c r="CF547" s="13"/>
      <c r="CG547" s="13"/>
      <c r="CH547" s="13"/>
    </row>
    <row r="548" spans="1:86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13"/>
      <c r="AY548" s="13"/>
      <c r="AZ548" s="13"/>
      <c r="BA548" s="13"/>
      <c r="BB548" s="13"/>
      <c r="BC548" s="13"/>
      <c r="BD548" s="13"/>
      <c r="BE548" s="13"/>
      <c r="BF548" s="13"/>
      <c r="BG548" s="13"/>
      <c r="BH548" s="13"/>
      <c r="BI548" s="13"/>
      <c r="BJ548" s="13"/>
      <c r="BK548" s="13"/>
      <c r="BL548" s="13"/>
      <c r="BM548" s="13"/>
      <c r="BN548" s="13"/>
      <c r="BO548" s="13"/>
      <c r="BP548" s="13"/>
      <c r="BQ548" s="13"/>
      <c r="BR548" s="13"/>
      <c r="BS548" s="13"/>
      <c r="BT548" s="13"/>
      <c r="BU548" s="13"/>
      <c r="BV548" s="13"/>
      <c r="BW548" s="13"/>
      <c r="BX548" s="13"/>
      <c r="BY548" s="13"/>
      <c r="BZ548" s="13"/>
      <c r="CA548" s="13"/>
      <c r="CB548" s="13"/>
      <c r="CC548" s="13"/>
      <c r="CD548" s="13"/>
      <c r="CE548" s="13"/>
      <c r="CF548" s="13"/>
      <c r="CG548" s="13"/>
      <c r="CH548" s="13"/>
    </row>
    <row r="549" spans="1:86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13"/>
      <c r="AY549" s="13"/>
      <c r="AZ549" s="13"/>
      <c r="BA549" s="13"/>
      <c r="BB549" s="13"/>
      <c r="BC549" s="13"/>
      <c r="BD549" s="13"/>
      <c r="BE549" s="13"/>
      <c r="BF549" s="13"/>
      <c r="BG549" s="13"/>
      <c r="BH549" s="13"/>
      <c r="BI549" s="13"/>
      <c r="BJ549" s="13"/>
      <c r="BK549" s="13"/>
      <c r="BL549" s="13"/>
      <c r="BM549" s="13"/>
      <c r="BN549" s="13"/>
      <c r="BO549" s="13"/>
      <c r="BP549" s="13"/>
      <c r="BQ549" s="13"/>
      <c r="BR549" s="13"/>
      <c r="BS549" s="13"/>
      <c r="BT549" s="13"/>
      <c r="BU549" s="13"/>
      <c r="BV549" s="13"/>
      <c r="BW549" s="13"/>
      <c r="BX549" s="13"/>
      <c r="BY549" s="13"/>
      <c r="BZ549" s="13"/>
      <c r="CA549" s="13"/>
      <c r="CB549" s="13"/>
      <c r="CC549" s="13"/>
      <c r="CD549" s="13"/>
      <c r="CE549" s="13"/>
      <c r="CF549" s="13"/>
      <c r="CG549" s="13"/>
      <c r="CH549" s="13"/>
    </row>
    <row r="550" spans="1:86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13"/>
      <c r="AY550" s="13"/>
      <c r="AZ550" s="13"/>
      <c r="BA550" s="13"/>
      <c r="BB550" s="13"/>
      <c r="BC550" s="13"/>
      <c r="BD550" s="13"/>
      <c r="BE550" s="13"/>
      <c r="BF550" s="13"/>
      <c r="BG550" s="13"/>
      <c r="BH550" s="13"/>
      <c r="BI550" s="13"/>
      <c r="BJ550" s="13"/>
      <c r="BK550" s="13"/>
      <c r="BL550" s="13"/>
      <c r="BM550" s="13"/>
      <c r="BN550" s="13"/>
      <c r="BO550" s="13"/>
      <c r="BP550" s="13"/>
      <c r="BQ550" s="13"/>
      <c r="BR550" s="13"/>
      <c r="BS550" s="13"/>
      <c r="BT550" s="13"/>
      <c r="BU550" s="13"/>
      <c r="BV550" s="13"/>
      <c r="BW550" s="13"/>
      <c r="BX550" s="13"/>
      <c r="BY550" s="13"/>
      <c r="BZ550" s="13"/>
      <c r="CA550" s="13"/>
      <c r="CB550" s="13"/>
      <c r="CC550" s="13"/>
      <c r="CD550" s="13"/>
      <c r="CE550" s="13"/>
      <c r="CF550" s="13"/>
      <c r="CG550" s="13"/>
      <c r="CH550" s="13"/>
    </row>
    <row r="551" spans="1:86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13"/>
      <c r="AY551" s="13"/>
      <c r="AZ551" s="13"/>
      <c r="BA551" s="13"/>
      <c r="BB551" s="13"/>
      <c r="BC551" s="13"/>
      <c r="BD551" s="13"/>
      <c r="BE551" s="13"/>
      <c r="BF551" s="13"/>
      <c r="BG551" s="13"/>
      <c r="BH551" s="13"/>
      <c r="BI551" s="13"/>
      <c r="BJ551" s="13"/>
      <c r="BK551" s="13"/>
      <c r="BL551" s="13"/>
      <c r="BM551" s="13"/>
      <c r="BN551" s="13"/>
      <c r="BO551" s="13"/>
      <c r="BP551" s="13"/>
      <c r="BQ551" s="13"/>
      <c r="BR551" s="13"/>
      <c r="BS551" s="13"/>
      <c r="BT551" s="13"/>
      <c r="BU551" s="13"/>
      <c r="BV551" s="13"/>
      <c r="BW551" s="13"/>
      <c r="BX551" s="13"/>
      <c r="BY551" s="13"/>
      <c r="BZ551" s="13"/>
      <c r="CA551" s="13"/>
      <c r="CB551" s="13"/>
      <c r="CC551" s="13"/>
      <c r="CD551" s="13"/>
      <c r="CE551" s="13"/>
      <c r="CF551" s="13"/>
      <c r="CG551" s="13"/>
      <c r="CH551" s="13"/>
    </row>
    <row r="552" spans="1:86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13"/>
      <c r="AY552" s="13"/>
      <c r="AZ552" s="13"/>
      <c r="BA552" s="13"/>
      <c r="BB552" s="13"/>
      <c r="BC552" s="13"/>
      <c r="BD552" s="13"/>
      <c r="BE552" s="13"/>
      <c r="BF552" s="13"/>
      <c r="BG552" s="13"/>
      <c r="BH552" s="13"/>
      <c r="BI552" s="13"/>
      <c r="BJ552" s="13"/>
      <c r="BK552" s="13"/>
      <c r="BL552" s="13"/>
      <c r="BM552" s="13"/>
      <c r="BN552" s="13"/>
      <c r="BO552" s="13"/>
      <c r="BP552" s="13"/>
      <c r="BQ552" s="13"/>
      <c r="BR552" s="13"/>
      <c r="BS552" s="13"/>
      <c r="BT552" s="13"/>
      <c r="BU552" s="13"/>
      <c r="BV552" s="13"/>
      <c r="BW552" s="13"/>
      <c r="BX552" s="13"/>
      <c r="BY552" s="13"/>
      <c r="BZ552" s="13"/>
      <c r="CA552" s="13"/>
      <c r="CB552" s="13"/>
      <c r="CC552" s="13"/>
      <c r="CD552" s="13"/>
      <c r="CE552" s="13"/>
      <c r="CF552" s="13"/>
      <c r="CG552" s="13"/>
      <c r="CH552" s="13"/>
    </row>
    <row r="553" spans="1:86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13"/>
      <c r="AY553" s="13"/>
      <c r="AZ553" s="13"/>
      <c r="BA553" s="13"/>
      <c r="BB553" s="13"/>
      <c r="BC553" s="13"/>
      <c r="BD553" s="13"/>
      <c r="BE553" s="13"/>
      <c r="BF553" s="13"/>
      <c r="BG553" s="13"/>
      <c r="BH553" s="13"/>
      <c r="BI553" s="13"/>
      <c r="BJ553" s="13"/>
      <c r="BK553" s="13"/>
      <c r="BL553" s="13"/>
      <c r="BM553" s="13"/>
      <c r="BN553" s="13"/>
      <c r="BO553" s="13"/>
      <c r="BP553" s="13"/>
      <c r="BQ553" s="13"/>
      <c r="BR553" s="13"/>
      <c r="BS553" s="13"/>
      <c r="BT553" s="13"/>
      <c r="BU553" s="13"/>
      <c r="BV553" s="13"/>
      <c r="BW553" s="13"/>
      <c r="BX553" s="13"/>
      <c r="BY553" s="13"/>
      <c r="BZ553" s="13"/>
      <c r="CA553" s="13"/>
      <c r="CB553" s="13"/>
      <c r="CC553" s="13"/>
      <c r="CD553" s="13"/>
      <c r="CE553" s="13"/>
      <c r="CF553" s="13"/>
      <c r="CG553" s="13"/>
      <c r="CH553" s="13"/>
    </row>
    <row r="554" spans="1:86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13"/>
      <c r="AY554" s="13"/>
      <c r="AZ554" s="13"/>
      <c r="BA554" s="13"/>
      <c r="BB554" s="13"/>
      <c r="BC554" s="13"/>
      <c r="BD554" s="13"/>
      <c r="BE554" s="13"/>
      <c r="BF554" s="13"/>
      <c r="BG554" s="13"/>
      <c r="BH554" s="13"/>
      <c r="BI554" s="13"/>
      <c r="BJ554" s="13"/>
      <c r="BK554" s="13"/>
      <c r="BL554" s="13"/>
      <c r="BM554" s="13"/>
      <c r="BN554" s="13"/>
      <c r="BO554" s="13"/>
      <c r="BP554" s="13"/>
      <c r="BQ554" s="13"/>
      <c r="BR554" s="13"/>
      <c r="BS554" s="13"/>
      <c r="BT554" s="13"/>
      <c r="BU554" s="13"/>
      <c r="BV554" s="13"/>
      <c r="BW554" s="13"/>
      <c r="BX554" s="13"/>
      <c r="BY554" s="13"/>
      <c r="BZ554" s="13"/>
      <c r="CA554" s="13"/>
      <c r="CB554" s="13"/>
      <c r="CC554" s="13"/>
      <c r="CD554" s="13"/>
      <c r="CE554" s="13"/>
      <c r="CF554" s="13"/>
      <c r="CG554" s="13"/>
      <c r="CH554" s="13"/>
    </row>
    <row r="555" spans="1:86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13"/>
      <c r="AY555" s="13"/>
      <c r="AZ555" s="13"/>
      <c r="BA555" s="13"/>
      <c r="BB555" s="13"/>
      <c r="BC555" s="13"/>
      <c r="BD555" s="13"/>
      <c r="BE555" s="13"/>
      <c r="BF555" s="13"/>
      <c r="BG555" s="13"/>
      <c r="BH555" s="13"/>
      <c r="BI555" s="13"/>
      <c r="BJ555" s="13"/>
      <c r="BK555" s="13"/>
      <c r="BL555" s="13"/>
      <c r="BM555" s="13"/>
      <c r="BN555" s="13"/>
      <c r="BO555" s="13"/>
      <c r="BP555" s="13"/>
      <c r="BQ555" s="13"/>
      <c r="BR555" s="13"/>
      <c r="BS555" s="13"/>
      <c r="BT555" s="13"/>
      <c r="BU555" s="13"/>
      <c r="BV555" s="13"/>
      <c r="BW555" s="13"/>
      <c r="BX555" s="13"/>
      <c r="BY555" s="13"/>
      <c r="BZ555" s="13"/>
      <c r="CA555" s="13"/>
      <c r="CB555" s="13"/>
      <c r="CC555" s="13"/>
      <c r="CD555" s="13"/>
      <c r="CE555" s="13"/>
      <c r="CF555" s="13"/>
      <c r="CG555" s="13"/>
      <c r="CH555" s="13"/>
    </row>
    <row r="556" spans="1:86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13"/>
      <c r="AY556" s="13"/>
      <c r="AZ556" s="13"/>
      <c r="BA556" s="13"/>
      <c r="BB556" s="13"/>
      <c r="BC556" s="13"/>
      <c r="BD556" s="13"/>
      <c r="BE556" s="13"/>
      <c r="BF556" s="13"/>
      <c r="BG556" s="13"/>
      <c r="BH556" s="13"/>
      <c r="BI556" s="13"/>
      <c r="BJ556" s="13"/>
      <c r="BK556" s="13"/>
      <c r="BL556" s="13"/>
      <c r="BM556" s="13"/>
      <c r="BN556" s="13"/>
      <c r="BO556" s="13"/>
      <c r="BP556" s="13"/>
      <c r="BQ556" s="13"/>
      <c r="BR556" s="13"/>
      <c r="BS556" s="13"/>
      <c r="BT556" s="13"/>
      <c r="BU556" s="13"/>
      <c r="BV556" s="13"/>
      <c r="BW556" s="13"/>
      <c r="BX556" s="13"/>
      <c r="BY556" s="13"/>
      <c r="BZ556" s="13"/>
      <c r="CA556" s="13"/>
      <c r="CB556" s="13"/>
      <c r="CC556" s="13"/>
      <c r="CD556" s="13"/>
      <c r="CE556" s="13"/>
      <c r="CF556" s="13"/>
      <c r="CG556" s="13"/>
      <c r="CH556" s="13"/>
    </row>
    <row r="557" spans="1:86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13"/>
      <c r="AY557" s="13"/>
      <c r="AZ557" s="13"/>
      <c r="BA557" s="13"/>
      <c r="BB557" s="13"/>
      <c r="BC557" s="13"/>
      <c r="BD557" s="13"/>
      <c r="BE557" s="13"/>
      <c r="BF557" s="13"/>
      <c r="BG557" s="13"/>
      <c r="BH557" s="13"/>
      <c r="BI557" s="13"/>
      <c r="BJ557" s="13"/>
      <c r="BK557" s="13"/>
      <c r="BL557" s="13"/>
      <c r="BM557" s="13"/>
      <c r="BN557" s="13"/>
      <c r="BO557" s="13"/>
      <c r="BP557" s="13"/>
      <c r="BQ557" s="13"/>
      <c r="BR557" s="13"/>
      <c r="BS557" s="13"/>
      <c r="BT557" s="13"/>
      <c r="BU557" s="13"/>
      <c r="BV557" s="13"/>
      <c r="BW557" s="13"/>
      <c r="BX557" s="13"/>
      <c r="BY557" s="13"/>
      <c r="BZ557" s="13"/>
      <c r="CA557" s="13"/>
      <c r="CB557" s="13"/>
      <c r="CC557" s="13"/>
      <c r="CD557" s="13"/>
      <c r="CE557" s="13"/>
      <c r="CF557" s="13"/>
      <c r="CG557" s="13"/>
      <c r="CH557" s="13"/>
    </row>
    <row r="558" spans="1:86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13"/>
      <c r="AY558" s="13"/>
      <c r="AZ558" s="13"/>
      <c r="BA558" s="13"/>
      <c r="BB558" s="13"/>
      <c r="BC558" s="13"/>
      <c r="BD558" s="13"/>
      <c r="BE558" s="13"/>
      <c r="BF558" s="13"/>
      <c r="BG558" s="13"/>
      <c r="BH558" s="13"/>
      <c r="BI558" s="13"/>
      <c r="BJ558" s="13"/>
      <c r="BK558" s="13"/>
      <c r="BL558" s="13"/>
      <c r="BM558" s="13"/>
      <c r="BN558" s="13"/>
      <c r="BO558" s="13"/>
      <c r="BP558" s="13"/>
      <c r="BQ558" s="13"/>
      <c r="BR558" s="13"/>
      <c r="BS558" s="13"/>
      <c r="BT558" s="13"/>
      <c r="BU558" s="13"/>
      <c r="BV558" s="13"/>
      <c r="BW558" s="13"/>
      <c r="BX558" s="13"/>
      <c r="BY558" s="13"/>
      <c r="BZ558" s="13"/>
      <c r="CA558" s="13"/>
      <c r="CB558" s="13"/>
      <c r="CC558" s="13"/>
      <c r="CD558" s="13"/>
      <c r="CE558" s="13"/>
      <c r="CF558" s="13"/>
      <c r="CG558" s="13"/>
      <c r="CH558" s="13"/>
    </row>
    <row r="559" spans="1:86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13"/>
      <c r="AY559" s="13"/>
      <c r="AZ559" s="13"/>
      <c r="BA559" s="13"/>
      <c r="BB559" s="13"/>
      <c r="BC559" s="13"/>
      <c r="BD559" s="13"/>
      <c r="BE559" s="13"/>
      <c r="BF559" s="13"/>
      <c r="BG559" s="13"/>
      <c r="BH559" s="13"/>
      <c r="BI559" s="13"/>
      <c r="BJ559" s="13"/>
      <c r="BK559" s="13"/>
      <c r="BL559" s="13"/>
      <c r="BM559" s="13"/>
      <c r="BN559" s="13"/>
      <c r="BO559" s="13"/>
      <c r="BP559" s="13"/>
      <c r="BQ559" s="13"/>
      <c r="BR559" s="13"/>
      <c r="BS559" s="13"/>
      <c r="BT559" s="13"/>
      <c r="BU559" s="13"/>
      <c r="BV559" s="13"/>
      <c r="BW559" s="13"/>
      <c r="BX559" s="13"/>
      <c r="BY559" s="13"/>
      <c r="BZ559" s="13"/>
      <c r="CA559" s="13"/>
      <c r="CB559" s="13"/>
      <c r="CC559" s="13"/>
      <c r="CD559" s="13"/>
      <c r="CE559" s="13"/>
      <c r="CF559" s="13"/>
      <c r="CG559" s="13"/>
      <c r="CH559" s="13"/>
    </row>
    <row r="560" spans="1:86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13"/>
      <c r="AY560" s="13"/>
      <c r="AZ560" s="13"/>
      <c r="BA560" s="13"/>
      <c r="BB560" s="13"/>
      <c r="BC560" s="13"/>
      <c r="BD560" s="13"/>
      <c r="BE560" s="13"/>
      <c r="BF560" s="13"/>
      <c r="BG560" s="13"/>
      <c r="BH560" s="13"/>
      <c r="BI560" s="13"/>
      <c r="BJ560" s="13"/>
      <c r="BK560" s="13"/>
      <c r="BL560" s="13"/>
      <c r="BM560" s="13"/>
      <c r="BN560" s="13"/>
      <c r="BO560" s="13"/>
      <c r="BP560" s="13"/>
      <c r="BQ560" s="13"/>
      <c r="BR560" s="13"/>
      <c r="BS560" s="13"/>
      <c r="BT560" s="13"/>
      <c r="BU560" s="13"/>
      <c r="BV560" s="13"/>
      <c r="BW560" s="13"/>
      <c r="BX560" s="13"/>
      <c r="BY560" s="13"/>
      <c r="BZ560" s="13"/>
      <c r="CA560" s="13"/>
      <c r="CB560" s="13"/>
      <c r="CC560" s="13"/>
      <c r="CD560" s="13"/>
      <c r="CE560" s="13"/>
      <c r="CF560" s="13"/>
      <c r="CG560" s="13"/>
      <c r="CH560" s="13"/>
    </row>
    <row r="561" spans="1:86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13"/>
      <c r="AY561" s="13"/>
      <c r="AZ561" s="13"/>
      <c r="BA561" s="13"/>
      <c r="BB561" s="13"/>
      <c r="BC561" s="13"/>
      <c r="BD561" s="13"/>
      <c r="BE561" s="13"/>
      <c r="BF561" s="13"/>
      <c r="BG561" s="13"/>
      <c r="BH561" s="13"/>
      <c r="BI561" s="13"/>
      <c r="BJ561" s="13"/>
      <c r="BK561" s="13"/>
      <c r="BL561" s="13"/>
      <c r="BM561" s="13"/>
      <c r="BN561" s="13"/>
      <c r="BO561" s="13"/>
      <c r="BP561" s="13"/>
      <c r="BQ561" s="13"/>
      <c r="BR561" s="13"/>
      <c r="BS561" s="13"/>
      <c r="BT561" s="13"/>
      <c r="BU561" s="13"/>
      <c r="BV561" s="13"/>
      <c r="BW561" s="13"/>
      <c r="BX561" s="13"/>
      <c r="BY561" s="13"/>
      <c r="BZ561" s="13"/>
      <c r="CA561" s="13"/>
      <c r="CB561" s="13"/>
      <c r="CC561" s="13"/>
      <c r="CD561" s="13"/>
      <c r="CE561" s="13"/>
      <c r="CF561" s="13"/>
      <c r="CG561" s="13"/>
      <c r="CH561" s="13"/>
    </row>
    <row r="562" spans="1:86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13"/>
      <c r="AY562" s="13"/>
      <c r="AZ562" s="13"/>
      <c r="BA562" s="13"/>
      <c r="BB562" s="13"/>
      <c r="BC562" s="13"/>
      <c r="BD562" s="13"/>
      <c r="BE562" s="13"/>
      <c r="BF562" s="13"/>
      <c r="BG562" s="13"/>
      <c r="BH562" s="13"/>
      <c r="BI562" s="13"/>
      <c r="BJ562" s="13"/>
      <c r="BK562" s="13"/>
      <c r="BL562" s="13"/>
      <c r="BM562" s="13"/>
      <c r="BN562" s="13"/>
      <c r="BO562" s="13"/>
      <c r="BP562" s="13"/>
      <c r="BQ562" s="13"/>
      <c r="BR562" s="13"/>
      <c r="BS562" s="13"/>
      <c r="BT562" s="13"/>
      <c r="BU562" s="13"/>
      <c r="BV562" s="13"/>
      <c r="BW562" s="13"/>
      <c r="BX562" s="13"/>
      <c r="BY562" s="13"/>
      <c r="BZ562" s="13"/>
      <c r="CA562" s="13"/>
      <c r="CB562" s="13"/>
      <c r="CC562" s="13"/>
      <c r="CD562" s="13"/>
      <c r="CE562" s="13"/>
      <c r="CF562" s="13"/>
      <c r="CG562" s="13"/>
      <c r="CH562" s="13"/>
    </row>
    <row r="563" spans="1:86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13"/>
      <c r="AY563" s="13"/>
      <c r="AZ563" s="13"/>
      <c r="BA563" s="13"/>
      <c r="BB563" s="13"/>
      <c r="BC563" s="13"/>
      <c r="BD563" s="13"/>
      <c r="BE563" s="13"/>
      <c r="BF563" s="13"/>
      <c r="BG563" s="13"/>
      <c r="BH563" s="13"/>
      <c r="BI563" s="13"/>
      <c r="BJ563" s="13"/>
      <c r="BK563" s="13"/>
      <c r="BL563" s="13"/>
      <c r="BM563" s="13"/>
      <c r="BN563" s="13"/>
      <c r="BO563" s="13"/>
      <c r="BP563" s="13"/>
      <c r="BQ563" s="13"/>
      <c r="BR563" s="13"/>
      <c r="BS563" s="13"/>
      <c r="BT563" s="13"/>
      <c r="BU563" s="13"/>
      <c r="BV563" s="13"/>
      <c r="BW563" s="13"/>
      <c r="BX563" s="13"/>
      <c r="BY563" s="13"/>
      <c r="BZ563" s="13"/>
      <c r="CA563" s="13"/>
      <c r="CB563" s="13"/>
      <c r="CC563" s="13"/>
      <c r="CD563" s="13"/>
      <c r="CE563" s="13"/>
      <c r="CF563" s="13"/>
      <c r="CG563" s="13"/>
      <c r="CH563" s="13"/>
    </row>
    <row r="564" spans="1:86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13"/>
      <c r="AY564" s="13"/>
      <c r="AZ564" s="13"/>
      <c r="BA564" s="13"/>
      <c r="BB564" s="13"/>
      <c r="BC564" s="13"/>
      <c r="BD564" s="13"/>
      <c r="BE564" s="13"/>
      <c r="BF564" s="13"/>
      <c r="BG564" s="13"/>
      <c r="BH564" s="13"/>
      <c r="BI564" s="13"/>
      <c r="BJ564" s="13"/>
      <c r="BK564" s="13"/>
      <c r="BL564" s="13"/>
      <c r="BM564" s="13"/>
      <c r="BN564" s="13"/>
      <c r="BO564" s="13"/>
      <c r="BP564" s="13"/>
      <c r="BQ564" s="13"/>
      <c r="BR564" s="13"/>
      <c r="BS564" s="13"/>
      <c r="BT564" s="13"/>
      <c r="BU564" s="13"/>
      <c r="BV564" s="13"/>
      <c r="BW564" s="13"/>
      <c r="BX564" s="13"/>
      <c r="BY564" s="13"/>
      <c r="BZ564" s="13"/>
      <c r="CA564" s="13"/>
      <c r="CB564" s="13"/>
      <c r="CC564" s="13"/>
      <c r="CD564" s="13"/>
      <c r="CE564" s="13"/>
      <c r="CF564" s="13"/>
      <c r="CG564" s="13"/>
      <c r="CH564" s="13"/>
    </row>
    <row r="565" spans="1:86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13"/>
      <c r="AY565" s="13"/>
      <c r="AZ565" s="13"/>
      <c r="BA565" s="13"/>
      <c r="BB565" s="13"/>
      <c r="BC565" s="13"/>
      <c r="BD565" s="13"/>
      <c r="BE565" s="13"/>
      <c r="BF565" s="13"/>
      <c r="BG565" s="13"/>
      <c r="BH565" s="13"/>
      <c r="BI565" s="13"/>
      <c r="BJ565" s="13"/>
      <c r="BK565" s="13"/>
      <c r="BL565" s="13"/>
      <c r="BM565" s="13"/>
      <c r="BN565" s="13"/>
      <c r="BO565" s="13"/>
      <c r="BP565" s="13"/>
      <c r="BQ565" s="13"/>
      <c r="BR565" s="13"/>
      <c r="BS565" s="13"/>
      <c r="BT565" s="13"/>
      <c r="BU565" s="13"/>
      <c r="BV565" s="13"/>
      <c r="BW565" s="13"/>
      <c r="BX565" s="13"/>
      <c r="BY565" s="13"/>
      <c r="BZ565" s="13"/>
      <c r="CA565" s="13"/>
      <c r="CB565" s="13"/>
      <c r="CC565" s="13"/>
      <c r="CD565" s="13"/>
      <c r="CE565" s="13"/>
      <c r="CF565" s="13"/>
      <c r="CG565" s="13"/>
      <c r="CH565" s="13"/>
    </row>
    <row r="566" spans="1:86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13"/>
      <c r="AY566" s="13"/>
      <c r="AZ566" s="13"/>
      <c r="BA566" s="13"/>
      <c r="BB566" s="13"/>
      <c r="BC566" s="13"/>
      <c r="BD566" s="13"/>
      <c r="BE566" s="13"/>
      <c r="BF566" s="13"/>
      <c r="BG566" s="13"/>
      <c r="BH566" s="13"/>
      <c r="BI566" s="13"/>
      <c r="BJ566" s="13"/>
      <c r="BK566" s="13"/>
      <c r="BL566" s="13"/>
      <c r="BM566" s="13"/>
      <c r="BN566" s="13"/>
      <c r="BO566" s="13"/>
      <c r="BP566" s="13"/>
      <c r="BQ566" s="13"/>
      <c r="BR566" s="13"/>
      <c r="BS566" s="13"/>
      <c r="BT566" s="13"/>
      <c r="BU566" s="13"/>
      <c r="BV566" s="13"/>
      <c r="BW566" s="13"/>
      <c r="BX566" s="13"/>
      <c r="BY566" s="13"/>
      <c r="BZ566" s="13"/>
      <c r="CA566" s="13"/>
      <c r="CB566" s="13"/>
      <c r="CC566" s="13"/>
      <c r="CD566" s="13"/>
      <c r="CE566" s="13"/>
      <c r="CF566" s="13"/>
      <c r="CG566" s="13"/>
      <c r="CH566" s="13"/>
    </row>
    <row r="567" spans="1:86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13"/>
      <c r="AY567" s="13"/>
      <c r="AZ567" s="13"/>
      <c r="BA567" s="13"/>
      <c r="BB567" s="13"/>
      <c r="BC567" s="13"/>
      <c r="BD567" s="13"/>
      <c r="BE567" s="13"/>
      <c r="BF567" s="13"/>
      <c r="BG567" s="13"/>
      <c r="BH567" s="13"/>
      <c r="BI567" s="13"/>
      <c r="BJ567" s="13"/>
      <c r="BK567" s="13"/>
      <c r="BL567" s="13"/>
      <c r="BM567" s="13"/>
      <c r="BN567" s="13"/>
      <c r="BO567" s="13"/>
      <c r="BP567" s="13"/>
      <c r="BQ567" s="13"/>
      <c r="BR567" s="13"/>
      <c r="BS567" s="13"/>
      <c r="BT567" s="13"/>
      <c r="BU567" s="13"/>
      <c r="BV567" s="13"/>
      <c r="BW567" s="13"/>
      <c r="BX567" s="13"/>
      <c r="BY567" s="13"/>
      <c r="BZ567" s="13"/>
      <c r="CA567" s="13"/>
      <c r="CB567" s="13"/>
      <c r="CC567" s="13"/>
      <c r="CD567" s="13"/>
      <c r="CE567" s="13"/>
      <c r="CF567" s="13"/>
      <c r="CG567" s="13"/>
      <c r="CH567" s="13"/>
    </row>
    <row r="568" spans="1:86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13"/>
      <c r="AY568" s="13"/>
      <c r="AZ568" s="13"/>
      <c r="BA568" s="13"/>
      <c r="BB568" s="13"/>
      <c r="BC568" s="13"/>
      <c r="BD568" s="13"/>
      <c r="BE568" s="13"/>
      <c r="BF568" s="13"/>
      <c r="BG568" s="13"/>
      <c r="BH568" s="13"/>
      <c r="BI568" s="13"/>
      <c r="BJ568" s="13"/>
      <c r="BK568" s="13"/>
      <c r="BL568" s="13"/>
      <c r="BM568" s="13"/>
      <c r="BN568" s="13"/>
      <c r="BO568" s="13"/>
      <c r="BP568" s="13"/>
      <c r="BQ568" s="13"/>
      <c r="BR568" s="13"/>
      <c r="BS568" s="13"/>
      <c r="BT568" s="13"/>
      <c r="BU568" s="13"/>
      <c r="BV568" s="13"/>
      <c r="BW568" s="13"/>
      <c r="BX568" s="13"/>
      <c r="BY568" s="13"/>
      <c r="BZ568" s="13"/>
      <c r="CA568" s="13"/>
      <c r="CB568" s="13"/>
      <c r="CC568" s="13"/>
      <c r="CD568" s="13"/>
      <c r="CE568" s="13"/>
      <c r="CF568" s="13"/>
      <c r="CG568" s="13"/>
      <c r="CH568" s="13"/>
    </row>
    <row r="569" spans="1:86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13"/>
      <c r="AY569" s="13"/>
      <c r="AZ569" s="13"/>
      <c r="BA569" s="13"/>
      <c r="BB569" s="13"/>
      <c r="BC569" s="13"/>
      <c r="BD569" s="13"/>
      <c r="BE569" s="13"/>
      <c r="BF569" s="13"/>
      <c r="BG569" s="13"/>
      <c r="BH569" s="13"/>
      <c r="BI569" s="13"/>
      <c r="BJ569" s="13"/>
      <c r="BK569" s="13"/>
      <c r="BL569" s="13"/>
      <c r="BM569" s="13"/>
      <c r="BN569" s="13"/>
      <c r="BO569" s="13"/>
      <c r="BP569" s="13"/>
      <c r="BQ569" s="13"/>
      <c r="BR569" s="13"/>
      <c r="BS569" s="13"/>
      <c r="BT569" s="13"/>
      <c r="BU569" s="13"/>
      <c r="BV569" s="13"/>
      <c r="BW569" s="13"/>
      <c r="BX569" s="13"/>
      <c r="BY569" s="13"/>
      <c r="BZ569" s="13"/>
      <c r="CA569" s="13"/>
      <c r="CB569" s="13"/>
      <c r="CC569" s="13"/>
      <c r="CD569" s="13"/>
      <c r="CE569" s="13"/>
      <c r="CF569" s="13"/>
      <c r="CG569" s="13"/>
      <c r="CH569" s="13"/>
    </row>
    <row r="570" spans="1:86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13"/>
      <c r="AY570" s="13"/>
      <c r="AZ570" s="13"/>
      <c r="BA570" s="13"/>
      <c r="BB570" s="13"/>
      <c r="BC570" s="13"/>
      <c r="BD570" s="13"/>
      <c r="BE570" s="13"/>
      <c r="BF570" s="13"/>
      <c r="BG570" s="13"/>
      <c r="BH570" s="13"/>
      <c r="BI570" s="13"/>
      <c r="BJ570" s="13"/>
      <c r="BK570" s="13"/>
      <c r="BL570" s="13"/>
      <c r="BM570" s="13"/>
      <c r="BN570" s="13"/>
      <c r="BO570" s="13"/>
      <c r="BP570" s="13"/>
      <c r="BQ570" s="13"/>
      <c r="BR570" s="13"/>
      <c r="BS570" s="13"/>
      <c r="BT570" s="13"/>
      <c r="BU570" s="13"/>
      <c r="BV570" s="13"/>
      <c r="BW570" s="13"/>
      <c r="BX570" s="13"/>
      <c r="BY570" s="13"/>
      <c r="BZ570" s="13"/>
      <c r="CA570" s="13"/>
      <c r="CB570" s="13"/>
      <c r="CC570" s="13"/>
      <c r="CD570" s="13"/>
      <c r="CE570" s="13"/>
      <c r="CF570" s="13"/>
      <c r="CG570" s="13"/>
      <c r="CH570" s="13"/>
    </row>
    <row r="571" spans="1:86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13"/>
      <c r="AY571" s="13"/>
      <c r="AZ571" s="13"/>
      <c r="BA571" s="13"/>
      <c r="BB571" s="13"/>
      <c r="BC571" s="13"/>
      <c r="BD571" s="13"/>
      <c r="BE571" s="13"/>
      <c r="BF571" s="13"/>
      <c r="BG571" s="13"/>
      <c r="BH571" s="13"/>
      <c r="BI571" s="13"/>
      <c r="BJ571" s="13"/>
      <c r="BK571" s="13"/>
      <c r="BL571" s="13"/>
      <c r="BM571" s="13"/>
      <c r="BN571" s="13"/>
      <c r="BO571" s="13"/>
      <c r="BP571" s="13"/>
      <c r="BQ571" s="13"/>
      <c r="BR571" s="13"/>
      <c r="BS571" s="13"/>
      <c r="BT571" s="13"/>
      <c r="BU571" s="13"/>
      <c r="BV571" s="13"/>
      <c r="BW571" s="13"/>
      <c r="BX571" s="13"/>
      <c r="BY571" s="13"/>
      <c r="BZ571" s="13"/>
      <c r="CA571" s="13"/>
      <c r="CB571" s="13"/>
      <c r="CC571" s="13"/>
      <c r="CD571" s="13"/>
      <c r="CE571" s="13"/>
      <c r="CF571" s="13"/>
      <c r="CG571" s="13"/>
      <c r="CH571" s="13"/>
    </row>
    <row r="572" spans="1:86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13"/>
      <c r="AY572" s="13"/>
      <c r="AZ572" s="13"/>
      <c r="BA572" s="13"/>
      <c r="BB572" s="13"/>
      <c r="BC572" s="13"/>
      <c r="BD572" s="13"/>
      <c r="BE572" s="13"/>
      <c r="BF572" s="13"/>
      <c r="BG572" s="13"/>
      <c r="BH572" s="13"/>
      <c r="BI572" s="13"/>
      <c r="BJ572" s="13"/>
      <c r="BK572" s="13"/>
      <c r="BL572" s="13"/>
      <c r="BM572" s="13"/>
      <c r="BN572" s="13"/>
      <c r="BO572" s="13"/>
      <c r="BP572" s="13"/>
      <c r="BQ572" s="13"/>
      <c r="BR572" s="13"/>
      <c r="BS572" s="13"/>
      <c r="BT572" s="13"/>
      <c r="BU572" s="13"/>
      <c r="BV572" s="13"/>
      <c r="BW572" s="13"/>
      <c r="BX572" s="13"/>
      <c r="BY572" s="13"/>
      <c r="BZ572" s="13"/>
      <c r="CA572" s="13"/>
      <c r="CB572" s="13"/>
      <c r="CC572" s="13"/>
      <c r="CD572" s="13"/>
      <c r="CE572" s="13"/>
      <c r="CF572" s="13"/>
      <c r="CG572" s="13"/>
      <c r="CH572" s="13"/>
    </row>
    <row r="573" spans="1:86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13"/>
      <c r="AY573" s="13"/>
      <c r="AZ573" s="13"/>
      <c r="BA573" s="13"/>
      <c r="BB573" s="13"/>
      <c r="BC573" s="13"/>
      <c r="BD573" s="13"/>
      <c r="BE573" s="13"/>
      <c r="BF573" s="13"/>
      <c r="BG573" s="13"/>
      <c r="BH573" s="13"/>
      <c r="BI573" s="13"/>
      <c r="BJ573" s="13"/>
      <c r="BK573" s="13"/>
      <c r="BL573" s="13"/>
      <c r="BM573" s="13"/>
      <c r="BN573" s="13"/>
      <c r="BO573" s="13"/>
      <c r="BP573" s="13"/>
      <c r="BQ573" s="13"/>
      <c r="BR573" s="13"/>
      <c r="BS573" s="13"/>
      <c r="BT573" s="13"/>
      <c r="BU573" s="13"/>
      <c r="BV573" s="13"/>
      <c r="BW573" s="13"/>
      <c r="BX573" s="13"/>
      <c r="BY573" s="13"/>
      <c r="BZ573" s="13"/>
      <c r="CA573" s="13"/>
      <c r="CB573" s="13"/>
      <c r="CC573" s="13"/>
      <c r="CD573" s="13"/>
      <c r="CE573" s="13"/>
      <c r="CF573" s="13"/>
      <c r="CG573" s="13"/>
      <c r="CH573" s="13"/>
    </row>
    <row r="574" spans="1:86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13"/>
      <c r="AY574" s="13"/>
      <c r="AZ574" s="13"/>
      <c r="BA574" s="13"/>
      <c r="BB574" s="13"/>
      <c r="BC574" s="13"/>
      <c r="BD574" s="13"/>
      <c r="BE574" s="13"/>
      <c r="BF574" s="13"/>
      <c r="BG574" s="13"/>
      <c r="BH574" s="13"/>
      <c r="BI574" s="13"/>
      <c r="BJ574" s="13"/>
      <c r="BK574" s="13"/>
      <c r="BL574" s="13"/>
      <c r="BM574" s="13"/>
      <c r="BN574" s="13"/>
      <c r="BO574" s="13"/>
      <c r="BP574" s="13"/>
      <c r="BQ574" s="13"/>
      <c r="BR574" s="13"/>
      <c r="BS574" s="13"/>
      <c r="BT574" s="13"/>
      <c r="BU574" s="13"/>
      <c r="BV574" s="13"/>
      <c r="BW574" s="13"/>
      <c r="BX574" s="13"/>
      <c r="BY574" s="13"/>
      <c r="BZ574" s="13"/>
      <c r="CA574" s="13"/>
      <c r="CB574" s="13"/>
      <c r="CC574" s="13"/>
      <c r="CD574" s="13"/>
      <c r="CE574" s="13"/>
      <c r="CF574" s="13"/>
      <c r="CG574" s="13"/>
      <c r="CH574" s="13"/>
    </row>
    <row r="575" spans="1:86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13"/>
      <c r="AY575" s="13"/>
      <c r="AZ575" s="13"/>
      <c r="BA575" s="13"/>
      <c r="BB575" s="13"/>
      <c r="BC575" s="13"/>
      <c r="BD575" s="13"/>
      <c r="BE575" s="13"/>
      <c r="BF575" s="13"/>
      <c r="BG575" s="13"/>
      <c r="BH575" s="13"/>
      <c r="BI575" s="13"/>
      <c r="BJ575" s="13"/>
      <c r="BK575" s="13"/>
      <c r="BL575" s="13"/>
      <c r="BM575" s="13"/>
      <c r="BN575" s="13"/>
      <c r="BO575" s="13"/>
      <c r="BP575" s="13"/>
      <c r="BQ575" s="13"/>
      <c r="BR575" s="13"/>
      <c r="BS575" s="13"/>
      <c r="BT575" s="13"/>
      <c r="BU575" s="13"/>
      <c r="BV575" s="13"/>
      <c r="BW575" s="13"/>
      <c r="BX575" s="13"/>
      <c r="BY575" s="13"/>
      <c r="BZ575" s="13"/>
      <c r="CA575" s="13"/>
      <c r="CB575" s="13"/>
      <c r="CC575" s="13"/>
      <c r="CD575" s="13"/>
      <c r="CE575" s="13"/>
      <c r="CF575" s="13"/>
      <c r="CG575" s="13"/>
      <c r="CH575" s="13"/>
    </row>
    <row r="576" spans="1:86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13"/>
      <c r="AY576" s="13"/>
      <c r="AZ576" s="13"/>
      <c r="BA576" s="13"/>
      <c r="BB576" s="13"/>
      <c r="BC576" s="13"/>
      <c r="BD576" s="13"/>
      <c r="BE576" s="13"/>
      <c r="BF576" s="13"/>
      <c r="BG576" s="13"/>
      <c r="BH576" s="13"/>
      <c r="BI576" s="13"/>
      <c r="BJ576" s="13"/>
      <c r="BK576" s="13"/>
      <c r="BL576" s="13"/>
      <c r="BM576" s="13"/>
      <c r="BN576" s="13"/>
      <c r="BO576" s="13"/>
      <c r="BP576" s="13"/>
      <c r="BQ576" s="13"/>
      <c r="BR576" s="13"/>
      <c r="BS576" s="13"/>
      <c r="BT576" s="13"/>
      <c r="BU576" s="13"/>
      <c r="BV576" s="13"/>
      <c r="BW576" s="13"/>
      <c r="BX576" s="13"/>
      <c r="BY576" s="13"/>
      <c r="BZ576" s="13"/>
      <c r="CA576" s="13"/>
      <c r="CB576" s="13"/>
      <c r="CC576" s="13"/>
      <c r="CD576" s="13"/>
      <c r="CE576" s="13"/>
      <c r="CF576" s="13"/>
      <c r="CG576" s="13"/>
      <c r="CH576" s="13"/>
    </row>
    <row r="577" spans="1:86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13"/>
      <c r="AY577" s="13"/>
      <c r="AZ577" s="13"/>
      <c r="BA577" s="13"/>
      <c r="BB577" s="13"/>
      <c r="BC577" s="13"/>
      <c r="BD577" s="13"/>
      <c r="BE577" s="13"/>
      <c r="BF577" s="13"/>
      <c r="BG577" s="13"/>
      <c r="BH577" s="13"/>
      <c r="BI577" s="13"/>
      <c r="BJ577" s="13"/>
      <c r="BK577" s="13"/>
      <c r="BL577" s="13"/>
      <c r="BM577" s="13"/>
      <c r="BN577" s="13"/>
      <c r="BO577" s="13"/>
      <c r="BP577" s="13"/>
      <c r="BQ577" s="13"/>
      <c r="BR577" s="13"/>
      <c r="BS577" s="13"/>
      <c r="BT577" s="13"/>
      <c r="BU577" s="13"/>
      <c r="BV577" s="13"/>
      <c r="BW577" s="13"/>
      <c r="BX577" s="13"/>
      <c r="BY577" s="13"/>
      <c r="BZ577" s="13"/>
      <c r="CA577" s="13"/>
      <c r="CB577" s="13"/>
      <c r="CC577" s="13"/>
      <c r="CD577" s="13"/>
      <c r="CE577" s="13"/>
      <c r="CF577" s="13"/>
      <c r="CG577" s="13"/>
      <c r="CH577" s="13"/>
    </row>
    <row r="578" spans="1:86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13"/>
      <c r="AY578" s="13"/>
      <c r="AZ578" s="13"/>
      <c r="BA578" s="13"/>
      <c r="BB578" s="13"/>
      <c r="BC578" s="13"/>
      <c r="BD578" s="13"/>
      <c r="BE578" s="13"/>
      <c r="BF578" s="13"/>
      <c r="BG578" s="13"/>
      <c r="BH578" s="13"/>
      <c r="BI578" s="13"/>
      <c r="BJ578" s="13"/>
      <c r="BK578" s="13"/>
      <c r="BL578" s="13"/>
      <c r="BM578" s="13"/>
      <c r="BN578" s="13"/>
      <c r="BO578" s="13"/>
      <c r="BP578" s="13"/>
      <c r="BQ578" s="13"/>
      <c r="BR578" s="13"/>
      <c r="BS578" s="13"/>
      <c r="BT578" s="13"/>
      <c r="BU578" s="13"/>
      <c r="BV578" s="13"/>
      <c r="BW578" s="13"/>
      <c r="BX578" s="13"/>
      <c r="BY578" s="13"/>
      <c r="BZ578" s="13"/>
      <c r="CA578" s="13"/>
      <c r="CB578" s="13"/>
      <c r="CC578" s="13"/>
      <c r="CD578" s="13"/>
      <c r="CE578" s="13"/>
      <c r="CF578" s="13"/>
      <c r="CG578" s="13"/>
      <c r="CH578" s="13"/>
    </row>
    <row r="579" spans="1:86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13"/>
      <c r="AY579" s="13"/>
      <c r="AZ579" s="13"/>
      <c r="BA579" s="13"/>
      <c r="BB579" s="13"/>
      <c r="BC579" s="13"/>
      <c r="BD579" s="13"/>
      <c r="BE579" s="13"/>
      <c r="BF579" s="13"/>
      <c r="BG579" s="13"/>
      <c r="BH579" s="13"/>
      <c r="BI579" s="13"/>
      <c r="BJ579" s="13"/>
      <c r="BK579" s="13"/>
      <c r="BL579" s="13"/>
      <c r="BM579" s="13"/>
      <c r="BN579" s="13"/>
      <c r="BO579" s="13"/>
      <c r="BP579" s="13"/>
      <c r="BQ579" s="13"/>
      <c r="BR579" s="13"/>
      <c r="BS579" s="13"/>
      <c r="BT579" s="13"/>
      <c r="BU579" s="13"/>
      <c r="BV579" s="13"/>
      <c r="BW579" s="13"/>
      <c r="BX579" s="13"/>
      <c r="BY579" s="13"/>
      <c r="BZ579" s="13"/>
      <c r="CA579" s="13"/>
      <c r="CB579" s="13"/>
      <c r="CC579" s="13"/>
      <c r="CD579" s="13"/>
      <c r="CE579" s="13"/>
      <c r="CF579" s="13"/>
      <c r="CG579" s="13"/>
      <c r="CH579" s="13"/>
    </row>
    <row r="580" spans="1:86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13"/>
      <c r="AY580" s="13"/>
      <c r="AZ580" s="13"/>
      <c r="BA580" s="13"/>
      <c r="BB580" s="13"/>
      <c r="BC580" s="13"/>
      <c r="BD580" s="13"/>
      <c r="BE580" s="13"/>
      <c r="BF580" s="13"/>
      <c r="BG580" s="13"/>
      <c r="BH580" s="13"/>
      <c r="BI580" s="13"/>
      <c r="BJ580" s="13"/>
      <c r="BK580" s="13"/>
      <c r="BL580" s="13"/>
      <c r="BM580" s="13"/>
      <c r="BN580" s="13"/>
      <c r="BO580" s="13"/>
      <c r="BP580" s="13"/>
      <c r="BQ580" s="13"/>
      <c r="BR580" s="13"/>
      <c r="BS580" s="13"/>
      <c r="BT580" s="13"/>
      <c r="BU580" s="13"/>
      <c r="BV580" s="13"/>
      <c r="BW580" s="13"/>
      <c r="BX580" s="13"/>
      <c r="BY580" s="13"/>
      <c r="BZ580" s="13"/>
      <c r="CA580" s="13"/>
      <c r="CB580" s="13"/>
      <c r="CC580" s="13"/>
      <c r="CD580" s="13"/>
      <c r="CE580" s="13"/>
      <c r="CF580" s="13"/>
      <c r="CG580" s="13"/>
      <c r="CH580" s="13"/>
    </row>
    <row r="581" spans="1:86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13"/>
      <c r="AY581" s="13"/>
      <c r="AZ581" s="13"/>
      <c r="BA581" s="13"/>
      <c r="BB581" s="13"/>
      <c r="BC581" s="13"/>
      <c r="BD581" s="13"/>
      <c r="BE581" s="13"/>
      <c r="BF581" s="13"/>
      <c r="BG581" s="13"/>
      <c r="BH581" s="13"/>
      <c r="BI581" s="13"/>
      <c r="BJ581" s="13"/>
      <c r="BK581" s="13"/>
      <c r="BL581" s="13"/>
      <c r="BM581" s="13"/>
      <c r="BN581" s="13"/>
      <c r="BO581" s="13"/>
      <c r="BP581" s="13"/>
      <c r="BQ581" s="13"/>
      <c r="BR581" s="13"/>
      <c r="BS581" s="13"/>
      <c r="BT581" s="13"/>
      <c r="BU581" s="13"/>
      <c r="BV581" s="13"/>
      <c r="BW581" s="13"/>
      <c r="BX581" s="13"/>
      <c r="BY581" s="13"/>
      <c r="BZ581" s="13"/>
      <c r="CA581" s="13"/>
      <c r="CB581" s="13"/>
      <c r="CC581" s="13"/>
      <c r="CD581" s="13"/>
      <c r="CE581" s="13"/>
      <c r="CF581" s="13"/>
      <c r="CG581" s="13"/>
      <c r="CH581" s="13"/>
    </row>
    <row r="582" spans="1:86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13"/>
      <c r="AY582" s="13"/>
      <c r="AZ582" s="13"/>
      <c r="BA582" s="13"/>
      <c r="BB582" s="13"/>
      <c r="BC582" s="13"/>
      <c r="BD582" s="13"/>
      <c r="BE582" s="13"/>
      <c r="BF582" s="13"/>
      <c r="BG582" s="13"/>
      <c r="BH582" s="13"/>
      <c r="BI582" s="13"/>
      <c r="BJ582" s="13"/>
      <c r="BK582" s="13"/>
      <c r="BL582" s="13"/>
      <c r="BM582" s="13"/>
      <c r="BN582" s="13"/>
      <c r="BO582" s="13"/>
      <c r="BP582" s="13"/>
      <c r="BQ582" s="13"/>
      <c r="BR582" s="13"/>
      <c r="BS582" s="13"/>
      <c r="BT582" s="13"/>
      <c r="BU582" s="13"/>
      <c r="BV582" s="13"/>
      <c r="BW582" s="13"/>
      <c r="BX582" s="13"/>
      <c r="BY582" s="13"/>
      <c r="BZ582" s="13"/>
      <c r="CA582" s="13"/>
      <c r="CB582" s="13"/>
      <c r="CC582" s="13"/>
      <c r="CD582" s="13"/>
      <c r="CE582" s="13"/>
      <c r="CF582" s="13"/>
      <c r="CG582" s="13"/>
      <c r="CH582" s="13"/>
    </row>
    <row r="583" spans="1:86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13"/>
      <c r="AY583" s="13"/>
      <c r="AZ583" s="13"/>
      <c r="BA583" s="13"/>
      <c r="BB583" s="13"/>
      <c r="BC583" s="13"/>
      <c r="BD583" s="13"/>
      <c r="BE583" s="13"/>
      <c r="BF583" s="13"/>
      <c r="BG583" s="13"/>
      <c r="BH583" s="13"/>
      <c r="BI583" s="13"/>
      <c r="BJ583" s="13"/>
      <c r="BK583" s="13"/>
      <c r="BL583" s="13"/>
      <c r="BM583" s="13"/>
      <c r="BN583" s="13"/>
      <c r="BO583" s="13"/>
      <c r="BP583" s="13"/>
      <c r="BQ583" s="13"/>
      <c r="BR583" s="13"/>
      <c r="BS583" s="13"/>
      <c r="BT583" s="13"/>
      <c r="BU583" s="13"/>
      <c r="BV583" s="13"/>
      <c r="BW583" s="13"/>
      <c r="BX583" s="13"/>
      <c r="BY583" s="13"/>
      <c r="BZ583" s="13"/>
      <c r="CA583" s="13"/>
      <c r="CB583" s="13"/>
      <c r="CC583" s="13"/>
      <c r="CD583" s="13"/>
      <c r="CE583" s="13"/>
      <c r="CF583" s="13"/>
      <c r="CG583" s="13"/>
      <c r="CH583" s="13"/>
    </row>
    <row r="584" spans="1:86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13"/>
      <c r="AY584" s="13"/>
      <c r="AZ584" s="13"/>
      <c r="BA584" s="13"/>
      <c r="BB584" s="13"/>
      <c r="BC584" s="13"/>
      <c r="BD584" s="13"/>
      <c r="BE584" s="13"/>
      <c r="BF584" s="13"/>
      <c r="BG584" s="13"/>
      <c r="BH584" s="13"/>
      <c r="BI584" s="13"/>
      <c r="BJ584" s="13"/>
      <c r="BK584" s="13"/>
      <c r="BL584" s="13"/>
      <c r="BM584" s="13"/>
      <c r="BN584" s="13"/>
      <c r="BO584" s="13"/>
      <c r="BP584" s="13"/>
      <c r="BQ584" s="13"/>
      <c r="BR584" s="13"/>
      <c r="BS584" s="13"/>
      <c r="BT584" s="13"/>
      <c r="BU584" s="13"/>
      <c r="BV584" s="13"/>
      <c r="BW584" s="13"/>
      <c r="BX584" s="13"/>
      <c r="BY584" s="13"/>
      <c r="BZ584" s="13"/>
      <c r="CA584" s="13"/>
      <c r="CB584" s="13"/>
      <c r="CC584" s="13"/>
      <c r="CD584" s="13"/>
      <c r="CE584" s="13"/>
      <c r="CF584" s="13"/>
      <c r="CG584" s="13"/>
      <c r="CH584" s="13"/>
    </row>
    <row r="585" spans="1:86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13"/>
      <c r="AY585" s="13"/>
      <c r="AZ585" s="13"/>
      <c r="BA585" s="13"/>
      <c r="BB585" s="13"/>
      <c r="BC585" s="13"/>
      <c r="BD585" s="13"/>
      <c r="BE585" s="13"/>
      <c r="BF585" s="13"/>
      <c r="BG585" s="13"/>
      <c r="BH585" s="13"/>
      <c r="BI585" s="13"/>
      <c r="BJ585" s="13"/>
      <c r="BK585" s="13"/>
      <c r="BL585" s="13"/>
      <c r="BM585" s="13"/>
      <c r="BN585" s="13"/>
      <c r="BO585" s="13"/>
      <c r="BP585" s="13"/>
      <c r="BQ585" s="13"/>
      <c r="BR585" s="13"/>
      <c r="BS585" s="13"/>
      <c r="BT585" s="13"/>
      <c r="BU585" s="13"/>
      <c r="BV585" s="13"/>
      <c r="BW585" s="13"/>
      <c r="BX585" s="13"/>
      <c r="BY585" s="13"/>
      <c r="BZ585" s="13"/>
      <c r="CA585" s="13"/>
      <c r="CB585" s="13"/>
      <c r="CC585" s="13"/>
      <c r="CD585" s="13"/>
      <c r="CE585" s="13"/>
      <c r="CF585" s="13"/>
      <c r="CG585" s="13"/>
      <c r="CH585" s="13"/>
    </row>
    <row r="586" spans="1:86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13"/>
      <c r="AY586" s="13"/>
      <c r="AZ586" s="13"/>
      <c r="BA586" s="13"/>
      <c r="BB586" s="13"/>
      <c r="BC586" s="13"/>
      <c r="BD586" s="13"/>
      <c r="BE586" s="13"/>
      <c r="BF586" s="13"/>
      <c r="BG586" s="13"/>
      <c r="BH586" s="13"/>
      <c r="BI586" s="13"/>
      <c r="BJ586" s="13"/>
      <c r="BK586" s="13"/>
      <c r="BL586" s="13"/>
      <c r="BM586" s="13"/>
      <c r="BN586" s="13"/>
      <c r="BO586" s="13"/>
      <c r="BP586" s="13"/>
      <c r="BQ586" s="13"/>
      <c r="BR586" s="13"/>
      <c r="BS586" s="13"/>
      <c r="BT586" s="13"/>
      <c r="BU586" s="13"/>
      <c r="BV586" s="13"/>
      <c r="BW586" s="13"/>
      <c r="BX586" s="13"/>
      <c r="BY586" s="13"/>
      <c r="BZ586" s="13"/>
      <c r="CA586" s="13"/>
      <c r="CB586" s="13"/>
      <c r="CC586" s="13"/>
      <c r="CD586" s="13"/>
      <c r="CE586" s="13"/>
      <c r="CF586" s="13"/>
      <c r="CG586" s="13"/>
      <c r="CH586" s="13"/>
    </row>
    <row r="587" spans="1:86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13"/>
      <c r="AY587" s="13"/>
      <c r="AZ587" s="13"/>
      <c r="BA587" s="13"/>
      <c r="BB587" s="13"/>
      <c r="BC587" s="13"/>
      <c r="BD587" s="13"/>
      <c r="BE587" s="13"/>
      <c r="BF587" s="13"/>
      <c r="BG587" s="13"/>
      <c r="BH587" s="13"/>
      <c r="BI587" s="13"/>
      <c r="BJ587" s="13"/>
      <c r="BK587" s="13"/>
      <c r="BL587" s="13"/>
      <c r="BM587" s="13"/>
      <c r="BN587" s="13"/>
      <c r="BO587" s="13"/>
      <c r="BP587" s="13"/>
      <c r="BQ587" s="13"/>
      <c r="BR587" s="13"/>
      <c r="BS587" s="13"/>
      <c r="BT587" s="13"/>
      <c r="BU587" s="13"/>
      <c r="BV587" s="13"/>
      <c r="BW587" s="13"/>
      <c r="BX587" s="13"/>
      <c r="BY587" s="13"/>
      <c r="BZ587" s="13"/>
      <c r="CA587" s="13"/>
      <c r="CB587" s="13"/>
      <c r="CC587" s="13"/>
      <c r="CD587" s="13"/>
      <c r="CE587" s="13"/>
      <c r="CF587" s="13"/>
      <c r="CG587" s="13"/>
      <c r="CH587" s="13"/>
    </row>
    <row r="588" spans="1:86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13"/>
      <c r="AY588" s="13"/>
      <c r="AZ588" s="13"/>
      <c r="BA588" s="13"/>
      <c r="BB588" s="13"/>
      <c r="BC588" s="13"/>
      <c r="BD588" s="13"/>
      <c r="BE588" s="13"/>
      <c r="BF588" s="13"/>
      <c r="BG588" s="13"/>
      <c r="BH588" s="13"/>
      <c r="BI588" s="13"/>
      <c r="BJ588" s="13"/>
      <c r="BK588" s="13"/>
      <c r="BL588" s="13"/>
      <c r="BM588" s="13"/>
      <c r="BN588" s="13"/>
      <c r="BO588" s="13"/>
      <c r="BP588" s="13"/>
      <c r="BQ588" s="13"/>
      <c r="BR588" s="13"/>
      <c r="BS588" s="13"/>
      <c r="BT588" s="13"/>
      <c r="BU588" s="13"/>
      <c r="BV588" s="13"/>
      <c r="BW588" s="13"/>
      <c r="BX588" s="13"/>
      <c r="BY588" s="13"/>
      <c r="BZ588" s="13"/>
      <c r="CA588" s="13"/>
      <c r="CB588" s="13"/>
      <c r="CC588" s="13"/>
      <c r="CD588" s="13"/>
      <c r="CE588" s="13"/>
      <c r="CF588" s="13"/>
      <c r="CG588" s="13"/>
      <c r="CH588" s="13"/>
    </row>
    <row r="589" spans="1:86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13"/>
      <c r="AY589" s="13"/>
      <c r="AZ589" s="13"/>
      <c r="BA589" s="13"/>
      <c r="BB589" s="13"/>
      <c r="BC589" s="13"/>
      <c r="BD589" s="13"/>
      <c r="BE589" s="13"/>
      <c r="BF589" s="13"/>
      <c r="BG589" s="13"/>
      <c r="BH589" s="13"/>
      <c r="BI589" s="13"/>
      <c r="BJ589" s="13"/>
      <c r="BK589" s="13"/>
      <c r="BL589" s="13"/>
      <c r="BM589" s="13"/>
      <c r="BN589" s="13"/>
      <c r="BO589" s="13"/>
      <c r="BP589" s="13"/>
      <c r="BQ589" s="13"/>
      <c r="BR589" s="13"/>
      <c r="BS589" s="13"/>
      <c r="BT589" s="13"/>
      <c r="BU589" s="13"/>
      <c r="BV589" s="13"/>
      <c r="BW589" s="13"/>
      <c r="BX589" s="13"/>
      <c r="BY589" s="13"/>
      <c r="BZ589" s="13"/>
      <c r="CA589" s="13"/>
      <c r="CB589" s="13"/>
      <c r="CC589" s="13"/>
      <c r="CD589" s="13"/>
      <c r="CE589" s="13"/>
      <c r="CF589" s="13"/>
      <c r="CG589" s="13"/>
      <c r="CH589" s="13"/>
    </row>
    <row r="590" spans="1:86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13"/>
      <c r="AY590" s="13"/>
      <c r="AZ590" s="13"/>
      <c r="BA590" s="13"/>
      <c r="BB590" s="13"/>
      <c r="BC590" s="13"/>
      <c r="BD590" s="13"/>
      <c r="BE590" s="13"/>
      <c r="BF590" s="13"/>
      <c r="BG590" s="13"/>
      <c r="BH590" s="13"/>
      <c r="BI590" s="13"/>
      <c r="BJ590" s="13"/>
      <c r="BK590" s="13"/>
      <c r="BL590" s="13"/>
      <c r="BM590" s="13"/>
      <c r="BN590" s="13"/>
      <c r="BO590" s="13"/>
      <c r="BP590" s="13"/>
      <c r="BQ590" s="13"/>
      <c r="BR590" s="13"/>
      <c r="BS590" s="13"/>
      <c r="BT590" s="13"/>
      <c r="BU590" s="13"/>
      <c r="BV590" s="13"/>
      <c r="BW590" s="13"/>
      <c r="BX590" s="13"/>
      <c r="BY590" s="13"/>
      <c r="BZ590" s="13"/>
      <c r="CA590" s="13"/>
      <c r="CB590" s="13"/>
      <c r="CC590" s="13"/>
      <c r="CD590" s="13"/>
      <c r="CE590" s="13"/>
      <c r="CF590" s="13"/>
      <c r="CG590" s="13"/>
      <c r="CH590" s="13"/>
    </row>
    <row r="591" spans="1:86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13"/>
      <c r="AY591" s="13"/>
      <c r="AZ591" s="13"/>
      <c r="BA591" s="13"/>
      <c r="BB591" s="13"/>
      <c r="BC591" s="13"/>
      <c r="BD591" s="13"/>
      <c r="BE591" s="13"/>
      <c r="BF591" s="13"/>
      <c r="BG591" s="13"/>
      <c r="BH591" s="13"/>
      <c r="BI591" s="13"/>
      <c r="BJ591" s="13"/>
      <c r="BK591" s="13"/>
      <c r="BL591" s="13"/>
      <c r="BM591" s="13"/>
      <c r="BN591" s="13"/>
      <c r="BO591" s="13"/>
      <c r="BP591" s="13"/>
      <c r="BQ591" s="13"/>
      <c r="BR591" s="13"/>
      <c r="BS591" s="13"/>
      <c r="BT591" s="13"/>
      <c r="BU591" s="13"/>
      <c r="BV591" s="13"/>
      <c r="BW591" s="13"/>
      <c r="BX591" s="13"/>
      <c r="BY591" s="13"/>
      <c r="BZ591" s="13"/>
      <c r="CA591" s="13"/>
      <c r="CB591" s="13"/>
      <c r="CC591" s="13"/>
      <c r="CD591" s="13"/>
      <c r="CE591" s="13"/>
      <c r="CF591" s="13"/>
      <c r="CG591" s="13"/>
      <c r="CH591" s="13"/>
    </row>
    <row r="592" spans="1:86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13"/>
      <c r="AY592" s="13"/>
      <c r="AZ592" s="13"/>
      <c r="BA592" s="13"/>
      <c r="BB592" s="13"/>
      <c r="BC592" s="13"/>
      <c r="BD592" s="13"/>
      <c r="BE592" s="13"/>
      <c r="BF592" s="13"/>
      <c r="BG592" s="13"/>
      <c r="BH592" s="13"/>
      <c r="BI592" s="13"/>
      <c r="BJ592" s="13"/>
      <c r="BK592" s="13"/>
      <c r="BL592" s="13"/>
      <c r="BM592" s="13"/>
      <c r="BN592" s="13"/>
      <c r="BO592" s="13"/>
      <c r="BP592" s="13"/>
      <c r="BQ592" s="13"/>
      <c r="BR592" s="13"/>
      <c r="BS592" s="13"/>
      <c r="BT592" s="13"/>
      <c r="BU592" s="13"/>
      <c r="BV592" s="13"/>
      <c r="BW592" s="13"/>
      <c r="BX592" s="13"/>
      <c r="BY592" s="13"/>
      <c r="BZ592" s="13"/>
      <c r="CA592" s="13"/>
      <c r="CB592" s="13"/>
      <c r="CC592" s="13"/>
      <c r="CD592" s="13"/>
      <c r="CE592" s="13"/>
      <c r="CF592" s="13"/>
      <c r="CG592" s="13"/>
      <c r="CH592" s="13"/>
    </row>
    <row r="593" spans="1:86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13"/>
      <c r="AY593" s="13"/>
      <c r="AZ593" s="13"/>
      <c r="BA593" s="13"/>
      <c r="BB593" s="13"/>
      <c r="BC593" s="13"/>
      <c r="BD593" s="13"/>
      <c r="BE593" s="13"/>
      <c r="BF593" s="13"/>
      <c r="BG593" s="13"/>
      <c r="BH593" s="13"/>
      <c r="BI593" s="13"/>
      <c r="BJ593" s="13"/>
      <c r="BK593" s="13"/>
      <c r="BL593" s="13"/>
      <c r="BM593" s="13"/>
      <c r="BN593" s="13"/>
      <c r="BO593" s="13"/>
      <c r="BP593" s="13"/>
      <c r="BQ593" s="13"/>
      <c r="BR593" s="13"/>
      <c r="BS593" s="13"/>
      <c r="BT593" s="13"/>
      <c r="BU593" s="13"/>
      <c r="BV593" s="13"/>
      <c r="BW593" s="13"/>
      <c r="BX593" s="13"/>
      <c r="BY593" s="13"/>
      <c r="BZ593" s="13"/>
      <c r="CA593" s="13"/>
      <c r="CB593" s="13"/>
      <c r="CC593" s="13"/>
      <c r="CD593" s="13"/>
      <c r="CE593" s="13"/>
      <c r="CF593" s="13"/>
      <c r="CG593" s="13"/>
      <c r="CH593" s="13"/>
    </row>
    <row r="594" spans="1:86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13"/>
      <c r="AY594" s="13"/>
      <c r="AZ594" s="13"/>
      <c r="BA594" s="13"/>
      <c r="BB594" s="13"/>
      <c r="BC594" s="13"/>
      <c r="BD594" s="13"/>
      <c r="BE594" s="13"/>
      <c r="BF594" s="13"/>
      <c r="BG594" s="13"/>
      <c r="BH594" s="13"/>
      <c r="BI594" s="13"/>
      <c r="BJ594" s="13"/>
      <c r="BK594" s="13"/>
      <c r="BL594" s="13"/>
      <c r="BM594" s="13"/>
      <c r="BN594" s="13"/>
      <c r="BO594" s="13"/>
      <c r="BP594" s="13"/>
      <c r="BQ594" s="13"/>
      <c r="BR594" s="13"/>
      <c r="BS594" s="13"/>
      <c r="BT594" s="13"/>
      <c r="BU594" s="13"/>
      <c r="BV594" s="13"/>
      <c r="BW594" s="13"/>
      <c r="BX594" s="13"/>
      <c r="BY594" s="13"/>
      <c r="BZ594" s="13"/>
      <c r="CA594" s="13"/>
      <c r="CB594" s="13"/>
      <c r="CC594" s="13"/>
      <c r="CD594" s="13"/>
      <c r="CE594" s="13"/>
      <c r="CF594" s="13"/>
      <c r="CG594" s="13"/>
      <c r="CH594" s="13"/>
    </row>
    <row r="595" spans="1:86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13"/>
      <c r="AY595" s="13"/>
      <c r="AZ595" s="13"/>
      <c r="BA595" s="13"/>
      <c r="BB595" s="13"/>
      <c r="BC595" s="13"/>
      <c r="BD595" s="13"/>
      <c r="BE595" s="13"/>
      <c r="BF595" s="13"/>
      <c r="BG595" s="13"/>
      <c r="BH595" s="13"/>
      <c r="BI595" s="13"/>
      <c r="BJ595" s="13"/>
      <c r="BK595" s="13"/>
      <c r="BL595" s="13"/>
      <c r="BM595" s="13"/>
      <c r="BN595" s="13"/>
      <c r="BO595" s="13"/>
      <c r="BP595" s="13"/>
      <c r="BQ595" s="13"/>
      <c r="BR595" s="13"/>
      <c r="BS595" s="13"/>
      <c r="BT595" s="13"/>
      <c r="BU595" s="13"/>
      <c r="BV595" s="13"/>
      <c r="BW595" s="13"/>
      <c r="BX595" s="13"/>
      <c r="BY595" s="13"/>
      <c r="BZ595" s="13"/>
      <c r="CA595" s="13"/>
      <c r="CB595" s="13"/>
      <c r="CC595" s="13"/>
      <c r="CD595" s="13"/>
      <c r="CE595" s="13"/>
      <c r="CF595" s="13"/>
      <c r="CG595" s="13"/>
      <c r="CH595" s="13"/>
    </row>
    <row r="596" spans="1:86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13"/>
      <c r="AY596" s="13"/>
      <c r="AZ596" s="13"/>
      <c r="BA596" s="13"/>
      <c r="BB596" s="13"/>
      <c r="BC596" s="13"/>
      <c r="BD596" s="13"/>
      <c r="BE596" s="13"/>
      <c r="BF596" s="13"/>
      <c r="BG596" s="13"/>
      <c r="BH596" s="13"/>
      <c r="BI596" s="13"/>
      <c r="BJ596" s="13"/>
      <c r="BK596" s="13"/>
      <c r="BL596" s="13"/>
      <c r="BM596" s="13"/>
      <c r="BN596" s="13"/>
      <c r="BO596" s="13"/>
      <c r="BP596" s="13"/>
      <c r="BQ596" s="13"/>
      <c r="BR596" s="13"/>
      <c r="BS596" s="13"/>
      <c r="BT596" s="13"/>
      <c r="BU596" s="13"/>
      <c r="BV596" s="13"/>
      <c r="BW596" s="13"/>
      <c r="BX596" s="13"/>
      <c r="BY596" s="13"/>
      <c r="BZ596" s="13"/>
      <c r="CA596" s="13"/>
      <c r="CB596" s="13"/>
      <c r="CC596" s="13"/>
      <c r="CD596" s="13"/>
      <c r="CE596" s="13"/>
      <c r="CF596" s="13"/>
      <c r="CG596" s="13"/>
      <c r="CH596" s="13"/>
    </row>
    <row r="597" spans="1:86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13"/>
      <c r="AY597" s="13"/>
      <c r="AZ597" s="13"/>
      <c r="BA597" s="13"/>
      <c r="BB597" s="13"/>
      <c r="BC597" s="13"/>
      <c r="BD597" s="13"/>
      <c r="BE597" s="13"/>
      <c r="BF597" s="13"/>
      <c r="BG597" s="13"/>
      <c r="BH597" s="13"/>
      <c r="BI597" s="13"/>
      <c r="BJ597" s="13"/>
      <c r="BK597" s="13"/>
      <c r="BL597" s="13"/>
      <c r="BM597" s="13"/>
      <c r="BN597" s="13"/>
      <c r="BO597" s="13"/>
      <c r="BP597" s="13"/>
      <c r="BQ597" s="13"/>
      <c r="BR597" s="13"/>
      <c r="BS597" s="13"/>
      <c r="BT597" s="13"/>
      <c r="BU597" s="13"/>
      <c r="BV597" s="13"/>
      <c r="BW597" s="13"/>
      <c r="BX597" s="13"/>
      <c r="BY597" s="13"/>
      <c r="BZ597" s="13"/>
      <c r="CA597" s="13"/>
      <c r="CB597" s="13"/>
      <c r="CC597" s="13"/>
      <c r="CD597" s="13"/>
      <c r="CE597" s="13"/>
      <c r="CF597" s="13"/>
      <c r="CG597" s="13"/>
      <c r="CH597" s="13"/>
    </row>
    <row r="598" spans="1:86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13"/>
      <c r="AY598" s="13"/>
      <c r="AZ598" s="13"/>
      <c r="BA598" s="13"/>
      <c r="BB598" s="13"/>
      <c r="BC598" s="13"/>
      <c r="BD598" s="13"/>
      <c r="BE598" s="13"/>
      <c r="BF598" s="13"/>
      <c r="BG598" s="13"/>
      <c r="BH598" s="13"/>
      <c r="BI598" s="13"/>
      <c r="BJ598" s="13"/>
      <c r="BK598" s="13"/>
      <c r="BL598" s="13"/>
      <c r="BM598" s="13"/>
      <c r="BN598" s="13"/>
      <c r="BO598" s="13"/>
      <c r="BP598" s="13"/>
      <c r="BQ598" s="13"/>
      <c r="BR598" s="13"/>
      <c r="BS598" s="13"/>
      <c r="BT598" s="13"/>
      <c r="BU598" s="13"/>
      <c r="BV598" s="13"/>
      <c r="BW598" s="13"/>
      <c r="BX598" s="13"/>
      <c r="BY598" s="13"/>
      <c r="BZ598" s="13"/>
      <c r="CA598" s="13"/>
      <c r="CB598" s="13"/>
      <c r="CC598" s="13"/>
      <c r="CD598" s="13"/>
      <c r="CE598" s="13"/>
      <c r="CF598" s="13"/>
      <c r="CG598" s="13"/>
      <c r="CH598" s="13"/>
    </row>
    <row r="599" spans="1:86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13"/>
      <c r="AY599" s="13"/>
      <c r="AZ599" s="13"/>
      <c r="BA599" s="13"/>
      <c r="BB599" s="13"/>
      <c r="BC599" s="13"/>
      <c r="BD599" s="13"/>
      <c r="BE599" s="13"/>
      <c r="BF599" s="13"/>
      <c r="BG599" s="13"/>
      <c r="BH599" s="13"/>
      <c r="BI599" s="13"/>
      <c r="BJ599" s="13"/>
      <c r="BK599" s="13"/>
      <c r="BL599" s="13"/>
      <c r="BM599" s="13"/>
      <c r="BN599" s="13"/>
      <c r="BO599" s="13"/>
      <c r="BP599" s="13"/>
      <c r="BQ599" s="13"/>
      <c r="BR599" s="13"/>
      <c r="BS599" s="13"/>
      <c r="BT599" s="13"/>
      <c r="BU599" s="13"/>
      <c r="BV599" s="13"/>
      <c r="BW599" s="13"/>
      <c r="BX599" s="13"/>
      <c r="BY599" s="13"/>
      <c r="BZ599" s="13"/>
      <c r="CA599" s="13"/>
      <c r="CB599" s="13"/>
      <c r="CC599" s="13"/>
      <c r="CD599" s="13"/>
      <c r="CE599" s="13"/>
      <c r="CF599" s="13"/>
      <c r="CG599" s="13"/>
      <c r="CH599" s="13"/>
    </row>
    <row r="600" spans="1:86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13"/>
      <c r="AY600" s="13"/>
      <c r="AZ600" s="13"/>
      <c r="BA600" s="13"/>
      <c r="BB600" s="13"/>
      <c r="BC600" s="13"/>
      <c r="BD600" s="13"/>
      <c r="BE600" s="13"/>
      <c r="BF600" s="13"/>
      <c r="BG600" s="13"/>
      <c r="BH600" s="13"/>
      <c r="BI600" s="13"/>
      <c r="BJ600" s="13"/>
      <c r="BK600" s="13"/>
      <c r="BL600" s="13"/>
      <c r="BM600" s="13"/>
      <c r="BN600" s="13"/>
      <c r="BO600" s="13"/>
      <c r="BP600" s="13"/>
      <c r="BQ600" s="13"/>
      <c r="BR600" s="13"/>
      <c r="BS600" s="13"/>
      <c r="BT600" s="13"/>
      <c r="BU600" s="13"/>
      <c r="BV600" s="13"/>
      <c r="BW600" s="13"/>
      <c r="BX600" s="13"/>
      <c r="BY600" s="13"/>
      <c r="BZ600" s="13"/>
      <c r="CA600" s="13"/>
      <c r="CB600" s="13"/>
      <c r="CC600" s="13"/>
      <c r="CD600" s="13"/>
      <c r="CE600" s="13"/>
      <c r="CF600" s="13"/>
      <c r="CG600" s="13"/>
      <c r="CH600" s="13"/>
    </row>
    <row r="601" spans="1:86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13"/>
      <c r="AY601" s="13"/>
      <c r="AZ601" s="13"/>
      <c r="BA601" s="13"/>
      <c r="BB601" s="13"/>
      <c r="BC601" s="13"/>
      <c r="BD601" s="13"/>
      <c r="BE601" s="13"/>
      <c r="BF601" s="13"/>
      <c r="BG601" s="13"/>
      <c r="BH601" s="13"/>
      <c r="BI601" s="13"/>
      <c r="BJ601" s="13"/>
      <c r="BK601" s="13"/>
      <c r="BL601" s="13"/>
      <c r="BM601" s="13"/>
      <c r="BN601" s="13"/>
      <c r="BO601" s="13"/>
      <c r="BP601" s="13"/>
      <c r="BQ601" s="13"/>
      <c r="BR601" s="13"/>
      <c r="BS601" s="13"/>
      <c r="BT601" s="13"/>
      <c r="BU601" s="13"/>
      <c r="BV601" s="13"/>
      <c r="BW601" s="13"/>
      <c r="BX601" s="13"/>
      <c r="BY601" s="13"/>
      <c r="BZ601" s="13"/>
      <c r="CA601" s="13"/>
      <c r="CB601" s="13"/>
      <c r="CC601" s="13"/>
      <c r="CD601" s="13"/>
      <c r="CE601" s="13"/>
      <c r="CF601" s="13"/>
      <c r="CG601" s="13"/>
      <c r="CH601" s="13"/>
    </row>
    <row r="602" spans="1:86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13"/>
      <c r="AY602" s="13"/>
      <c r="AZ602" s="13"/>
      <c r="BA602" s="13"/>
      <c r="BB602" s="13"/>
      <c r="BC602" s="13"/>
      <c r="BD602" s="13"/>
      <c r="BE602" s="13"/>
      <c r="BF602" s="13"/>
      <c r="BG602" s="13"/>
      <c r="BH602" s="13"/>
      <c r="BI602" s="13"/>
      <c r="BJ602" s="13"/>
      <c r="BK602" s="13"/>
      <c r="BL602" s="13"/>
      <c r="BM602" s="13"/>
      <c r="BN602" s="13"/>
      <c r="BO602" s="13"/>
      <c r="BP602" s="13"/>
      <c r="BQ602" s="13"/>
      <c r="BR602" s="13"/>
      <c r="BS602" s="13"/>
      <c r="BT602" s="13"/>
      <c r="BU602" s="13"/>
      <c r="BV602" s="13"/>
      <c r="BW602" s="13"/>
      <c r="BX602" s="13"/>
      <c r="BY602" s="13"/>
      <c r="BZ602" s="13"/>
      <c r="CA602" s="13"/>
      <c r="CB602" s="13"/>
      <c r="CC602" s="13"/>
      <c r="CD602" s="13"/>
      <c r="CE602" s="13"/>
      <c r="CF602" s="13"/>
      <c r="CG602" s="13"/>
      <c r="CH602" s="13"/>
    </row>
    <row r="603" spans="1:86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13"/>
      <c r="AY603" s="13"/>
      <c r="AZ603" s="13"/>
      <c r="BA603" s="13"/>
      <c r="BB603" s="13"/>
      <c r="BC603" s="13"/>
      <c r="BD603" s="13"/>
      <c r="BE603" s="13"/>
      <c r="BF603" s="13"/>
      <c r="BG603" s="13"/>
      <c r="BH603" s="13"/>
      <c r="BI603" s="13"/>
      <c r="BJ603" s="13"/>
      <c r="BK603" s="13"/>
      <c r="BL603" s="13"/>
      <c r="BM603" s="13"/>
      <c r="BN603" s="13"/>
      <c r="BO603" s="13"/>
      <c r="BP603" s="13"/>
      <c r="BQ603" s="13"/>
      <c r="BR603" s="13"/>
      <c r="BS603" s="13"/>
      <c r="BT603" s="13"/>
      <c r="BU603" s="13"/>
      <c r="BV603" s="13"/>
      <c r="BW603" s="13"/>
      <c r="BX603" s="13"/>
      <c r="BY603" s="13"/>
      <c r="BZ603" s="13"/>
      <c r="CA603" s="13"/>
      <c r="CB603" s="13"/>
      <c r="CC603" s="13"/>
      <c r="CD603" s="13"/>
      <c r="CE603" s="13"/>
      <c r="CF603" s="13"/>
      <c r="CG603" s="13"/>
      <c r="CH603" s="13"/>
    </row>
    <row r="604" spans="1:86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13"/>
      <c r="AY604" s="13"/>
      <c r="AZ604" s="13"/>
      <c r="BA604" s="13"/>
      <c r="BB604" s="13"/>
      <c r="BC604" s="13"/>
      <c r="BD604" s="13"/>
      <c r="BE604" s="13"/>
      <c r="BF604" s="13"/>
      <c r="BG604" s="13"/>
      <c r="BH604" s="13"/>
      <c r="BI604" s="13"/>
      <c r="BJ604" s="13"/>
      <c r="BK604" s="13"/>
      <c r="BL604" s="13"/>
      <c r="BM604" s="13"/>
      <c r="BN604" s="13"/>
      <c r="BO604" s="13"/>
      <c r="BP604" s="13"/>
      <c r="BQ604" s="13"/>
      <c r="BR604" s="13"/>
      <c r="BS604" s="13"/>
      <c r="BT604" s="13"/>
      <c r="BU604" s="13"/>
      <c r="BV604" s="13"/>
      <c r="BW604" s="13"/>
      <c r="BX604" s="13"/>
      <c r="BY604" s="13"/>
      <c r="BZ604" s="13"/>
      <c r="CA604" s="13"/>
      <c r="CB604" s="13"/>
      <c r="CC604" s="13"/>
      <c r="CD604" s="13"/>
      <c r="CE604" s="13"/>
      <c r="CF604" s="13"/>
      <c r="CG604" s="13"/>
      <c r="CH604" s="13"/>
    </row>
    <row r="605" spans="1:86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13"/>
      <c r="AY605" s="13"/>
      <c r="AZ605" s="13"/>
      <c r="BA605" s="13"/>
      <c r="BB605" s="13"/>
      <c r="BC605" s="13"/>
      <c r="BD605" s="13"/>
      <c r="BE605" s="13"/>
      <c r="BF605" s="13"/>
      <c r="BG605" s="13"/>
      <c r="BH605" s="13"/>
      <c r="BI605" s="13"/>
      <c r="BJ605" s="13"/>
      <c r="BK605" s="13"/>
      <c r="BL605" s="13"/>
      <c r="BM605" s="13"/>
      <c r="BN605" s="13"/>
      <c r="BO605" s="13"/>
      <c r="BP605" s="13"/>
      <c r="BQ605" s="13"/>
      <c r="BR605" s="13"/>
      <c r="BS605" s="13"/>
      <c r="BT605" s="13"/>
      <c r="BU605" s="13"/>
      <c r="BV605" s="13"/>
      <c r="BW605" s="13"/>
      <c r="BX605" s="13"/>
      <c r="BY605" s="13"/>
      <c r="BZ605" s="13"/>
      <c r="CA605" s="13"/>
      <c r="CB605" s="13"/>
      <c r="CC605" s="13"/>
      <c r="CD605" s="13"/>
      <c r="CE605" s="13"/>
      <c r="CF605" s="13"/>
      <c r="CG605" s="13"/>
      <c r="CH605" s="13"/>
    </row>
    <row r="606" spans="1:86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13"/>
      <c r="AY606" s="13"/>
      <c r="AZ606" s="13"/>
      <c r="BA606" s="13"/>
      <c r="BB606" s="13"/>
      <c r="BC606" s="13"/>
      <c r="BD606" s="13"/>
      <c r="BE606" s="13"/>
      <c r="BF606" s="13"/>
      <c r="BG606" s="13"/>
      <c r="BH606" s="13"/>
      <c r="BI606" s="13"/>
      <c r="BJ606" s="13"/>
      <c r="BK606" s="13"/>
      <c r="BL606" s="13"/>
      <c r="BM606" s="13"/>
      <c r="BN606" s="13"/>
      <c r="BO606" s="13"/>
      <c r="BP606" s="13"/>
      <c r="BQ606" s="13"/>
      <c r="BR606" s="13"/>
      <c r="BS606" s="13"/>
      <c r="BT606" s="13"/>
      <c r="BU606" s="13"/>
      <c r="BV606" s="13"/>
      <c r="BW606" s="13"/>
      <c r="BX606" s="13"/>
      <c r="BY606" s="13"/>
      <c r="BZ606" s="13"/>
      <c r="CA606" s="13"/>
      <c r="CB606" s="13"/>
      <c r="CC606" s="13"/>
      <c r="CD606" s="13"/>
      <c r="CE606" s="13"/>
      <c r="CF606" s="13"/>
      <c r="CG606" s="13"/>
      <c r="CH606" s="13"/>
    </row>
    <row r="607" spans="1:86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13"/>
      <c r="AY607" s="13"/>
      <c r="AZ607" s="13"/>
      <c r="BA607" s="13"/>
      <c r="BB607" s="13"/>
      <c r="BC607" s="13"/>
      <c r="BD607" s="13"/>
      <c r="BE607" s="13"/>
      <c r="BF607" s="13"/>
      <c r="BG607" s="13"/>
      <c r="BH607" s="13"/>
      <c r="BI607" s="13"/>
      <c r="BJ607" s="13"/>
      <c r="BK607" s="13"/>
      <c r="BL607" s="13"/>
      <c r="BM607" s="13"/>
      <c r="BN607" s="13"/>
      <c r="BO607" s="13"/>
      <c r="BP607" s="13"/>
      <c r="BQ607" s="13"/>
      <c r="BR607" s="13"/>
      <c r="BS607" s="13"/>
      <c r="BT607" s="13"/>
      <c r="BU607" s="13"/>
      <c r="BV607" s="13"/>
      <c r="BW607" s="13"/>
      <c r="BX607" s="13"/>
      <c r="BY607" s="13"/>
      <c r="BZ607" s="13"/>
      <c r="CA607" s="13"/>
      <c r="CB607" s="13"/>
      <c r="CC607" s="13"/>
      <c r="CD607" s="13"/>
      <c r="CE607" s="13"/>
      <c r="CF607" s="13"/>
      <c r="CG607" s="13"/>
      <c r="CH607" s="13"/>
    </row>
    <row r="608" spans="1:86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13"/>
      <c r="AY608" s="13"/>
      <c r="AZ608" s="13"/>
      <c r="BA608" s="13"/>
      <c r="BB608" s="13"/>
      <c r="BC608" s="13"/>
      <c r="BD608" s="13"/>
      <c r="BE608" s="13"/>
      <c r="BF608" s="13"/>
      <c r="BG608" s="13"/>
      <c r="BH608" s="13"/>
      <c r="BI608" s="13"/>
      <c r="BJ608" s="13"/>
      <c r="BK608" s="13"/>
      <c r="BL608" s="13"/>
      <c r="BM608" s="13"/>
      <c r="BN608" s="13"/>
      <c r="BO608" s="13"/>
      <c r="BP608" s="13"/>
      <c r="BQ608" s="13"/>
      <c r="BR608" s="13"/>
      <c r="BS608" s="13"/>
      <c r="BT608" s="13"/>
      <c r="BU608" s="13"/>
      <c r="BV608" s="13"/>
      <c r="BW608" s="13"/>
      <c r="BX608" s="13"/>
      <c r="BY608" s="13"/>
      <c r="BZ608" s="13"/>
      <c r="CA608" s="13"/>
      <c r="CB608" s="13"/>
      <c r="CC608" s="13"/>
      <c r="CD608" s="13"/>
      <c r="CE608" s="13"/>
      <c r="CF608" s="13"/>
      <c r="CG608" s="13"/>
      <c r="CH608" s="13"/>
    </row>
    <row r="609" spans="1:86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13"/>
      <c r="AY609" s="13"/>
      <c r="AZ609" s="13"/>
      <c r="BA609" s="13"/>
      <c r="BB609" s="13"/>
      <c r="BC609" s="13"/>
      <c r="BD609" s="13"/>
      <c r="BE609" s="13"/>
      <c r="BF609" s="13"/>
      <c r="BG609" s="13"/>
      <c r="BH609" s="13"/>
      <c r="BI609" s="13"/>
      <c r="BJ609" s="13"/>
      <c r="BK609" s="13"/>
      <c r="BL609" s="13"/>
      <c r="BM609" s="13"/>
      <c r="BN609" s="13"/>
      <c r="BO609" s="13"/>
      <c r="BP609" s="13"/>
      <c r="BQ609" s="13"/>
      <c r="BR609" s="13"/>
      <c r="BS609" s="13"/>
      <c r="BT609" s="13"/>
      <c r="BU609" s="13"/>
      <c r="BV609" s="13"/>
      <c r="BW609" s="13"/>
      <c r="BX609" s="13"/>
      <c r="BY609" s="13"/>
      <c r="BZ609" s="13"/>
      <c r="CA609" s="13"/>
      <c r="CB609" s="13"/>
      <c r="CC609" s="13"/>
      <c r="CD609" s="13"/>
      <c r="CE609" s="13"/>
      <c r="CF609" s="13"/>
      <c r="CG609" s="13"/>
      <c r="CH609" s="13"/>
    </row>
    <row r="610" spans="1:86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13"/>
      <c r="AY610" s="13"/>
      <c r="AZ610" s="13"/>
      <c r="BA610" s="13"/>
      <c r="BB610" s="13"/>
      <c r="BC610" s="13"/>
      <c r="BD610" s="13"/>
      <c r="BE610" s="13"/>
      <c r="BF610" s="13"/>
      <c r="BG610" s="13"/>
      <c r="BH610" s="13"/>
      <c r="BI610" s="13"/>
      <c r="BJ610" s="13"/>
      <c r="BK610" s="13"/>
      <c r="BL610" s="13"/>
      <c r="BM610" s="13"/>
      <c r="BN610" s="13"/>
      <c r="BO610" s="13"/>
      <c r="BP610" s="13"/>
      <c r="BQ610" s="13"/>
      <c r="BR610" s="13"/>
      <c r="BS610" s="13"/>
      <c r="BT610" s="13"/>
      <c r="BU610" s="13"/>
      <c r="BV610" s="13"/>
      <c r="BW610" s="13"/>
      <c r="BX610" s="13"/>
      <c r="BY610" s="13"/>
      <c r="BZ610" s="13"/>
      <c r="CA610" s="13"/>
      <c r="CB610" s="13"/>
      <c r="CC610" s="13"/>
      <c r="CD610" s="13"/>
      <c r="CE610" s="13"/>
      <c r="CF610" s="13"/>
      <c r="CG610" s="13"/>
      <c r="CH610" s="13"/>
    </row>
    <row r="611" spans="1:86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13"/>
      <c r="AY611" s="13"/>
      <c r="AZ611" s="13"/>
      <c r="BA611" s="13"/>
      <c r="BB611" s="13"/>
      <c r="BC611" s="13"/>
      <c r="BD611" s="13"/>
      <c r="BE611" s="13"/>
      <c r="BF611" s="13"/>
      <c r="BG611" s="13"/>
      <c r="BH611" s="13"/>
      <c r="BI611" s="13"/>
      <c r="BJ611" s="13"/>
      <c r="BK611" s="13"/>
      <c r="BL611" s="13"/>
      <c r="BM611" s="13"/>
      <c r="BN611" s="13"/>
      <c r="BO611" s="13"/>
      <c r="BP611" s="13"/>
      <c r="BQ611" s="13"/>
      <c r="BR611" s="13"/>
      <c r="BS611" s="13"/>
      <c r="BT611" s="13"/>
      <c r="BU611" s="13"/>
      <c r="BV611" s="13"/>
      <c r="BW611" s="13"/>
      <c r="BX611" s="13"/>
      <c r="BY611" s="13"/>
      <c r="BZ611" s="13"/>
      <c r="CA611" s="13"/>
      <c r="CB611" s="13"/>
      <c r="CC611" s="13"/>
      <c r="CD611" s="13"/>
      <c r="CE611" s="13"/>
      <c r="CF611" s="13"/>
      <c r="CG611" s="13"/>
      <c r="CH611" s="13"/>
    </row>
    <row r="612" spans="1:86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13"/>
      <c r="AY612" s="13"/>
      <c r="AZ612" s="13"/>
      <c r="BA612" s="13"/>
      <c r="BB612" s="13"/>
      <c r="BC612" s="13"/>
      <c r="BD612" s="13"/>
      <c r="BE612" s="13"/>
      <c r="BF612" s="13"/>
      <c r="BG612" s="13"/>
      <c r="BH612" s="13"/>
      <c r="BI612" s="13"/>
      <c r="BJ612" s="13"/>
      <c r="BK612" s="13"/>
      <c r="BL612" s="13"/>
      <c r="BM612" s="13"/>
      <c r="BN612" s="13"/>
      <c r="BO612" s="13"/>
      <c r="BP612" s="13"/>
      <c r="BQ612" s="13"/>
      <c r="BR612" s="13"/>
      <c r="BS612" s="13"/>
      <c r="BT612" s="13"/>
      <c r="BU612" s="13"/>
      <c r="BV612" s="13"/>
      <c r="BW612" s="13"/>
      <c r="BX612" s="13"/>
      <c r="BY612" s="13"/>
      <c r="BZ612" s="13"/>
      <c r="CA612" s="13"/>
      <c r="CB612" s="13"/>
      <c r="CC612" s="13"/>
      <c r="CD612" s="13"/>
      <c r="CE612" s="13"/>
      <c r="CF612" s="13"/>
      <c r="CG612" s="13"/>
      <c r="CH612" s="13"/>
    </row>
    <row r="613" spans="1:86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13"/>
      <c r="AY613" s="13"/>
      <c r="AZ613" s="13"/>
      <c r="BA613" s="13"/>
      <c r="BB613" s="13"/>
      <c r="BC613" s="13"/>
      <c r="BD613" s="13"/>
      <c r="BE613" s="13"/>
      <c r="BF613" s="13"/>
      <c r="BG613" s="13"/>
      <c r="BH613" s="13"/>
      <c r="BI613" s="13"/>
      <c r="BJ613" s="13"/>
      <c r="BK613" s="13"/>
      <c r="BL613" s="13"/>
      <c r="BM613" s="13"/>
      <c r="BN613" s="13"/>
      <c r="BO613" s="13"/>
      <c r="BP613" s="13"/>
      <c r="BQ613" s="13"/>
      <c r="BR613" s="13"/>
      <c r="BS613" s="13"/>
      <c r="BT613" s="13"/>
      <c r="BU613" s="13"/>
      <c r="BV613" s="13"/>
      <c r="BW613" s="13"/>
      <c r="BX613" s="13"/>
      <c r="BY613" s="13"/>
      <c r="BZ613" s="13"/>
      <c r="CA613" s="13"/>
      <c r="CB613" s="13"/>
      <c r="CC613" s="13"/>
      <c r="CD613" s="13"/>
      <c r="CE613" s="13"/>
      <c r="CF613" s="13"/>
      <c r="CG613" s="13"/>
      <c r="CH613" s="13"/>
    </row>
    <row r="614" spans="1:86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13"/>
      <c r="AY614" s="13"/>
      <c r="AZ614" s="13"/>
      <c r="BA614" s="13"/>
      <c r="BB614" s="13"/>
      <c r="BC614" s="13"/>
      <c r="BD614" s="13"/>
      <c r="BE614" s="13"/>
      <c r="BF614" s="13"/>
      <c r="BG614" s="13"/>
      <c r="BH614" s="13"/>
      <c r="BI614" s="13"/>
      <c r="BJ614" s="13"/>
      <c r="BK614" s="13"/>
      <c r="BL614" s="13"/>
      <c r="BM614" s="13"/>
      <c r="BN614" s="13"/>
      <c r="BO614" s="13"/>
      <c r="BP614" s="13"/>
      <c r="BQ614" s="13"/>
      <c r="BR614" s="13"/>
      <c r="BS614" s="13"/>
      <c r="BT614" s="13"/>
      <c r="BU614" s="13"/>
      <c r="BV614" s="13"/>
      <c r="BW614" s="13"/>
      <c r="BX614" s="13"/>
      <c r="BY614" s="13"/>
      <c r="BZ614" s="13"/>
      <c r="CA614" s="13"/>
      <c r="CB614" s="13"/>
      <c r="CC614" s="13"/>
      <c r="CD614" s="13"/>
      <c r="CE614" s="13"/>
      <c r="CF614" s="13"/>
      <c r="CG614" s="13"/>
      <c r="CH614" s="13"/>
    </row>
    <row r="615" spans="1:86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13"/>
      <c r="AY615" s="13"/>
      <c r="AZ615" s="13"/>
      <c r="BA615" s="13"/>
      <c r="BB615" s="13"/>
      <c r="BC615" s="13"/>
      <c r="BD615" s="13"/>
      <c r="BE615" s="13"/>
      <c r="BF615" s="13"/>
      <c r="BG615" s="13"/>
      <c r="BH615" s="13"/>
      <c r="BI615" s="13"/>
      <c r="BJ615" s="13"/>
      <c r="BK615" s="13"/>
      <c r="BL615" s="13"/>
      <c r="BM615" s="13"/>
      <c r="BN615" s="13"/>
      <c r="BO615" s="13"/>
      <c r="BP615" s="13"/>
      <c r="BQ615" s="13"/>
      <c r="BR615" s="13"/>
      <c r="BS615" s="13"/>
      <c r="BT615" s="13"/>
      <c r="BU615" s="13"/>
      <c r="BV615" s="13"/>
      <c r="BW615" s="13"/>
      <c r="BX615" s="13"/>
      <c r="BY615" s="13"/>
      <c r="BZ615" s="13"/>
      <c r="CA615" s="13"/>
      <c r="CB615" s="13"/>
      <c r="CC615" s="13"/>
      <c r="CD615" s="13"/>
      <c r="CE615" s="13"/>
      <c r="CF615" s="13"/>
      <c r="CG615" s="13"/>
      <c r="CH615" s="13"/>
    </row>
    <row r="616" spans="1:86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13"/>
      <c r="AY616" s="13"/>
      <c r="AZ616" s="13"/>
      <c r="BA616" s="13"/>
      <c r="BB616" s="13"/>
      <c r="BC616" s="13"/>
      <c r="BD616" s="13"/>
      <c r="BE616" s="13"/>
      <c r="BF616" s="13"/>
      <c r="BG616" s="13"/>
      <c r="BH616" s="13"/>
      <c r="BI616" s="13"/>
      <c r="BJ616" s="13"/>
      <c r="BK616" s="13"/>
      <c r="BL616" s="13"/>
      <c r="BM616" s="13"/>
      <c r="BN616" s="13"/>
      <c r="BO616" s="13"/>
      <c r="BP616" s="13"/>
      <c r="BQ616" s="13"/>
      <c r="BR616" s="13"/>
      <c r="BS616" s="13"/>
      <c r="BT616" s="13"/>
      <c r="BU616" s="13"/>
      <c r="BV616" s="13"/>
      <c r="BW616" s="13"/>
      <c r="BX616" s="13"/>
      <c r="BY616" s="13"/>
      <c r="BZ616" s="13"/>
      <c r="CA616" s="13"/>
      <c r="CB616" s="13"/>
      <c r="CC616" s="13"/>
      <c r="CD616" s="13"/>
      <c r="CE616" s="13"/>
      <c r="CF616" s="13"/>
      <c r="CG616" s="13"/>
      <c r="CH616" s="13"/>
    </row>
    <row r="617" spans="1:86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13"/>
      <c r="AY617" s="13"/>
      <c r="AZ617" s="13"/>
      <c r="BA617" s="13"/>
      <c r="BB617" s="13"/>
      <c r="BC617" s="13"/>
      <c r="BD617" s="13"/>
      <c r="BE617" s="13"/>
      <c r="BF617" s="13"/>
      <c r="BG617" s="13"/>
      <c r="BH617" s="13"/>
      <c r="BI617" s="13"/>
      <c r="BJ617" s="13"/>
      <c r="BK617" s="13"/>
      <c r="BL617" s="13"/>
      <c r="BM617" s="13"/>
      <c r="BN617" s="13"/>
      <c r="BO617" s="13"/>
      <c r="BP617" s="13"/>
      <c r="BQ617" s="13"/>
      <c r="BR617" s="13"/>
      <c r="BS617" s="13"/>
      <c r="BT617" s="13"/>
      <c r="BU617" s="13"/>
      <c r="BV617" s="13"/>
      <c r="BW617" s="13"/>
      <c r="BX617" s="13"/>
      <c r="BY617" s="13"/>
      <c r="BZ617" s="13"/>
      <c r="CA617" s="13"/>
      <c r="CB617" s="13"/>
      <c r="CC617" s="13"/>
      <c r="CD617" s="13"/>
      <c r="CE617" s="13"/>
      <c r="CF617" s="13"/>
      <c r="CG617" s="13"/>
      <c r="CH617" s="13"/>
    </row>
    <row r="618" spans="1:86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13"/>
      <c r="AY618" s="13"/>
      <c r="AZ618" s="13"/>
      <c r="BA618" s="13"/>
      <c r="BB618" s="13"/>
      <c r="BC618" s="13"/>
      <c r="BD618" s="13"/>
      <c r="BE618" s="13"/>
      <c r="BF618" s="13"/>
      <c r="BG618" s="13"/>
      <c r="BH618" s="13"/>
      <c r="BI618" s="13"/>
      <c r="BJ618" s="13"/>
      <c r="BK618" s="13"/>
      <c r="BL618" s="13"/>
      <c r="BM618" s="13"/>
      <c r="BN618" s="13"/>
      <c r="BO618" s="13"/>
      <c r="BP618" s="13"/>
      <c r="BQ618" s="13"/>
      <c r="BR618" s="13"/>
      <c r="BS618" s="13"/>
      <c r="BT618" s="13"/>
      <c r="BU618" s="13"/>
      <c r="BV618" s="13"/>
      <c r="BW618" s="13"/>
      <c r="BX618" s="13"/>
      <c r="BY618" s="13"/>
      <c r="BZ618" s="13"/>
      <c r="CA618" s="13"/>
      <c r="CB618" s="13"/>
      <c r="CC618" s="13"/>
      <c r="CD618" s="13"/>
      <c r="CE618" s="13"/>
      <c r="CF618" s="13"/>
      <c r="CG618" s="13"/>
      <c r="CH618" s="13"/>
    </row>
    <row r="619" spans="1:86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  <c r="AW619" s="13"/>
      <c r="AX619" s="13"/>
      <c r="AY619" s="13"/>
      <c r="AZ619" s="13"/>
      <c r="BA619" s="13"/>
      <c r="BB619" s="13"/>
      <c r="BC619" s="13"/>
      <c r="BD619" s="13"/>
      <c r="BE619" s="13"/>
      <c r="BF619" s="13"/>
      <c r="BG619" s="13"/>
      <c r="BH619" s="13"/>
      <c r="BI619" s="13"/>
      <c r="BJ619" s="13"/>
      <c r="BK619" s="13"/>
      <c r="BL619" s="13"/>
      <c r="BM619" s="13"/>
      <c r="BN619" s="13"/>
      <c r="BO619" s="13"/>
      <c r="BP619" s="13"/>
      <c r="BQ619" s="13"/>
      <c r="BR619" s="13"/>
      <c r="BS619" s="13"/>
      <c r="BT619" s="13"/>
      <c r="BU619" s="13"/>
      <c r="BV619" s="13"/>
      <c r="BW619" s="13"/>
      <c r="BX619" s="13"/>
      <c r="BY619" s="13"/>
      <c r="BZ619" s="13"/>
      <c r="CA619" s="13"/>
      <c r="CB619" s="13"/>
      <c r="CC619" s="13"/>
      <c r="CD619" s="13"/>
      <c r="CE619" s="13"/>
      <c r="CF619" s="13"/>
      <c r="CG619" s="13"/>
      <c r="CH619" s="13"/>
    </row>
    <row r="620" spans="1:86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13"/>
      <c r="AY620" s="13"/>
      <c r="AZ620" s="13"/>
      <c r="BA620" s="13"/>
      <c r="BB620" s="13"/>
      <c r="BC620" s="13"/>
      <c r="BD620" s="13"/>
      <c r="BE620" s="13"/>
      <c r="BF620" s="13"/>
      <c r="BG620" s="13"/>
      <c r="BH620" s="13"/>
      <c r="BI620" s="13"/>
      <c r="BJ620" s="13"/>
      <c r="BK620" s="13"/>
      <c r="BL620" s="13"/>
      <c r="BM620" s="13"/>
      <c r="BN620" s="13"/>
      <c r="BO620" s="13"/>
      <c r="BP620" s="13"/>
      <c r="BQ620" s="13"/>
      <c r="BR620" s="13"/>
      <c r="BS620" s="13"/>
      <c r="BT620" s="13"/>
      <c r="BU620" s="13"/>
      <c r="BV620" s="13"/>
      <c r="BW620" s="13"/>
      <c r="BX620" s="13"/>
      <c r="BY620" s="13"/>
      <c r="BZ620" s="13"/>
      <c r="CA620" s="13"/>
      <c r="CB620" s="13"/>
      <c r="CC620" s="13"/>
      <c r="CD620" s="13"/>
      <c r="CE620" s="13"/>
      <c r="CF620" s="13"/>
      <c r="CG620" s="13"/>
      <c r="CH620" s="13"/>
    </row>
    <row r="621" spans="1:86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13"/>
      <c r="AY621" s="13"/>
      <c r="AZ621" s="13"/>
      <c r="BA621" s="13"/>
      <c r="BB621" s="13"/>
      <c r="BC621" s="13"/>
      <c r="BD621" s="13"/>
      <c r="BE621" s="13"/>
      <c r="BF621" s="13"/>
      <c r="BG621" s="13"/>
      <c r="BH621" s="13"/>
      <c r="BI621" s="13"/>
      <c r="BJ621" s="13"/>
      <c r="BK621" s="13"/>
      <c r="BL621" s="13"/>
      <c r="BM621" s="13"/>
      <c r="BN621" s="13"/>
      <c r="BO621" s="13"/>
      <c r="BP621" s="13"/>
      <c r="BQ621" s="13"/>
      <c r="BR621" s="13"/>
      <c r="BS621" s="13"/>
      <c r="BT621" s="13"/>
      <c r="BU621" s="13"/>
      <c r="BV621" s="13"/>
      <c r="BW621" s="13"/>
      <c r="BX621" s="13"/>
      <c r="BY621" s="13"/>
      <c r="BZ621" s="13"/>
      <c r="CA621" s="13"/>
      <c r="CB621" s="13"/>
      <c r="CC621" s="13"/>
      <c r="CD621" s="13"/>
      <c r="CE621" s="13"/>
      <c r="CF621" s="13"/>
      <c r="CG621" s="13"/>
      <c r="CH621" s="13"/>
    </row>
    <row r="622" spans="1:86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13"/>
      <c r="AY622" s="13"/>
      <c r="AZ622" s="13"/>
      <c r="BA622" s="13"/>
      <c r="BB622" s="13"/>
      <c r="BC622" s="13"/>
      <c r="BD622" s="13"/>
      <c r="BE622" s="13"/>
      <c r="BF622" s="13"/>
      <c r="BG622" s="13"/>
      <c r="BH622" s="13"/>
      <c r="BI622" s="13"/>
      <c r="BJ622" s="13"/>
      <c r="BK622" s="13"/>
      <c r="BL622" s="13"/>
      <c r="BM622" s="13"/>
      <c r="BN622" s="13"/>
      <c r="BO622" s="13"/>
      <c r="BP622" s="13"/>
      <c r="BQ622" s="13"/>
      <c r="BR622" s="13"/>
      <c r="BS622" s="13"/>
      <c r="BT622" s="13"/>
      <c r="BU622" s="13"/>
      <c r="BV622" s="13"/>
      <c r="BW622" s="13"/>
      <c r="BX622" s="13"/>
      <c r="BY622" s="13"/>
      <c r="BZ622" s="13"/>
      <c r="CA622" s="13"/>
      <c r="CB622" s="13"/>
      <c r="CC622" s="13"/>
      <c r="CD622" s="13"/>
      <c r="CE622" s="13"/>
      <c r="CF622" s="13"/>
      <c r="CG622" s="13"/>
      <c r="CH622" s="13"/>
    </row>
    <row r="623" spans="1:86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13"/>
      <c r="AY623" s="13"/>
      <c r="AZ623" s="13"/>
      <c r="BA623" s="13"/>
      <c r="BB623" s="13"/>
      <c r="BC623" s="13"/>
      <c r="BD623" s="13"/>
      <c r="BE623" s="13"/>
      <c r="BF623" s="13"/>
      <c r="BG623" s="13"/>
      <c r="BH623" s="13"/>
      <c r="BI623" s="13"/>
      <c r="BJ623" s="13"/>
      <c r="BK623" s="13"/>
      <c r="BL623" s="13"/>
      <c r="BM623" s="13"/>
      <c r="BN623" s="13"/>
      <c r="BO623" s="13"/>
      <c r="BP623" s="13"/>
      <c r="BQ623" s="13"/>
      <c r="BR623" s="13"/>
      <c r="BS623" s="13"/>
      <c r="BT623" s="13"/>
      <c r="BU623" s="13"/>
      <c r="BV623" s="13"/>
      <c r="BW623" s="13"/>
      <c r="BX623" s="13"/>
      <c r="BY623" s="13"/>
      <c r="BZ623" s="13"/>
      <c r="CA623" s="13"/>
      <c r="CB623" s="13"/>
      <c r="CC623" s="13"/>
      <c r="CD623" s="13"/>
      <c r="CE623" s="13"/>
      <c r="CF623" s="13"/>
      <c r="CG623" s="13"/>
      <c r="CH623" s="13"/>
    </row>
    <row r="624" spans="1:86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13"/>
      <c r="AY624" s="13"/>
      <c r="AZ624" s="13"/>
      <c r="BA624" s="13"/>
      <c r="BB624" s="13"/>
      <c r="BC624" s="13"/>
      <c r="BD624" s="13"/>
      <c r="BE624" s="13"/>
      <c r="BF624" s="13"/>
      <c r="BG624" s="13"/>
      <c r="BH624" s="13"/>
      <c r="BI624" s="13"/>
      <c r="BJ624" s="13"/>
      <c r="BK624" s="13"/>
      <c r="BL624" s="13"/>
      <c r="BM624" s="13"/>
      <c r="BN624" s="13"/>
      <c r="BO624" s="13"/>
      <c r="BP624" s="13"/>
      <c r="BQ624" s="13"/>
      <c r="BR624" s="13"/>
      <c r="BS624" s="13"/>
      <c r="BT624" s="13"/>
      <c r="BU624" s="13"/>
      <c r="BV624" s="13"/>
      <c r="BW624" s="13"/>
      <c r="BX624" s="13"/>
      <c r="BY624" s="13"/>
      <c r="BZ624" s="13"/>
      <c r="CA624" s="13"/>
      <c r="CB624" s="13"/>
      <c r="CC624" s="13"/>
      <c r="CD624" s="13"/>
      <c r="CE624" s="13"/>
      <c r="CF624" s="13"/>
      <c r="CG624" s="13"/>
      <c r="CH624" s="13"/>
    </row>
    <row r="625" spans="1:86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13"/>
      <c r="AY625" s="13"/>
      <c r="AZ625" s="13"/>
      <c r="BA625" s="13"/>
      <c r="BB625" s="13"/>
      <c r="BC625" s="13"/>
      <c r="BD625" s="13"/>
      <c r="BE625" s="13"/>
      <c r="BF625" s="13"/>
      <c r="BG625" s="13"/>
      <c r="BH625" s="13"/>
      <c r="BI625" s="13"/>
      <c r="BJ625" s="13"/>
      <c r="BK625" s="13"/>
      <c r="BL625" s="13"/>
      <c r="BM625" s="13"/>
      <c r="BN625" s="13"/>
      <c r="BO625" s="13"/>
      <c r="BP625" s="13"/>
      <c r="BQ625" s="13"/>
      <c r="BR625" s="13"/>
      <c r="BS625" s="13"/>
      <c r="BT625" s="13"/>
      <c r="BU625" s="13"/>
      <c r="BV625" s="13"/>
      <c r="BW625" s="13"/>
      <c r="BX625" s="13"/>
      <c r="BY625" s="13"/>
      <c r="BZ625" s="13"/>
      <c r="CA625" s="13"/>
      <c r="CB625" s="13"/>
      <c r="CC625" s="13"/>
      <c r="CD625" s="13"/>
      <c r="CE625" s="13"/>
      <c r="CF625" s="13"/>
      <c r="CG625" s="13"/>
      <c r="CH625" s="13"/>
    </row>
    <row r="626" spans="1:86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13"/>
      <c r="AY626" s="13"/>
      <c r="AZ626" s="13"/>
      <c r="BA626" s="13"/>
      <c r="BB626" s="13"/>
      <c r="BC626" s="13"/>
      <c r="BD626" s="13"/>
      <c r="BE626" s="13"/>
      <c r="BF626" s="13"/>
      <c r="BG626" s="13"/>
      <c r="BH626" s="13"/>
      <c r="BI626" s="13"/>
      <c r="BJ626" s="13"/>
      <c r="BK626" s="13"/>
      <c r="BL626" s="13"/>
      <c r="BM626" s="13"/>
      <c r="BN626" s="13"/>
      <c r="BO626" s="13"/>
      <c r="BP626" s="13"/>
      <c r="BQ626" s="13"/>
      <c r="BR626" s="13"/>
      <c r="BS626" s="13"/>
      <c r="BT626" s="13"/>
      <c r="BU626" s="13"/>
      <c r="BV626" s="13"/>
      <c r="BW626" s="13"/>
      <c r="BX626" s="13"/>
      <c r="BY626" s="13"/>
      <c r="BZ626" s="13"/>
      <c r="CA626" s="13"/>
      <c r="CB626" s="13"/>
      <c r="CC626" s="13"/>
      <c r="CD626" s="13"/>
      <c r="CE626" s="13"/>
      <c r="CF626" s="13"/>
      <c r="CG626" s="13"/>
      <c r="CH626" s="13"/>
    </row>
    <row r="627" spans="1:86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13"/>
      <c r="AY627" s="13"/>
      <c r="AZ627" s="13"/>
      <c r="BA627" s="13"/>
      <c r="BB627" s="13"/>
      <c r="BC627" s="13"/>
      <c r="BD627" s="13"/>
      <c r="BE627" s="13"/>
      <c r="BF627" s="13"/>
      <c r="BG627" s="13"/>
      <c r="BH627" s="13"/>
      <c r="BI627" s="13"/>
      <c r="BJ627" s="13"/>
      <c r="BK627" s="13"/>
      <c r="BL627" s="13"/>
      <c r="BM627" s="13"/>
      <c r="BN627" s="13"/>
      <c r="BO627" s="13"/>
      <c r="BP627" s="13"/>
      <c r="BQ627" s="13"/>
      <c r="BR627" s="13"/>
      <c r="BS627" s="13"/>
      <c r="BT627" s="13"/>
      <c r="BU627" s="13"/>
      <c r="BV627" s="13"/>
      <c r="BW627" s="13"/>
      <c r="BX627" s="13"/>
      <c r="BY627" s="13"/>
      <c r="BZ627" s="13"/>
      <c r="CA627" s="13"/>
      <c r="CB627" s="13"/>
      <c r="CC627" s="13"/>
      <c r="CD627" s="13"/>
      <c r="CE627" s="13"/>
      <c r="CF627" s="13"/>
      <c r="CG627" s="13"/>
      <c r="CH627" s="13"/>
    </row>
    <row r="628" spans="1:86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13"/>
      <c r="AY628" s="13"/>
      <c r="AZ628" s="13"/>
      <c r="BA628" s="13"/>
      <c r="BB628" s="13"/>
      <c r="BC628" s="13"/>
      <c r="BD628" s="13"/>
      <c r="BE628" s="13"/>
      <c r="BF628" s="13"/>
      <c r="BG628" s="13"/>
      <c r="BH628" s="13"/>
      <c r="BI628" s="13"/>
      <c r="BJ628" s="13"/>
      <c r="BK628" s="13"/>
      <c r="BL628" s="13"/>
      <c r="BM628" s="13"/>
      <c r="BN628" s="13"/>
      <c r="BO628" s="13"/>
      <c r="BP628" s="13"/>
      <c r="BQ628" s="13"/>
      <c r="BR628" s="13"/>
      <c r="BS628" s="13"/>
      <c r="BT628" s="13"/>
      <c r="BU628" s="13"/>
      <c r="BV628" s="13"/>
      <c r="BW628" s="13"/>
      <c r="BX628" s="13"/>
      <c r="BY628" s="13"/>
      <c r="BZ628" s="13"/>
      <c r="CA628" s="13"/>
      <c r="CB628" s="13"/>
      <c r="CC628" s="13"/>
      <c r="CD628" s="13"/>
      <c r="CE628" s="13"/>
      <c r="CF628" s="13"/>
      <c r="CG628" s="13"/>
      <c r="CH628" s="13"/>
    </row>
    <row r="629" spans="1:86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13"/>
      <c r="AY629" s="13"/>
      <c r="AZ629" s="13"/>
      <c r="BA629" s="13"/>
      <c r="BB629" s="13"/>
      <c r="BC629" s="13"/>
      <c r="BD629" s="13"/>
      <c r="BE629" s="13"/>
      <c r="BF629" s="13"/>
      <c r="BG629" s="13"/>
      <c r="BH629" s="13"/>
      <c r="BI629" s="13"/>
      <c r="BJ629" s="13"/>
      <c r="BK629" s="13"/>
      <c r="BL629" s="13"/>
      <c r="BM629" s="13"/>
      <c r="BN629" s="13"/>
      <c r="BO629" s="13"/>
      <c r="BP629" s="13"/>
      <c r="BQ629" s="13"/>
      <c r="BR629" s="13"/>
      <c r="BS629" s="13"/>
      <c r="BT629" s="13"/>
      <c r="BU629" s="13"/>
      <c r="BV629" s="13"/>
      <c r="BW629" s="13"/>
      <c r="BX629" s="13"/>
      <c r="BY629" s="13"/>
      <c r="BZ629" s="13"/>
      <c r="CA629" s="13"/>
      <c r="CB629" s="13"/>
      <c r="CC629" s="13"/>
      <c r="CD629" s="13"/>
      <c r="CE629" s="13"/>
      <c r="CF629" s="13"/>
      <c r="CG629" s="13"/>
      <c r="CH629" s="13"/>
    </row>
    <row r="630" spans="1:86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13"/>
      <c r="AY630" s="13"/>
      <c r="AZ630" s="13"/>
      <c r="BA630" s="13"/>
      <c r="BB630" s="13"/>
      <c r="BC630" s="13"/>
      <c r="BD630" s="13"/>
      <c r="BE630" s="13"/>
      <c r="BF630" s="13"/>
      <c r="BG630" s="13"/>
      <c r="BH630" s="13"/>
      <c r="BI630" s="13"/>
      <c r="BJ630" s="13"/>
      <c r="BK630" s="13"/>
      <c r="BL630" s="13"/>
      <c r="BM630" s="13"/>
      <c r="BN630" s="13"/>
      <c r="BO630" s="13"/>
      <c r="BP630" s="13"/>
      <c r="BQ630" s="13"/>
      <c r="BR630" s="13"/>
      <c r="BS630" s="13"/>
      <c r="BT630" s="13"/>
      <c r="BU630" s="13"/>
      <c r="BV630" s="13"/>
      <c r="BW630" s="13"/>
      <c r="BX630" s="13"/>
      <c r="BY630" s="13"/>
      <c r="BZ630" s="13"/>
      <c r="CA630" s="13"/>
      <c r="CB630" s="13"/>
      <c r="CC630" s="13"/>
      <c r="CD630" s="13"/>
      <c r="CE630" s="13"/>
      <c r="CF630" s="13"/>
      <c r="CG630" s="13"/>
      <c r="CH630" s="13"/>
    </row>
    <row r="631" spans="1:86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13"/>
      <c r="AY631" s="13"/>
      <c r="AZ631" s="13"/>
      <c r="BA631" s="13"/>
      <c r="BB631" s="13"/>
      <c r="BC631" s="13"/>
      <c r="BD631" s="13"/>
      <c r="BE631" s="13"/>
      <c r="BF631" s="13"/>
      <c r="BG631" s="13"/>
      <c r="BH631" s="13"/>
      <c r="BI631" s="13"/>
      <c r="BJ631" s="13"/>
      <c r="BK631" s="13"/>
      <c r="BL631" s="13"/>
      <c r="BM631" s="13"/>
      <c r="BN631" s="13"/>
      <c r="BO631" s="13"/>
      <c r="BP631" s="13"/>
      <c r="BQ631" s="13"/>
      <c r="BR631" s="13"/>
      <c r="BS631" s="13"/>
      <c r="BT631" s="13"/>
      <c r="BU631" s="13"/>
      <c r="BV631" s="13"/>
      <c r="BW631" s="13"/>
      <c r="BX631" s="13"/>
      <c r="BY631" s="13"/>
      <c r="BZ631" s="13"/>
      <c r="CA631" s="13"/>
      <c r="CB631" s="13"/>
      <c r="CC631" s="13"/>
      <c r="CD631" s="13"/>
      <c r="CE631" s="13"/>
      <c r="CF631" s="13"/>
      <c r="CG631" s="13"/>
      <c r="CH631" s="13"/>
    </row>
    <row r="632" spans="1:86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13"/>
      <c r="AY632" s="13"/>
      <c r="AZ632" s="13"/>
      <c r="BA632" s="13"/>
      <c r="BB632" s="13"/>
      <c r="BC632" s="13"/>
      <c r="BD632" s="13"/>
      <c r="BE632" s="13"/>
      <c r="BF632" s="13"/>
      <c r="BG632" s="13"/>
      <c r="BH632" s="13"/>
      <c r="BI632" s="13"/>
      <c r="BJ632" s="13"/>
      <c r="BK632" s="13"/>
      <c r="BL632" s="13"/>
      <c r="BM632" s="13"/>
      <c r="BN632" s="13"/>
      <c r="BO632" s="13"/>
      <c r="BP632" s="13"/>
      <c r="BQ632" s="13"/>
      <c r="BR632" s="13"/>
      <c r="BS632" s="13"/>
      <c r="BT632" s="13"/>
      <c r="BU632" s="13"/>
      <c r="BV632" s="13"/>
      <c r="BW632" s="13"/>
      <c r="BX632" s="13"/>
      <c r="BY632" s="13"/>
      <c r="BZ632" s="13"/>
      <c r="CA632" s="13"/>
      <c r="CB632" s="13"/>
      <c r="CC632" s="13"/>
      <c r="CD632" s="13"/>
      <c r="CE632" s="13"/>
      <c r="CF632" s="13"/>
      <c r="CG632" s="13"/>
      <c r="CH632" s="13"/>
    </row>
    <row r="633" spans="1:86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13"/>
      <c r="AY633" s="13"/>
      <c r="AZ633" s="13"/>
      <c r="BA633" s="13"/>
      <c r="BB633" s="13"/>
      <c r="BC633" s="13"/>
      <c r="BD633" s="13"/>
      <c r="BE633" s="13"/>
      <c r="BF633" s="13"/>
      <c r="BG633" s="13"/>
      <c r="BH633" s="13"/>
      <c r="BI633" s="13"/>
      <c r="BJ633" s="13"/>
      <c r="BK633" s="13"/>
      <c r="BL633" s="13"/>
      <c r="BM633" s="13"/>
      <c r="BN633" s="13"/>
      <c r="BO633" s="13"/>
      <c r="BP633" s="13"/>
      <c r="BQ633" s="13"/>
      <c r="BR633" s="13"/>
      <c r="BS633" s="13"/>
      <c r="BT633" s="13"/>
      <c r="BU633" s="13"/>
      <c r="BV633" s="13"/>
      <c r="BW633" s="13"/>
      <c r="BX633" s="13"/>
      <c r="BY633" s="13"/>
      <c r="BZ633" s="13"/>
      <c r="CA633" s="13"/>
      <c r="CB633" s="13"/>
      <c r="CC633" s="13"/>
      <c r="CD633" s="13"/>
      <c r="CE633" s="13"/>
      <c r="CF633" s="13"/>
      <c r="CG633" s="13"/>
      <c r="CH633" s="13"/>
    </row>
    <row r="634" spans="1:86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13"/>
      <c r="AY634" s="13"/>
      <c r="AZ634" s="13"/>
      <c r="BA634" s="13"/>
      <c r="BB634" s="13"/>
      <c r="BC634" s="13"/>
      <c r="BD634" s="13"/>
      <c r="BE634" s="13"/>
      <c r="BF634" s="13"/>
      <c r="BG634" s="13"/>
      <c r="BH634" s="13"/>
      <c r="BI634" s="13"/>
      <c r="BJ634" s="13"/>
      <c r="BK634" s="13"/>
      <c r="BL634" s="13"/>
      <c r="BM634" s="13"/>
      <c r="BN634" s="13"/>
      <c r="BO634" s="13"/>
      <c r="BP634" s="13"/>
      <c r="BQ634" s="13"/>
      <c r="BR634" s="13"/>
      <c r="BS634" s="13"/>
      <c r="BT634" s="13"/>
      <c r="BU634" s="13"/>
      <c r="BV634" s="13"/>
      <c r="BW634" s="13"/>
      <c r="BX634" s="13"/>
      <c r="BY634" s="13"/>
      <c r="BZ634" s="13"/>
      <c r="CA634" s="13"/>
      <c r="CB634" s="13"/>
      <c r="CC634" s="13"/>
      <c r="CD634" s="13"/>
      <c r="CE634" s="13"/>
      <c r="CF634" s="13"/>
      <c r="CG634" s="13"/>
      <c r="CH634" s="13"/>
    </row>
    <row r="635" spans="1:86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13"/>
      <c r="AY635" s="13"/>
      <c r="AZ635" s="13"/>
      <c r="BA635" s="13"/>
      <c r="BB635" s="13"/>
      <c r="BC635" s="13"/>
      <c r="BD635" s="13"/>
      <c r="BE635" s="13"/>
      <c r="BF635" s="13"/>
      <c r="BG635" s="13"/>
      <c r="BH635" s="13"/>
      <c r="BI635" s="13"/>
      <c r="BJ635" s="13"/>
      <c r="BK635" s="13"/>
      <c r="BL635" s="13"/>
      <c r="BM635" s="13"/>
      <c r="BN635" s="13"/>
      <c r="BO635" s="13"/>
      <c r="BP635" s="13"/>
      <c r="BQ635" s="13"/>
      <c r="BR635" s="13"/>
      <c r="BS635" s="13"/>
      <c r="BT635" s="13"/>
      <c r="BU635" s="13"/>
      <c r="BV635" s="13"/>
      <c r="BW635" s="13"/>
      <c r="BX635" s="13"/>
      <c r="BY635" s="13"/>
      <c r="BZ635" s="13"/>
      <c r="CA635" s="13"/>
      <c r="CB635" s="13"/>
      <c r="CC635" s="13"/>
      <c r="CD635" s="13"/>
      <c r="CE635" s="13"/>
      <c r="CF635" s="13"/>
      <c r="CG635" s="13"/>
      <c r="CH635" s="13"/>
    </row>
    <row r="636" spans="1:86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13"/>
      <c r="AY636" s="13"/>
      <c r="AZ636" s="13"/>
      <c r="BA636" s="13"/>
      <c r="BB636" s="13"/>
      <c r="BC636" s="13"/>
      <c r="BD636" s="13"/>
      <c r="BE636" s="13"/>
      <c r="BF636" s="13"/>
      <c r="BG636" s="13"/>
      <c r="BH636" s="13"/>
      <c r="BI636" s="13"/>
      <c r="BJ636" s="13"/>
      <c r="BK636" s="13"/>
      <c r="BL636" s="13"/>
      <c r="BM636" s="13"/>
      <c r="BN636" s="13"/>
      <c r="BO636" s="13"/>
      <c r="BP636" s="13"/>
      <c r="BQ636" s="13"/>
      <c r="BR636" s="13"/>
      <c r="BS636" s="13"/>
      <c r="BT636" s="13"/>
      <c r="BU636" s="13"/>
      <c r="BV636" s="13"/>
      <c r="BW636" s="13"/>
      <c r="BX636" s="13"/>
      <c r="BY636" s="13"/>
      <c r="BZ636" s="13"/>
      <c r="CA636" s="13"/>
      <c r="CB636" s="13"/>
      <c r="CC636" s="13"/>
      <c r="CD636" s="13"/>
      <c r="CE636" s="13"/>
      <c r="CF636" s="13"/>
      <c r="CG636" s="13"/>
      <c r="CH636" s="13"/>
    </row>
    <row r="637" spans="1:86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13"/>
      <c r="AY637" s="13"/>
      <c r="AZ637" s="13"/>
      <c r="BA637" s="13"/>
      <c r="BB637" s="13"/>
      <c r="BC637" s="13"/>
      <c r="BD637" s="13"/>
      <c r="BE637" s="13"/>
      <c r="BF637" s="13"/>
      <c r="BG637" s="13"/>
      <c r="BH637" s="13"/>
      <c r="BI637" s="13"/>
      <c r="BJ637" s="13"/>
      <c r="BK637" s="13"/>
      <c r="BL637" s="13"/>
      <c r="BM637" s="13"/>
      <c r="BN637" s="13"/>
      <c r="BO637" s="13"/>
      <c r="BP637" s="13"/>
      <c r="BQ637" s="13"/>
      <c r="BR637" s="13"/>
      <c r="BS637" s="13"/>
      <c r="BT637" s="13"/>
      <c r="BU637" s="13"/>
      <c r="BV637" s="13"/>
      <c r="BW637" s="13"/>
      <c r="BX637" s="13"/>
      <c r="BY637" s="13"/>
      <c r="BZ637" s="13"/>
      <c r="CA637" s="13"/>
      <c r="CB637" s="13"/>
      <c r="CC637" s="13"/>
      <c r="CD637" s="13"/>
      <c r="CE637" s="13"/>
      <c r="CF637" s="13"/>
      <c r="CG637" s="13"/>
      <c r="CH637" s="13"/>
    </row>
    <row r="638" spans="1:86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13"/>
      <c r="AY638" s="13"/>
      <c r="AZ638" s="13"/>
      <c r="BA638" s="13"/>
      <c r="BB638" s="13"/>
      <c r="BC638" s="13"/>
      <c r="BD638" s="13"/>
      <c r="BE638" s="13"/>
      <c r="BF638" s="13"/>
      <c r="BG638" s="13"/>
      <c r="BH638" s="13"/>
      <c r="BI638" s="13"/>
      <c r="BJ638" s="13"/>
      <c r="BK638" s="13"/>
      <c r="BL638" s="13"/>
      <c r="BM638" s="13"/>
      <c r="BN638" s="13"/>
      <c r="BO638" s="13"/>
      <c r="BP638" s="13"/>
      <c r="BQ638" s="13"/>
      <c r="BR638" s="13"/>
      <c r="BS638" s="13"/>
      <c r="BT638" s="13"/>
      <c r="BU638" s="13"/>
      <c r="BV638" s="13"/>
      <c r="BW638" s="13"/>
      <c r="BX638" s="13"/>
      <c r="BY638" s="13"/>
      <c r="BZ638" s="13"/>
      <c r="CA638" s="13"/>
      <c r="CB638" s="13"/>
      <c r="CC638" s="13"/>
      <c r="CD638" s="13"/>
      <c r="CE638" s="13"/>
      <c r="CF638" s="13"/>
      <c r="CG638" s="13"/>
      <c r="CH638" s="13"/>
    </row>
    <row r="639" spans="1:86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13"/>
      <c r="AY639" s="13"/>
      <c r="AZ639" s="13"/>
      <c r="BA639" s="13"/>
      <c r="BB639" s="13"/>
      <c r="BC639" s="13"/>
      <c r="BD639" s="13"/>
      <c r="BE639" s="13"/>
      <c r="BF639" s="13"/>
      <c r="BG639" s="13"/>
      <c r="BH639" s="13"/>
      <c r="BI639" s="13"/>
      <c r="BJ639" s="13"/>
      <c r="BK639" s="13"/>
      <c r="BL639" s="13"/>
      <c r="BM639" s="13"/>
      <c r="BN639" s="13"/>
      <c r="BO639" s="13"/>
      <c r="BP639" s="13"/>
      <c r="BQ639" s="13"/>
      <c r="BR639" s="13"/>
      <c r="BS639" s="13"/>
      <c r="BT639" s="13"/>
      <c r="BU639" s="13"/>
      <c r="BV639" s="13"/>
      <c r="BW639" s="13"/>
      <c r="BX639" s="13"/>
      <c r="BY639" s="13"/>
      <c r="BZ639" s="13"/>
      <c r="CA639" s="13"/>
      <c r="CB639" s="13"/>
      <c r="CC639" s="13"/>
      <c r="CD639" s="13"/>
      <c r="CE639" s="13"/>
      <c r="CF639" s="13"/>
      <c r="CG639" s="13"/>
      <c r="CH639" s="13"/>
    </row>
    <row r="640" spans="1:86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13"/>
      <c r="AY640" s="13"/>
      <c r="AZ640" s="13"/>
      <c r="BA640" s="13"/>
      <c r="BB640" s="13"/>
      <c r="BC640" s="13"/>
      <c r="BD640" s="13"/>
      <c r="BE640" s="13"/>
      <c r="BF640" s="13"/>
      <c r="BG640" s="13"/>
      <c r="BH640" s="13"/>
      <c r="BI640" s="13"/>
      <c r="BJ640" s="13"/>
      <c r="BK640" s="13"/>
      <c r="BL640" s="13"/>
      <c r="BM640" s="13"/>
      <c r="BN640" s="13"/>
      <c r="BO640" s="13"/>
      <c r="BP640" s="13"/>
      <c r="BQ640" s="13"/>
      <c r="BR640" s="13"/>
      <c r="BS640" s="13"/>
      <c r="BT640" s="13"/>
      <c r="BU640" s="13"/>
      <c r="BV640" s="13"/>
      <c r="BW640" s="13"/>
      <c r="BX640" s="13"/>
      <c r="BY640" s="13"/>
      <c r="BZ640" s="13"/>
      <c r="CA640" s="13"/>
      <c r="CB640" s="13"/>
      <c r="CC640" s="13"/>
      <c r="CD640" s="13"/>
      <c r="CE640" s="13"/>
      <c r="CF640" s="13"/>
      <c r="CG640" s="13"/>
      <c r="CH640" s="13"/>
    </row>
    <row r="641" spans="1:86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  <c r="AW641" s="13"/>
      <c r="AX641" s="13"/>
      <c r="AY641" s="13"/>
      <c r="AZ641" s="13"/>
      <c r="BA641" s="13"/>
      <c r="BB641" s="13"/>
      <c r="BC641" s="13"/>
      <c r="BD641" s="13"/>
      <c r="BE641" s="13"/>
      <c r="BF641" s="13"/>
      <c r="BG641" s="13"/>
      <c r="BH641" s="13"/>
      <c r="BI641" s="13"/>
      <c r="BJ641" s="13"/>
      <c r="BK641" s="13"/>
      <c r="BL641" s="13"/>
      <c r="BM641" s="13"/>
      <c r="BN641" s="13"/>
      <c r="BO641" s="13"/>
      <c r="BP641" s="13"/>
      <c r="BQ641" s="13"/>
      <c r="BR641" s="13"/>
      <c r="BS641" s="13"/>
      <c r="BT641" s="13"/>
      <c r="BU641" s="13"/>
      <c r="BV641" s="13"/>
      <c r="BW641" s="13"/>
      <c r="BX641" s="13"/>
      <c r="BY641" s="13"/>
      <c r="BZ641" s="13"/>
      <c r="CA641" s="13"/>
      <c r="CB641" s="13"/>
      <c r="CC641" s="13"/>
      <c r="CD641" s="13"/>
      <c r="CE641" s="13"/>
      <c r="CF641" s="13"/>
      <c r="CG641" s="13"/>
      <c r="CH641" s="13"/>
    </row>
    <row r="642" spans="1:86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13"/>
      <c r="AY642" s="13"/>
      <c r="AZ642" s="13"/>
      <c r="BA642" s="13"/>
      <c r="BB642" s="13"/>
      <c r="BC642" s="13"/>
      <c r="BD642" s="13"/>
      <c r="BE642" s="13"/>
      <c r="BF642" s="13"/>
      <c r="BG642" s="13"/>
      <c r="BH642" s="13"/>
      <c r="BI642" s="13"/>
      <c r="BJ642" s="13"/>
      <c r="BK642" s="13"/>
      <c r="BL642" s="13"/>
      <c r="BM642" s="13"/>
      <c r="BN642" s="13"/>
      <c r="BO642" s="13"/>
      <c r="BP642" s="13"/>
      <c r="BQ642" s="13"/>
      <c r="BR642" s="13"/>
      <c r="BS642" s="13"/>
      <c r="BT642" s="13"/>
      <c r="BU642" s="13"/>
      <c r="BV642" s="13"/>
      <c r="BW642" s="13"/>
      <c r="BX642" s="13"/>
      <c r="BY642" s="13"/>
      <c r="BZ642" s="13"/>
      <c r="CA642" s="13"/>
      <c r="CB642" s="13"/>
      <c r="CC642" s="13"/>
      <c r="CD642" s="13"/>
      <c r="CE642" s="13"/>
      <c r="CF642" s="13"/>
      <c r="CG642" s="13"/>
      <c r="CH642" s="13"/>
    </row>
    <row r="643" spans="1:86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13"/>
      <c r="AY643" s="13"/>
      <c r="AZ643" s="13"/>
      <c r="BA643" s="13"/>
      <c r="BB643" s="13"/>
      <c r="BC643" s="13"/>
      <c r="BD643" s="13"/>
      <c r="BE643" s="13"/>
      <c r="BF643" s="13"/>
      <c r="BG643" s="13"/>
      <c r="BH643" s="13"/>
      <c r="BI643" s="13"/>
      <c r="BJ643" s="13"/>
      <c r="BK643" s="13"/>
      <c r="BL643" s="13"/>
      <c r="BM643" s="13"/>
      <c r="BN643" s="13"/>
      <c r="BO643" s="13"/>
      <c r="BP643" s="13"/>
      <c r="BQ643" s="13"/>
      <c r="BR643" s="13"/>
      <c r="BS643" s="13"/>
      <c r="BT643" s="13"/>
      <c r="BU643" s="13"/>
      <c r="BV643" s="13"/>
      <c r="BW643" s="13"/>
      <c r="BX643" s="13"/>
      <c r="BY643" s="13"/>
      <c r="BZ643" s="13"/>
      <c r="CA643" s="13"/>
      <c r="CB643" s="13"/>
      <c r="CC643" s="13"/>
      <c r="CD643" s="13"/>
      <c r="CE643" s="13"/>
      <c r="CF643" s="13"/>
      <c r="CG643" s="13"/>
      <c r="CH643" s="13"/>
    </row>
    <row r="644" spans="1:86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13"/>
      <c r="AY644" s="13"/>
      <c r="AZ644" s="13"/>
      <c r="BA644" s="13"/>
      <c r="BB644" s="13"/>
      <c r="BC644" s="13"/>
      <c r="BD644" s="13"/>
      <c r="BE644" s="13"/>
      <c r="BF644" s="13"/>
      <c r="BG644" s="13"/>
      <c r="BH644" s="13"/>
      <c r="BI644" s="13"/>
      <c r="BJ644" s="13"/>
      <c r="BK644" s="13"/>
      <c r="BL644" s="13"/>
      <c r="BM644" s="13"/>
      <c r="BN644" s="13"/>
      <c r="BO644" s="13"/>
      <c r="BP644" s="13"/>
      <c r="BQ644" s="13"/>
      <c r="BR644" s="13"/>
      <c r="BS644" s="13"/>
      <c r="BT644" s="13"/>
      <c r="BU644" s="13"/>
      <c r="BV644" s="13"/>
      <c r="BW644" s="13"/>
      <c r="BX644" s="13"/>
      <c r="BY644" s="13"/>
      <c r="BZ644" s="13"/>
      <c r="CA644" s="13"/>
      <c r="CB644" s="13"/>
      <c r="CC644" s="13"/>
      <c r="CD644" s="13"/>
      <c r="CE644" s="13"/>
      <c r="CF644" s="13"/>
      <c r="CG644" s="13"/>
      <c r="CH644" s="13"/>
    </row>
    <row r="645" spans="1:86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3"/>
      <c r="AN645" s="13"/>
      <c r="AO645" s="13"/>
      <c r="AP645" s="13"/>
      <c r="AQ645" s="13"/>
      <c r="AR645" s="13"/>
      <c r="AS645" s="13"/>
      <c r="AT645" s="13"/>
      <c r="AU645" s="13"/>
      <c r="AV645" s="13"/>
      <c r="AW645" s="13"/>
      <c r="AX645" s="13"/>
      <c r="AY645" s="13"/>
      <c r="AZ645" s="13"/>
      <c r="BA645" s="13"/>
      <c r="BB645" s="13"/>
      <c r="BC645" s="13"/>
      <c r="BD645" s="13"/>
      <c r="BE645" s="13"/>
      <c r="BF645" s="13"/>
      <c r="BG645" s="13"/>
      <c r="BH645" s="13"/>
      <c r="BI645" s="13"/>
      <c r="BJ645" s="13"/>
      <c r="BK645" s="13"/>
      <c r="BL645" s="13"/>
      <c r="BM645" s="13"/>
      <c r="BN645" s="13"/>
      <c r="BO645" s="13"/>
      <c r="BP645" s="13"/>
      <c r="BQ645" s="13"/>
      <c r="BR645" s="13"/>
      <c r="BS645" s="13"/>
      <c r="BT645" s="13"/>
      <c r="BU645" s="13"/>
      <c r="BV645" s="13"/>
      <c r="BW645" s="13"/>
      <c r="BX645" s="13"/>
      <c r="BY645" s="13"/>
      <c r="BZ645" s="13"/>
      <c r="CA645" s="13"/>
      <c r="CB645" s="13"/>
      <c r="CC645" s="13"/>
      <c r="CD645" s="13"/>
      <c r="CE645" s="13"/>
      <c r="CF645" s="13"/>
      <c r="CG645" s="13"/>
      <c r="CH645" s="13"/>
    </row>
    <row r="646" spans="1:86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13"/>
      <c r="AY646" s="13"/>
      <c r="AZ646" s="13"/>
      <c r="BA646" s="13"/>
      <c r="BB646" s="13"/>
      <c r="BC646" s="13"/>
      <c r="BD646" s="13"/>
      <c r="BE646" s="13"/>
      <c r="BF646" s="13"/>
      <c r="BG646" s="13"/>
      <c r="BH646" s="13"/>
      <c r="BI646" s="13"/>
      <c r="BJ646" s="13"/>
      <c r="BK646" s="13"/>
      <c r="BL646" s="13"/>
      <c r="BM646" s="13"/>
      <c r="BN646" s="13"/>
      <c r="BO646" s="13"/>
      <c r="BP646" s="13"/>
      <c r="BQ646" s="13"/>
      <c r="BR646" s="13"/>
      <c r="BS646" s="13"/>
      <c r="BT646" s="13"/>
      <c r="BU646" s="13"/>
      <c r="BV646" s="13"/>
      <c r="BW646" s="13"/>
      <c r="BX646" s="13"/>
      <c r="BY646" s="13"/>
      <c r="BZ646" s="13"/>
      <c r="CA646" s="13"/>
      <c r="CB646" s="13"/>
      <c r="CC646" s="13"/>
      <c r="CD646" s="13"/>
      <c r="CE646" s="13"/>
      <c r="CF646" s="13"/>
      <c r="CG646" s="13"/>
      <c r="CH646" s="13"/>
    </row>
    <row r="647" spans="1:86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13"/>
      <c r="AY647" s="13"/>
      <c r="AZ647" s="13"/>
      <c r="BA647" s="13"/>
      <c r="BB647" s="13"/>
      <c r="BC647" s="13"/>
      <c r="BD647" s="13"/>
      <c r="BE647" s="13"/>
      <c r="BF647" s="13"/>
      <c r="BG647" s="13"/>
      <c r="BH647" s="13"/>
      <c r="BI647" s="13"/>
      <c r="BJ647" s="13"/>
      <c r="BK647" s="13"/>
      <c r="BL647" s="13"/>
      <c r="BM647" s="13"/>
      <c r="BN647" s="13"/>
      <c r="BO647" s="13"/>
      <c r="BP647" s="13"/>
      <c r="BQ647" s="13"/>
      <c r="BR647" s="13"/>
      <c r="BS647" s="13"/>
      <c r="BT647" s="13"/>
      <c r="BU647" s="13"/>
      <c r="BV647" s="13"/>
      <c r="BW647" s="13"/>
      <c r="BX647" s="13"/>
      <c r="BY647" s="13"/>
      <c r="BZ647" s="13"/>
      <c r="CA647" s="13"/>
      <c r="CB647" s="13"/>
      <c r="CC647" s="13"/>
      <c r="CD647" s="13"/>
      <c r="CE647" s="13"/>
      <c r="CF647" s="13"/>
      <c r="CG647" s="13"/>
      <c r="CH647" s="13"/>
    </row>
    <row r="648" spans="1:86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13"/>
      <c r="AY648" s="13"/>
      <c r="AZ648" s="13"/>
      <c r="BA648" s="13"/>
      <c r="BB648" s="13"/>
      <c r="BC648" s="13"/>
      <c r="BD648" s="13"/>
      <c r="BE648" s="13"/>
      <c r="BF648" s="13"/>
      <c r="BG648" s="13"/>
      <c r="BH648" s="13"/>
      <c r="BI648" s="13"/>
      <c r="BJ648" s="13"/>
      <c r="BK648" s="13"/>
      <c r="BL648" s="13"/>
      <c r="BM648" s="13"/>
      <c r="BN648" s="13"/>
      <c r="BO648" s="13"/>
      <c r="BP648" s="13"/>
      <c r="BQ648" s="13"/>
      <c r="BR648" s="13"/>
      <c r="BS648" s="13"/>
      <c r="BT648" s="13"/>
      <c r="BU648" s="13"/>
      <c r="BV648" s="13"/>
      <c r="BW648" s="13"/>
      <c r="BX648" s="13"/>
      <c r="BY648" s="13"/>
      <c r="BZ648" s="13"/>
      <c r="CA648" s="13"/>
      <c r="CB648" s="13"/>
      <c r="CC648" s="13"/>
      <c r="CD648" s="13"/>
      <c r="CE648" s="13"/>
      <c r="CF648" s="13"/>
      <c r="CG648" s="13"/>
      <c r="CH648" s="13"/>
    </row>
    <row r="649" spans="1:86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13"/>
      <c r="AY649" s="13"/>
      <c r="AZ649" s="13"/>
      <c r="BA649" s="13"/>
      <c r="BB649" s="13"/>
      <c r="BC649" s="13"/>
      <c r="BD649" s="13"/>
      <c r="BE649" s="13"/>
      <c r="BF649" s="13"/>
      <c r="BG649" s="13"/>
      <c r="BH649" s="13"/>
      <c r="BI649" s="13"/>
      <c r="BJ649" s="13"/>
      <c r="BK649" s="13"/>
      <c r="BL649" s="13"/>
      <c r="BM649" s="13"/>
      <c r="BN649" s="13"/>
      <c r="BO649" s="13"/>
      <c r="BP649" s="13"/>
      <c r="BQ649" s="13"/>
      <c r="BR649" s="13"/>
      <c r="BS649" s="13"/>
      <c r="BT649" s="13"/>
      <c r="BU649" s="13"/>
      <c r="BV649" s="13"/>
      <c r="BW649" s="13"/>
      <c r="BX649" s="13"/>
      <c r="BY649" s="13"/>
      <c r="BZ649" s="13"/>
      <c r="CA649" s="13"/>
      <c r="CB649" s="13"/>
      <c r="CC649" s="13"/>
      <c r="CD649" s="13"/>
      <c r="CE649" s="13"/>
      <c r="CF649" s="13"/>
      <c r="CG649" s="13"/>
      <c r="CH649" s="13"/>
    </row>
    <row r="650" spans="1:86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13"/>
      <c r="AY650" s="13"/>
      <c r="AZ650" s="13"/>
      <c r="BA650" s="13"/>
      <c r="BB650" s="13"/>
      <c r="BC650" s="13"/>
      <c r="BD650" s="13"/>
      <c r="BE650" s="13"/>
      <c r="BF650" s="13"/>
      <c r="BG650" s="13"/>
      <c r="BH650" s="13"/>
      <c r="BI650" s="13"/>
      <c r="BJ650" s="13"/>
      <c r="BK650" s="13"/>
      <c r="BL650" s="13"/>
      <c r="BM650" s="13"/>
      <c r="BN650" s="13"/>
      <c r="BO650" s="13"/>
      <c r="BP650" s="13"/>
      <c r="BQ650" s="13"/>
      <c r="BR650" s="13"/>
      <c r="BS650" s="13"/>
      <c r="BT650" s="13"/>
      <c r="BU650" s="13"/>
      <c r="BV650" s="13"/>
      <c r="BW650" s="13"/>
      <c r="BX650" s="13"/>
      <c r="BY650" s="13"/>
      <c r="BZ650" s="13"/>
      <c r="CA650" s="13"/>
      <c r="CB650" s="13"/>
      <c r="CC650" s="13"/>
      <c r="CD650" s="13"/>
      <c r="CE650" s="13"/>
      <c r="CF650" s="13"/>
      <c r="CG650" s="13"/>
      <c r="CH650" s="13"/>
    </row>
    <row r="651" spans="1:86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13"/>
      <c r="AY651" s="13"/>
      <c r="AZ651" s="13"/>
      <c r="BA651" s="13"/>
      <c r="BB651" s="13"/>
      <c r="BC651" s="13"/>
      <c r="BD651" s="13"/>
      <c r="BE651" s="13"/>
      <c r="BF651" s="13"/>
      <c r="BG651" s="13"/>
      <c r="BH651" s="13"/>
      <c r="BI651" s="13"/>
      <c r="BJ651" s="13"/>
      <c r="BK651" s="13"/>
      <c r="BL651" s="13"/>
      <c r="BM651" s="13"/>
      <c r="BN651" s="13"/>
      <c r="BO651" s="13"/>
      <c r="BP651" s="13"/>
      <c r="BQ651" s="13"/>
      <c r="BR651" s="13"/>
      <c r="BS651" s="13"/>
      <c r="BT651" s="13"/>
      <c r="BU651" s="13"/>
      <c r="BV651" s="13"/>
      <c r="BW651" s="13"/>
      <c r="BX651" s="13"/>
      <c r="BY651" s="13"/>
      <c r="BZ651" s="13"/>
      <c r="CA651" s="13"/>
      <c r="CB651" s="13"/>
      <c r="CC651" s="13"/>
      <c r="CD651" s="13"/>
      <c r="CE651" s="13"/>
      <c r="CF651" s="13"/>
      <c r="CG651" s="13"/>
      <c r="CH651" s="13"/>
    </row>
    <row r="652" spans="1:86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13"/>
      <c r="AY652" s="13"/>
      <c r="AZ652" s="13"/>
      <c r="BA652" s="13"/>
      <c r="BB652" s="13"/>
      <c r="BC652" s="13"/>
      <c r="BD652" s="13"/>
      <c r="BE652" s="13"/>
      <c r="BF652" s="13"/>
      <c r="BG652" s="13"/>
      <c r="BH652" s="13"/>
      <c r="BI652" s="13"/>
      <c r="BJ652" s="13"/>
      <c r="BK652" s="13"/>
      <c r="BL652" s="13"/>
      <c r="BM652" s="13"/>
      <c r="BN652" s="13"/>
      <c r="BO652" s="13"/>
      <c r="BP652" s="13"/>
      <c r="BQ652" s="13"/>
      <c r="BR652" s="13"/>
      <c r="BS652" s="13"/>
      <c r="BT652" s="13"/>
      <c r="BU652" s="13"/>
      <c r="BV652" s="13"/>
      <c r="BW652" s="13"/>
      <c r="BX652" s="13"/>
      <c r="BY652" s="13"/>
      <c r="BZ652" s="13"/>
      <c r="CA652" s="13"/>
      <c r="CB652" s="13"/>
      <c r="CC652" s="13"/>
      <c r="CD652" s="13"/>
      <c r="CE652" s="13"/>
      <c r="CF652" s="13"/>
      <c r="CG652" s="13"/>
      <c r="CH652" s="13"/>
    </row>
    <row r="653" spans="1:86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13"/>
      <c r="AY653" s="13"/>
      <c r="AZ653" s="13"/>
      <c r="BA653" s="13"/>
      <c r="BB653" s="13"/>
      <c r="BC653" s="13"/>
      <c r="BD653" s="13"/>
      <c r="BE653" s="13"/>
      <c r="BF653" s="13"/>
      <c r="BG653" s="13"/>
      <c r="BH653" s="13"/>
      <c r="BI653" s="13"/>
      <c r="BJ653" s="13"/>
      <c r="BK653" s="13"/>
      <c r="BL653" s="13"/>
      <c r="BM653" s="13"/>
      <c r="BN653" s="13"/>
      <c r="BO653" s="13"/>
      <c r="BP653" s="13"/>
      <c r="BQ653" s="13"/>
      <c r="BR653" s="13"/>
      <c r="BS653" s="13"/>
      <c r="BT653" s="13"/>
      <c r="BU653" s="13"/>
      <c r="BV653" s="13"/>
      <c r="BW653" s="13"/>
      <c r="BX653" s="13"/>
      <c r="BY653" s="13"/>
      <c r="BZ653" s="13"/>
      <c r="CA653" s="13"/>
      <c r="CB653" s="13"/>
      <c r="CC653" s="13"/>
      <c r="CD653" s="13"/>
      <c r="CE653" s="13"/>
      <c r="CF653" s="13"/>
      <c r="CG653" s="13"/>
      <c r="CH653" s="13"/>
    </row>
    <row r="654" spans="1:86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13"/>
      <c r="AY654" s="13"/>
      <c r="AZ654" s="13"/>
      <c r="BA654" s="13"/>
      <c r="BB654" s="13"/>
      <c r="BC654" s="13"/>
      <c r="BD654" s="13"/>
      <c r="BE654" s="13"/>
      <c r="BF654" s="13"/>
      <c r="BG654" s="13"/>
      <c r="BH654" s="13"/>
      <c r="BI654" s="13"/>
      <c r="BJ654" s="13"/>
      <c r="BK654" s="13"/>
      <c r="BL654" s="13"/>
      <c r="BM654" s="13"/>
      <c r="BN654" s="13"/>
      <c r="BO654" s="13"/>
      <c r="BP654" s="13"/>
      <c r="BQ654" s="13"/>
      <c r="BR654" s="13"/>
      <c r="BS654" s="13"/>
      <c r="BT654" s="13"/>
      <c r="BU654" s="13"/>
      <c r="BV654" s="13"/>
      <c r="BW654" s="13"/>
      <c r="BX654" s="13"/>
      <c r="BY654" s="13"/>
      <c r="BZ654" s="13"/>
      <c r="CA654" s="13"/>
      <c r="CB654" s="13"/>
      <c r="CC654" s="13"/>
      <c r="CD654" s="13"/>
      <c r="CE654" s="13"/>
      <c r="CF654" s="13"/>
      <c r="CG654" s="13"/>
      <c r="CH654" s="13"/>
    </row>
    <row r="655" spans="1:86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13"/>
      <c r="AY655" s="13"/>
      <c r="AZ655" s="13"/>
      <c r="BA655" s="13"/>
      <c r="BB655" s="13"/>
      <c r="BC655" s="13"/>
      <c r="BD655" s="13"/>
      <c r="BE655" s="13"/>
      <c r="BF655" s="13"/>
      <c r="BG655" s="13"/>
      <c r="BH655" s="13"/>
      <c r="BI655" s="13"/>
      <c r="BJ655" s="13"/>
      <c r="BK655" s="13"/>
      <c r="BL655" s="13"/>
      <c r="BM655" s="13"/>
      <c r="BN655" s="13"/>
      <c r="BO655" s="13"/>
      <c r="BP655" s="13"/>
      <c r="BQ655" s="13"/>
      <c r="BR655" s="13"/>
      <c r="BS655" s="13"/>
      <c r="BT655" s="13"/>
      <c r="BU655" s="13"/>
      <c r="BV655" s="13"/>
      <c r="BW655" s="13"/>
      <c r="BX655" s="13"/>
      <c r="BY655" s="13"/>
      <c r="BZ655" s="13"/>
      <c r="CA655" s="13"/>
      <c r="CB655" s="13"/>
      <c r="CC655" s="13"/>
      <c r="CD655" s="13"/>
      <c r="CE655" s="13"/>
      <c r="CF655" s="13"/>
      <c r="CG655" s="13"/>
      <c r="CH655" s="13"/>
    </row>
    <row r="656" spans="1:86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13"/>
      <c r="AY656" s="13"/>
      <c r="AZ656" s="13"/>
      <c r="BA656" s="13"/>
      <c r="BB656" s="13"/>
      <c r="BC656" s="13"/>
      <c r="BD656" s="13"/>
      <c r="BE656" s="13"/>
      <c r="BF656" s="13"/>
      <c r="BG656" s="13"/>
      <c r="BH656" s="13"/>
      <c r="BI656" s="13"/>
      <c r="BJ656" s="13"/>
      <c r="BK656" s="13"/>
      <c r="BL656" s="13"/>
      <c r="BM656" s="13"/>
      <c r="BN656" s="13"/>
      <c r="BO656" s="13"/>
      <c r="BP656" s="13"/>
      <c r="BQ656" s="13"/>
      <c r="BR656" s="13"/>
      <c r="BS656" s="13"/>
      <c r="BT656" s="13"/>
      <c r="BU656" s="13"/>
      <c r="BV656" s="13"/>
      <c r="BW656" s="13"/>
      <c r="BX656" s="13"/>
      <c r="BY656" s="13"/>
      <c r="BZ656" s="13"/>
      <c r="CA656" s="13"/>
      <c r="CB656" s="13"/>
      <c r="CC656" s="13"/>
      <c r="CD656" s="13"/>
      <c r="CE656" s="13"/>
      <c r="CF656" s="13"/>
      <c r="CG656" s="13"/>
      <c r="CH656" s="13"/>
    </row>
    <row r="657" spans="1:86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13"/>
      <c r="AY657" s="13"/>
      <c r="AZ657" s="13"/>
      <c r="BA657" s="13"/>
      <c r="BB657" s="13"/>
      <c r="BC657" s="13"/>
      <c r="BD657" s="13"/>
      <c r="BE657" s="13"/>
      <c r="BF657" s="13"/>
      <c r="BG657" s="13"/>
      <c r="BH657" s="13"/>
      <c r="BI657" s="13"/>
      <c r="BJ657" s="13"/>
      <c r="BK657" s="13"/>
      <c r="BL657" s="13"/>
      <c r="BM657" s="13"/>
      <c r="BN657" s="13"/>
      <c r="BO657" s="13"/>
      <c r="BP657" s="13"/>
      <c r="BQ657" s="13"/>
      <c r="BR657" s="13"/>
      <c r="BS657" s="13"/>
      <c r="BT657" s="13"/>
      <c r="BU657" s="13"/>
      <c r="BV657" s="13"/>
      <c r="BW657" s="13"/>
      <c r="BX657" s="13"/>
      <c r="BY657" s="13"/>
      <c r="BZ657" s="13"/>
      <c r="CA657" s="13"/>
      <c r="CB657" s="13"/>
      <c r="CC657" s="13"/>
      <c r="CD657" s="13"/>
      <c r="CE657" s="13"/>
      <c r="CF657" s="13"/>
      <c r="CG657" s="13"/>
      <c r="CH657" s="13"/>
    </row>
    <row r="658" spans="1:86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13"/>
      <c r="AY658" s="13"/>
      <c r="AZ658" s="13"/>
      <c r="BA658" s="13"/>
      <c r="BB658" s="13"/>
      <c r="BC658" s="13"/>
      <c r="BD658" s="13"/>
      <c r="BE658" s="13"/>
      <c r="BF658" s="13"/>
      <c r="BG658" s="13"/>
      <c r="BH658" s="13"/>
      <c r="BI658" s="13"/>
      <c r="BJ658" s="13"/>
      <c r="BK658" s="13"/>
      <c r="BL658" s="13"/>
      <c r="BM658" s="13"/>
      <c r="BN658" s="13"/>
      <c r="BO658" s="13"/>
      <c r="BP658" s="13"/>
      <c r="BQ658" s="13"/>
      <c r="BR658" s="13"/>
      <c r="BS658" s="13"/>
      <c r="BT658" s="13"/>
      <c r="BU658" s="13"/>
      <c r="BV658" s="13"/>
      <c r="BW658" s="13"/>
      <c r="BX658" s="13"/>
      <c r="BY658" s="13"/>
      <c r="BZ658" s="13"/>
      <c r="CA658" s="13"/>
      <c r="CB658" s="13"/>
      <c r="CC658" s="13"/>
      <c r="CD658" s="13"/>
      <c r="CE658" s="13"/>
      <c r="CF658" s="13"/>
      <c r="CG658" s="13"/>
      <c r="CH658" s="13"/>
    </row>
    <row r="659" spans="1:86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13"/>
      <c r="AY659" s="13"/>
      <c r="AZ659" s="13"/>
      <c r="BA659" s="13"/>
      <c r="BB659" s="13"/>
      <c r="BC659" s="13"/>
      <c r="BD659" s="13"/>
      <c r="BE659" s="13"/>
      <c r="BF659" s="13"/>
      <c r="BG659" s="13"/>
      <c r="BH659" s="13"/>
      <c r="BI659" s="13"/>
      <c r="BJ659" s="13"/>
      <c r="BK659" s="13"/>
      <c r="BL659" s="13"/>
      <c r="BM659" s="13"/>
      <c r="BN659" s="13"/>
      <c r="BO659" s="13"/>
      <c r="BP659" s="13"/>
      <c r="BQ659" s="13"/>
      <c r="BR659" s="13"/>
      <c r="BS659" s="13"/>
      <c r="BT659" s="13"/>
      <c r="BU659" s="13"/>
      <c r="BV659" s="13"/>
      <c r="BW659" s="13"/>
      <c r="BX659" s="13"/>
      <c r="BY659" s="13"/>
      <c r="BZ659" s="13"/>
      <c r="CA659" s="13"/>
      <c r="CB659" s="13"/>
      <c r="CC659" s="13"/>
      <c r="CD659" s="13"/>
      <c r="CE659" s="13"/>
      <c r="CF659" s="13"/>
      <c r="CG659" s="13"/>
      <c r="CH659" s="13"/>
    </row>
    <row r="660" spans="1:86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13"/>
      <c r="AY660" s="13"/>
      <c r="AZ660" s="13"/>
      <c r="BA660" s="13"/>
      <c r="BB660" s="13"/>
      <c r="BC660" s="13"/>
      <c r="BD660" s="13"/>
      <c r="BE660" s="13"/>
      <c r="BF660" s="13"/>
      <c r="BG660" s="13"/>
      <c r="BH660" s="13"/>
      <c r="BI660" s="13"/>
      <c r="BJ660" s="13"/>
      <c r="BK660" s="13"/>
      <c r="BL660" s="13"/>
      <c r="BM660" s="13"/>
      <c r="BN660" s="13"/>
      <c r="BO660" s="13"/>
      <c r="BP660" s="13"/>
      <c r="BQ660" s="13"/>
      <c r="BR660" s="13"/>
      <c r="BS660" s="13"/>
      <c r="BT660" s="13"/>
      <c r="BU660" s="13"/>
      <c r="BV660" s="13"/>
      <c r="BW660" s="13"/>
      <c r="BX660" s="13"/>
      <c r="BY660" s="13"/>
      <c r="BZ660" s="13"/>
      <c r="CA660" s="13"/>
      <c r="CB660" s="13"/>
      <c r="CC660" s="13"/>
      <c r="CD660" s="13"/>
      <c r="CE660" s="13"/>
      <c r="CF660" s="13"/>
      <c r="CG660" s="13"/>
      <c r="CH660" s="13"/>
    </row>
    <row r="661" spans="1:86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13"/>
      <c r="AY661" s="13"/>
      <c r="AZ661" s="13"/>
      <c r="BA661" s="13"/>
      <c r="BB661" s="13"/>
      <c r="BC661" s="13"/>
      <c r="BD661" s="13"/>
      <c r="BE661" s="13"/>
      <c r="BF661" s="13"/>
      <c r="BG661" s="13"/>
      <c r="BH661" s="13"/>
      <c r="BI661" s="13"/>
      <c r="BJ661" s="13"/>
      <c r="BK661" s="13"/>
      <c r="BL661" s="13"/>
      <c r="BM661" s="13"/>
      <c r="BN661" s="13"/>
      <c r="BO661" s="13"/>
      <c r="BP661" s="13"/>
      <c r="BQ661" s="13"/>
      <c r="BR661" s="13"/>
      <c r="BS661" s="13"/>
      <c r="BT661" s="13"/>
      <c r="BU661" s="13"/>
      <c r="BV661" s="13"/>
      <c r="BW661" s="13"/>
      <c r="BX661" s="13"/>
      <c r="BY661" s="13"/>
      <c r="BZ661" s="13"/>
      <c r="CA661" s="13"/>
      <c r="CB661" s="13"/>
      <c r="CC661" s="13"/>
      <c r="CD661" s="13"/>
      <c r="CE661" s="13"/>
      <c r="CF661" s="13"/>
      <c r="CG661" s="13"/>
      <c r="CH661" s="13"/>
    </row>
    <row r="662" spans="1:86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13"/>
      <c r="AY662" s="13"/>
      <c r="AZ662" s="13"/>
      <c r="BA662" s="13"/>
      <c r="BB662" s="13"/>
      <c r="BC662" s="13"/>
      <c r="BD662" s="13"/>
      <c r="BE662" s="13"/>
      <c r="BF662" s="13"/>
      <c r="BG662" s="13"/>
      <c r="BH662" s="13"/>
      <c r="BI662" s="13"/>
      <c r="BJ662" s="13"/>
      <c r="BK662" s="13"/>
      <c r="BL662" s="13"/>
      <c r="BM662" s="13"/>
      <c r="BN662" s="13"/>
      <c r="BO662" s="13"/>
      <c r="BP662" s="13"/>
      <c r="BQ662" s="13"/>
      <c r="BR662" s="13"/>
      <c r="BS662" s="13"/>
      <c r="BT662" s="13"/>
      <c r="BU662" s="13"/>
      <c r="BV662" s="13"/>
      <c r="BW662" s="13"/>
      <c r="BX662" s="13"/>
      <c r="BY662" s="13"/>
      <c r="BZ662" s="13"/>
      <c r="CA662" s="13"/>
      <c r="CB662" s="13"/>
      <c r="CC662" s="13"/>
      <c r="CD662" s="13"/>
      <c r="CE662" s="13"/>
      <c r="CF662" s="13"/>
      <c r="CG662" s="13"/>
      <c r="CH662" s="13"/>
    </row>
    <row r="663" spans="1:86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13"/>
      <c r="AY663" s="13"/>
      <c r="AZ663" s="13"/>
      <c r="BA663" s="13"/>
      <c r="BB663" s="13"/>
      <c r="BC663" s="13"/>
      <c r="BD663" s="13"/>
      <c r="BE663" s="13"/>
      <c r="BF663" s="13"/>
      <c r="BG663" s="13"/>
      <c r="BH663" s="13"/>
      <c r="BI663" s="13"/>
      <c r="BJ663" s="13"/>
      <c r="BK663" s="13"/>
      <c r="BL663" s="13"/>
      <c r="BM663" s="13"/>
      <c r="BN663" s="13"/>
      <c r="BO663" s="13"/>
      <c r="BP663" s="13"/>
      <c r="BQ663" s="13"/>
      <c r="BR663" s="13"/>
      <c r="BS663" s="13"/>
      <c r="BT663" s="13"/>
      <c r="BU663" s="13"/>
      <c r="BV663" s="13"/>
      <c r="BW663" s="13"/>
      <c r="BX663" s="13"/>
      <c r="BY663" s="13"/>
      <c r="BZ663" s="13"/>
      <c r="CA663" s="13"/>
      <c r="CB663" s="13"/>
      <c r="CC663" s="13"/>
      <c r="CD663" s="13"/>
      <c r="CE663" s="13"/>
      <c r="CF663" s="13"/>
      <c r="CG663" s="13"/>
      <c r="CH663" s="13"/>
    </row>
    <row r="664" spans="1:86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13"/>
      <c r="AY664" s="13"/>
      <c r="AZ664" s="13"/>
      <c r="BA664" s="13"/>
      <c r="BB664" s="13"/>
      <c r="BC664" s="13"/>
      <c r="BD664" s="13"/>
      <c r="BE664" s="13"/>
      <c r="BF664" s="13"/>
      <c r="BG664" s="13"/>
      <c r="BH664" s="13"/>
      <c r="BI664" s="13"/>
      <c r="BJ664" s="13"/>
      <c r="BK664" s="13"/>
      <c r="BL664" s="13"/>
      <c r="BM664" s="13"/>
      <c r="BN664" s="13"/>
      <c r="BO664" s="13"/>
      <c r="BP664" s="13"/>
      <c r="BQ664" s="13"/>
      <c r="BR664" s="13"/>
      <c r="BS664" s="13"/>
      <c r="BT664" s="13"/>
      <c r="BU664" s="13"/>
      <c r="BV664" s="13"/>
      <c r="BW664" s="13"/>
      <c r="BX664" s="13"/>
      <c r="BY664" s="13"/>
      <c r="BZ664" s="13"/>
      <c r="CA664" s="13"/>
      <c r="CB664" s="13"/>
      <c r="CC664" s="13"/>
      <c r="CD664" s="13"/>
      <c r="CE664" s="13"/>
      <c r="CF664" s="13"/>
      <c r="CG664" s="13"/>
      <c r="CH664" s="13"/>
    </row>
    <row r="665" spans="1:86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13"/>
      <c r="AY665" s="13"/>
      <c r="AZ665" s="13"/>
      <c r="BA665" s="13"/>
      <c r="BB665" s="13"/>
      <c r="BC665" s="13"/>
      <c r="BD665" s="13"/>
      <c r="BE665" s="13"/>
      <c r="BF665" s="13"/>
      <c r="BG665" s="13"/>
      <c r="BH665" s="13"/>
      <c r="BI665" s="13"/>
      <c r="BJ665" s="13"/>
      <c r="BK665" s="13"/>
      <c r="BL665" s="13"/>
      <c r="BM665" s="13"/>
      <c r="BN665" s="13"/>
      <c r="BO665" s="13"/>
      <c r="BP665" s="13"/>
      <c r="BQ665" s="13"/>
      <c r="BR665" s="13"/>
      <c r="BS665" s="13"/>
      <c r="BT665" s="13"/>
      <c r="BU665" s="13"/>
      <c r="BV665" s="13"/>
      <c r="BW665" s="13"/>
      <c r="BX665" s="13"/>
      <c r="BY665" s="13"/>
      <c r="BZ665" s="13"/>
      <c r="CA665" s="13"/>
      <c r="CB665" s="13"/>
      <c r="CC665" s="13"/>
      <c r="CD665" s="13"/>
      <c r="CE665" s="13"/>
      <c r="CF665" s="13"/>
      <c r="CG665" s="13"/>
      <c r="CH665" s="13"/>
    </row>
    <row r="666" spans="1:86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13"/>
      <c r="AY666" s="13"/>
      <c r="AZ666" s="13"/>
      <c r="BA666" s="13"/>
      <c r="BB666" s="13"/>
      <c r="BC666" s="13"/>
      <c r="BD666" s="13"/>
      <c r="BE666" s="13"/>
      <c r="BF666" s="13"/>
      <c r="BG666" s="13"/>
      <c r="BH666" s="13"/>
      <c r="BI666" s="13"/>
      <c r="BJ666" s="13"/>
      <c r="BK666" s="13"/>
      <c r="BL666" s="13"/>
      <c r="BM666" s="13"/>
      <c r="BN666" s="13"/>
      <c r="BO666" s="13"/>
      <c r="BP666" s="13"/>
      <c r="BQ666" s="13"/>
      <c r="BR666" s="13"/>
      <c r="BS666" s="13"/>
      <c r="BT666" s="13"/>
      <c r="BU666" s="13"/>
      <c r="BV666" s="13"/>
      <c r="BW666" s="13"/>
      <c r="BX666" s="13"/>
      <c r="BY666" s="13"/>
      <c r="BZ666" s="13"/>
      <c r="CA666" s="13"/>
      <c r="CB666" s="13"/>
      <c r="CC666" s="13"/>
      <c r="CD666" s="13"/>
      <c r="CE666" s="13"/>
      <c r="CF666" s="13"/>
      <c r="CG666" s="13"/>
      <c r="CH666" s="13"/>
    </row>
    <row r="667" spans="1:86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13"/>
      <c r="AY667" s="13"/>
      <c r="AZ667" s="13"/>
      <c r="BA667" s="13"/>
      <c r="BB667" s="13"/>
      <c r="BC667" s="13"/>
      <c r="BD667" s="13"/>
      <c r="BE667" s="13"/>
      <c r="BF667" s="13"/>
      <c r="BG667" s="13"/>
      <c r="BH667" s="13"/>
      <c r="BI667" s="13"/>
      <c r="BJ667" s="13"/>
      <c r="BK667" s="13"/>
      <c r="BL667" s="13"/>
      <c r="BM667" s="13"/>
      <c r="BN667" s="13"/>
      <c r="BO667" s="13"/>
      <c r="BP667" s="13"/>
      <c r="BQ667" s="13"/>
      <c r="BR667" s="13"/>
      <c r="BS667" s="13"/>
      <c r="BT667" s="13"/>
      <c r="BU667" s="13"/>
      <c r="BV667" s="13"/>
      <c r="BW667" s="13"/>
      <c r="BX667" s="13"/>
      <c r="BY667" s="13"/>
      <c r="BZ667" s="13"/>
      <c r="CA667" s="13"/>
      <c r="CB667" s="13"/>
      <c r="CC667" s="13"/>
      <c r="CD667" s="13"/>
      <c r="CE667" s="13"/>
      <c r="CF667" s="13"/>
      <c r="CG667" s="13"/>
      <c r="CH667" s="13"/>
    </row>
    <row r="668" spans="1:86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13"/>
      <c r="AY668" s="13"/>
      <c r="AZ668" s="13"/>
      <c r="BA668" s="13"/>
      <c r="BB668" s="13"/>
      <c r="BC668" s="13"/>
      <c r="BD668" s="13"/>
      <c r="BE668" s="13"/>
      <c r="BF668" s="13"/>
      <c r="BG668" s="13"/>
      <c r="BH668" s="13"/>
      <c r="BI668" s="13"/>
      <c r="BJ668" s="13"/>
      <c r="BK668" s="13"/>
      <c r="BL668" s="13"/>
      <c r="BM668" s="13"/>
      <c r="BN668" s="13"/>
      <c r="BO668" s="13"/>
      <c r="BP668" s="13"/>
      <c r="BQ668" s="13"/>
      <c r="BR668" s="13"/>
      <c r="BS668" s="13"/>
      <c r="BT668" s="13"/>
      <c r="BU668" s="13"/>
      <c r="BV668" s="13"/>
      <c r="BW668" s="13"/>
      <c r="BX668" s="13"/>
      <c r="BY668" s="13"/>
      <c r="BZ668" s="13"/>
      <c r="CA668" s="13"/>
      <c r="CB668" s="13"/>
      <c r="CC668" s="13"/>
      <c r="CD668" s="13"/>
      <c r="CE668" s="13"/>
      <c r="CF668" s="13"/>
      <c r="CG668" s="13"/>
      <c r="CH668" s="13"/>
    </row>
    <row r="669" spans="1:86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  <c r="AW669" s="13"/>
      <c r="AX669" s="13"/>
      <c r="AY669" s="13"/>
      <c r="AZ669" s="13"/>
      <c r="BA669" s="13"/>
      <c r="BB669" s="13"/>
      <c r="BC669" s="13"/>
      <c r="BD669" s="13"/>
      <c r="BE669" s="13"/>
      <c r="BF669" s="13"/>
      <c r="BG669" s="13"/>
      <c r="BH669" s="13"/>
      <c r="BI669" s="13"/>
      <c r="BJ669" s="13"/>
      <c r="BK669" s="13"/>
      <c r="BL669" s="13"/>
      <c r="BM669" s="13"/>
      <c r="BN669" s="13"/>
      <c r="BO669" s="13"/>
      <c r="BP669" s="13"/>
      <c r="BQ669" s="13"/>
      <c r="BR669" s="13"/>
      <c r="BS669" s="13"/>
      <c r="BT669" s="13"/>
      <c r="BU669" s="13"/>
      <c r="BV669" s="13"/>
      <c r="BW669" s="13"/>
      <c r="BX669" s="13"/>
      <c r="BY669" s="13"/>
      <c r="BZ669" s="13"/>
      <c r="CA669" s="13"/>
      <c r="CB669" s="13"/>
      <c r="CC669" s="13"/>
      <c r="CD669" s="13"/>
      <c r="CE669" s="13"/>
      <c r="CF669" s="13"/>
      <c r="CG669" s="13"/>
      <c r="CH669" s="13"/>
    </row>
    <row r="670" spans="1:86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13"/>
      <c r="AY670" s="13"/>
      <c r="AZ670" s="13"/>
      <c r="BA670" s="13"/>
      <c r="BB670" s="13"/>
      <c r="BC670" s="13"/>
      <c r="BD670" s="13"/>
      <c r="BE670" s="13"/>
      <c r="BF670" s="13"/>
      <c r="BG670" s="13"/>
      <c r="BH670" s="13"/>
      <c r="BI670" s="13"/>
      <c r="BJ670" s="13"/>
      <c r="BK670" s="13"/>
      <c r="BL670" s="13"/>
      <c r="BM670" s="13"/>
      <c r="BN670" s="13"/>
      <c r="BO670" s="13"/>
      <c r="BP670" s="13"/>
      <c r="BQ670" s="13"/>
      <c r="BR670" s="13"/>
      <c r="BS670" s="13"/>
      <c r="BT670" s="13"/>
      <c r="BU670" s="13"/>
      <c r="BV670" s="13"/>
      <c r="BW670" s="13"/>
      <c r="BX670" s="13"/>
      <c r="BY670" s="13"/>
      <c r="BZ670" s="13"/>
      <c r="CA670" s="13"/>
      <c r="CB670" s="13"/>
      <c r="CC670" s="13"/>
      <c r="CD670" s="13"/>
      <c r="CE670" s="13"/>
      <c r="CF670" s="13"/>
      <c r="CG670" s="13"/>
      <c r="CH670" s="13"/>
    </row>
    <row r="671" spans="1:86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3"/>
      <c r="AN671" s="13"/>
      <c r="AO671" s="13"/>
      <c r="AP671" s="13"/>
      <c r="AQ671" s="13"/>
      <c r="AR671" s="13"/>
      <c r="AS671" s="13"/>
      <c r="AT671" s="13"/>
      <c r="AU671" s="13"/>
      <c r="AV671" s="13"/>
      <c r="AW671" s="13"/>
      <c r="AX671" s="13"/>
      <c r="AY671" s="13"/>
      <c r="AZ671" s="13"/>
      <c r="BA671" s="13"/>
      <c r="BB671" s="13"/>
      <c r="BC671" s="13"/>
      <c r="BD671" s="13"/>
      <c r="BE671" s="13"/>
      <c r="BF671" s="13"/>
      <c r="BG671" s="13"/>
      <c r="BH671" s="13"/>
      <c r="BI671" s="13"/>
      <c r="BJ671" s="13"/>
      <c r="BK671" s="13"/>
      <c r="BL671" s="13"/>
      <c r="BM671" s="13"/>
      <c r="BN671" s="13"/>
      <c r="BO671" s="13"/>
      <c r="BP671" s="13"/>
      <c r="BQ671" s="13"/>
      <c r="BR671" s="13"/>
      <c r="BS671" s="13"/>
      <c r="BT671" s="13"/>
      <c r="BU671" s="13"/>
      <c r="BV671" s="13"/>
      <c r="BW671" s="13"/>
      <c r="BX671" s="13"/>
      <c r="BY671" s="13"/>
      <c r="BZ671" s="13"/>
      <c r="CA671" s="13"/>
      <c r="CB671" s="13"/>
      <c r="CC671" s="13"/>
      <c r="CD671" s="13"/>
      <c r="CE671" s="13"/>
      <c r="CF671" s="13"/>
      <c r="CG671" s="13"/>
      <c r="CH671" s="13"/>
    </row>
    <row r="672" spans="1:86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13"/>
      <c r="AY672" s="13"/>
      <c r="AZ672" s="13"/>
      <c r="BA672" s="13"/>
      <c r="BB672" s="13"/>
      <c r="BC672" s="13"/>
      <c r="BD672" s="13"/>
      <c r="BE672" s="13"/>
      <c r="BF672" s="13"/>
      <c r="BG672" s="13"/>
      <c r="BH672" s="13"/>
      <c r="BI672" s="13"/>
      <c r="BJ672" s="13"/>
      <c r="BK672" s="13"/>
      <c r="BL672" s="13"/>
      <c r="BM672" s="13"/>
      <c r="BN672" s="13"/>
      <c r="BO672" s="13"/>
      <c r="BP672" s="13"/>
      <c r="BQ672" s="13"/>
      <c r="BR672" s="13"/>
      <c r="BS672" s="13"/>
      <c r="BT672" s="13"/>
      <c r="BU672" s="13"/>
      <c r="BV672" s="13"/>
      <c r="BW672" s="13"/>
      <c r="BX672" s="13"/>
      <c r="BY672" s="13"/>
      <c r="BZ672" s="13"/>
      <c r="CA672" s="13"/>
      <c r="CB672" s="13"/>
      <c r="CC672" s="13"/>
      <c r="CD672" s="13"/>
      <c r="CE672" s="13"/>
      <c r="CF672" s="13"/>
      <c r="CG672" s="13"/>
      <c r="CH672" s="13"/>
    </row>
    <row r="673" spans="1:86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13"/>
      <c r="AY673" s="13"/>
      <c r="AZ673" s="13"/>
      <c r="BA673" s="13"/>
      <c r="BB673" s="13"/>
      <c r="BC673" s="13"/>
      <c r="BD673" s="13"/>
      <c r="BE673" s="13"/>
      <c r="BF673" s="13"/>
      <c r="BG673" s="13"/>
      <c r="BH673" s="13"/>
      <c r="BI673" s="13"/>
      <c r="BJ673" s="13"/>
      <c r="BK673" s="13"/>
      <c r="BL673" s="13"/>
      <c r="BM673" s="13"/>
      <c r="BN673" s="13"/>
      <c r="BO673" s="13"/>
      <c r="BP673" s="13"/>
      <c r="BQ673" s="13"/>
      <c r="BR673" s="13"/>
      <c r="BS673" s="13"/>
      <c r="BT673" s="13"/>
      <c r="BU673" s="13"/>
      <c r="BV673" s="13"/>
      <c r="BW673" s="13"/>
      <c r="BX673" s="13"/>
      <c r="BY673" s="13"/>
      <c r="BZ673" s="13"/>
      <c r="CA673" s="13"/>
      <c r="CB673" s="13"/>
      <c r="CC673" s="13"/>
      <c r="CD673" s="13"/>
      <c r="CE673" s="13"/>
      <c r="CF673" s="13"/>
      <c r="CG673" s="13"/>
      <c r="CH673" s="13"/>
    </row>
    <row r="674" spans="1:86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13"/>
      <c r="AY674" s="13"/>
      <c r="AZ674" s="13"/>
      <c r="BA674" s="13"/>
      <c r="BB674" s="13"/>
      <c r="BC674" s="13"/>
      <c r="BD674" s="13"/>
      <c r="BE674" s="13"/>
      <c r="BF674" s="13"/>
      <c r="BG674" s="13"/>
      <c r="BH674" s="13"/>
      <c r="BI674" s="13"/>
      <c r="BJ674" s="13"/>
      <c r="BK674" s="13"/>
      <c r="BL674" s="13"/>
      <c r="BM674" s="13"/>
      <c r="BN674" s="13"/>
      <c r="BO674" s="13"/>
      <c r="BP674" s="13"/>
      <c r="BQ674" s="13"/>
      <c r="BR674" s="13"/>
      <c r="BS674" s="13"/>
      <c r="BT674" s="13"/>
      <c r="BU674" s="13"/>
      <c r="BV674" s="13"/>
      <c r="BW674" s="13"/>
      <c r="BX674" s="13"/>
      <c r="BY674" s="13"/>
      <c r="BZ674" s="13"/>
      <c r="CA674" s="13"/>
      <c r="CB674" s="13"/>
      <c r="CC674" s="13"/>
      <c r="CD674" s="13"/>
      <c r="CE674" s="13"/>
      <c r="CF674" s="13"/>
      <c r="CG674" s="13"/>
      <c r="CH674" s="13"/>
    </row>
    <row r="675" spans="1:86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  <c r="AW675" s="13"/>
      <c r="AX675" s="13"/>
      <c r="AY675" s="13"/>
      <c r="AZ675" s="13"/>
      <c r="BA675" s="13"/>
      <c r="BB675" s="13"/>
      <c r="BC675" s="13"/>
      <c r="BD675" s="13"/>
      <c r="BE675" s="13"/>
      <c r="BF675" s="13"/>
      <c r="BG675" s="13"/>
      <c r="BH675" s="13"/>
      <c r="BI675" s="13"/>
      <c r="BJ675" s="13"/>
      <c r="BK675" s="13"/>
      <c r="BL675" s="13"/>
      <c r="BM675" s="13"/>
      <c r="BN675" s="13"/>
      <c r="BO675" s="13"/>
      <c r="BP675" s="13"/>
      <c r="BQ675" s="13"/>
      <c r="BR675" s="13"/>
      <c r="BS675" s="13"/>
      <c r="BT675" s="13"/>
      <c r="BU675" s="13"/>
      <c r="BV675" s="13"/>
      <c r="BW675" s="13"/>
      <c r="BX675" s="13"/>
      <c r="BY675" s="13"/>
      <c r="BZ675" s="13"/>
      <c r="CA675" s="13"/>
      <c r="CB675" s="13"/>
      <c r="CC675" s="13"/>
      <c r="CD675" s="13"/>
      <c r="CE675" s="13"/>
      <c r="CF675" s="13"/>
      <c r="CG675" s="13"/>
      <c r="CH675" s="13"/>
    </row>
    <row r="676" spans="1:86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13"/>
      <c r="AY676" s="13"/>
      <c r="AZ676" s="13"/>
      <c r="BA676" s="13"/>
      <c r="BB676" s="13"/>
      <c r="BC676" s="13"/>
      <c r="BD676" s="13"/>
      <c r="BE676" s="13"/>
      <c r="BF676" s="13"/>
      <c r="BG676" s="13"/>
      <c r="BH676" s="13"/>
      <c r="BI676" s="13"/>
      <c r="BJ676" s="13"/>
      <c r="BK676" s="13"/>
      <c r="BL676" s="13"/>
      <c r="BM676" s="13"/>
      <c r="BN676" s="13"/>
      <c r="BO676" s="13"/>
      <c r="BP676" s="13"/>
      <c r="BQ676" s="13"/>
      <c r="BR676" s="13"/>
      <c r="BS676" s="13"/>
      <c r="BT676" s="13"/>
      <c r="BU676" s="13"/>
      <c r="BV676" s="13"/>
      <c r="BW676" s="13"/>
      <c r="BX676" s="13"/>
      <c r="BY676" s="13"/>
      <c r="BZ676" s="13"/>
      <c r="CA676" s="13"/>
      <c r="CB676" s="13"/>
      <c r="CC676" s="13"/>
      <c r="CD676" s="13"/>
      <c r="CE676" s="13"/>
      <c r="CF676" s="13"/>
      <c r="CG676" s="13"/>
      <c r="CH676" s="13"/>
    </row>
    <row r="677" spans="1:86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  <c r="AW677" s="13"/>
      <c r="AX677" s="13"/>
      <c r="AY677" s="13"/>
      <c r="AZ677" s="13"/>
      <c r="BA677" s="13"/>
      <c r="BB677" s="13"/>
      <c r="BC677" s="13"/>
      <c r="BD677" s="13"/>
      <c r="BE677" s="13"/>
      <c r="BF677" s="13"/>
      <c r="BG677" s="13"/>
      <c r="BH677" s="13"/>
      <c r="BI677" s="13"/>
      <c r="BJ677" s="13"/>
      <c r="BK677" s="13"/>
      <c r="BL677" s="13"/>
      <c r="BM677" s="13"/>
      <c r="BN677" s="13"/>
      <c r="BO677" s="13"/>
      <c r="BP677" s="13"/>
      <c r="BQ677" s="13"/>
      <c r="BR677" s="13"/>
      <c r="BS677" s="13"/>
      <c r="BT677" s="13"/>
      <c r="BU677" s="13"/>
      <c r="BV677" s="13"/>
      <c r="BW677" s="13"/>
      <c r="BX677" s="13"/>
      <c r="BY677" s="13"/>
      <c r="BZ677" s="13"/>
      <c r="CA677" s="13"/>
      <c r="CB677" s="13"/>
      <c r="CC677" s="13"/>
      <c r="CD677" s="13"/>
      <c r="CE677" s="13"/>
      <c r="CF677" s="13"/>
      <c r="CG677" s="13"/>
      <c r="CH677" s="13"/>
    </row>
    <row r="678" spans="1:86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13"/>
      <c r="AY678" s="13"/>
      <c r="AZ678" s="13"/>
      <c r="BA678" s="13"/>
      <c r="BB678" s="13"/>
      <c r="BC678" s="13"/>
      <c r="BD678" s="13"/>
      <c r="BE678" s="13"/>
      <c r="BF678" s="13"/>
      <c r="BG678" s="13"/>
      <c r="BH678" s="13"/>
      <c r="BI678" s="13"/>
      <c r="BJ678" s="13"/>
      <c r="BK678" s="13"/>
      <c r="BL678" s="13"/>
      <c r="BM678" s="13"/>
      <c r="BN678" s="13"/>
      <c r="BO678" s="13"/>
      <c r="BP678" s="13"/>
      <c r="BQ678" s="13"/>
      <c r="BR678" s="13"/>
      <c r="BS678" s="13"/>
      <c r="BT678" s="13"/>
      <c r="BU678" s="13"/>
      <c r="BV678" s="13"/>
      <c r="BW678" s="13"/>
      <c r="BX678" s="13"/>
      <c r="BY678" s="13"/>
      <c r="BZ678" s="13"/>
      <c r="CA678" s="13"/>
      <c r="CB678" s="13"/>
      <c r="CC678" s="13"/>
      <c r="CD678" s="13"/>
      <c r="CE678" s="13"/>
      <c r="CF678" s="13"/>
      <c r="CG678" s="13"/>
      <c r="CH678" s="13"/>
    </row>
    <row r="679" spans="1:86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13"/>
      <c r="AY679" s="13"/>
      <c r="AZ679" s="13"/>
      <c r="BA679" s="13"/>
      <c r="BB679" s="13"/>
      <c r="BC679" s="13"/>
      <c r="BD679" s="13"/>
      <c r="BE679" s="13"/>
      <c r="BF679" s="13"/>
      <c r="BG679" s="13"/>
      <c r="BH679" s="13"/>
      <c r="BI679" s="13"/>
      <c r="BJ679" s="13"/>
      <c r="BK679" s="13"/>
      <c r="BL679" s="13"/>
      <c r="BM679" s="13"/>
      <c r="BN679" s="13"/>
      <c r="BO679" s="13"/>
      <c r="BP679" s="13"/>
      <c r="BQ679" s="13"/>
      <c r="BR679" s="13"/>
      <c r="BS679" s="13"/>
      <c r="BT679" s="13"/>
      <c r="BU679" s="13"/>
      <c r="BV679" s="13"/>
      <c r="BW679" s="13"/>
      <c r="BX679" s="13"/>
      <c r="BY679" s="13"/>
      <c r="BZ679" s="13"/>
      <c r="CA679" s="13"/>
      <c r="CB679" s="13"/>
      <c r="CC679" s="13"/>
      <c r="CD679" s="13"/>
      <c r="CE679" s="13"/>
      <c r="CF679" s="13"/>
      <c r="CG679" s="13"/>
      <c r="CH679" s="13"/>
    </row>
    <row r="680" spans="1:86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13"/>
      <c r="AY680" s="13"/>
      <c r="AZ680" s="13"/>
      <c r="BA680" s="13"/>
      <c r="BB680" s="13"/>
      <c r="BC680" s="13"/>
      <c r="BD680" s="13"/>
      <c r="BE680" s="13"/>
      <c r="BF680" s="13"/>
      <c r="BG680" s="13"/>
      <c r="BH680" s="13"/>
      <c r="BI680" s="13"/>
      <c r="BJ680" s="13"/>
      <c r="BK680" s="13"/>
      <c r="BL680" s="13"/>
      <c r="BM680" s="13"/>
      <c r="BN680" s="13"/>
      <c r="BO680" s="13"/>
      <c r="BP680" s="13"/>
      <c r="BQ680" s="13"/>
      <c r="BR680" s="13"/>
      <c r="BS680" s="13"/>
      <c r="BT680" s="13"/>
      <c r="BU680" s="13"/>
      <c r="BV680" s="13"/>
      <c r="BW680" s="13"/>
      <c r="BX680" s="13"/>
      <c r="BY680" s="13"/>
      <c r="BZ680" s="13"/>
      <c r="CA680" s="13"/>
      <c r="CB680" s="13"/>
      <c r="CC680" s="13"/>
      <c r="CD680" s="13"/>
      <c r="CE680" s="13"/>
      <c r="CF680" s="13"/>
      <c r="CG680" s="13"/>
      <c r="CH680" s="13"/>
    </row>
    <row r="681" spans="1:86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  <c r="AW681" s="13"/>
      <c r="AX681" s="13"/>
      <c r="AY681" s="13"/>
      <c r="AZ681" s="13"/>
      <c r="BA681" s="13"/>
      <c r="BB681" s="13"/>
      <c r="BC681" s="13"/>
      <c r="BD681" s="13"/>
      <c r="BE681" s="13"/>
      <c r="BF681" s="13"/>
      <c r="BG681" s="13"/>
      <c r="BH681" s="13"/>
      <c r="BI681" s="13"/>
      <c r="BJ681" s="13"/>
      <c r="BK681" s="13"/>
      <c r="BL681" s="13"/>
      <c r="BM681" s="13"/>
      <c r="BN681" s="13"/>
      <c r="BO681" s="13"/>
      <c r="BP681" s="13"/>
      <c r="BQ681" s="13"/>
      <c r="BR681" s="13"/>
      <c r="BS681" s="13"/>
      <c r="BT681" s="13"/>
      <c r="BU681" s="13"/>
      <c r="BV681" s="13"/>
      <c r="BW681" s="13"/>
      <c r="BX681" s="13"/>
      <c r="BY681" s="13"/>
      <c r="BZ681" s="13"/>
      <c r="CA681" s="13"/>
      <c r="CB681" s="13"/>
      <c r="CC681" s="13"/>
      <c r="CD681" s="13"/>
      <c r="CE681" s="13"/>
      <c r="CF681" s="13"/>
      <c r="CG681" s="13"/>
      <c r="CH681" s="13"/>
    </row>
    <row r="682" spans="1:86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13"/>
      <c r="AY682" s="13"/>
      <c r="AZ682" s="13"/>
      <c r="BA682" s="13"/>
      <c r="BB682" s="13"/>
      <c r="BC682" s="13"/>
      <c r="BD682" s="13"/>
      <c r="BE682" s="13"/>
      <c r="BF682" s="13"/>
      <c r="BG682" s="13"/>
      <c r="BH682" s="13"/>
      <c r="BI682" s="13"/>
      <c r="BJ682" s="13"/>
      <c r="BK682" s="13"/>
      <c r="BL682" s="13"/>
      <c r="BM682" s="13"/>
      <c r="BN682" s="13"/>
      <c r="BO682" s="13"/>
      <c r="BP682" s="13"/>
      <c r="BQ682" s="13"/>
      <c r="BR682" s="13"/>
      <c r="BS682" s="13"/>
      <c r="BT682" s="13"/>
      <c r="BU682" s="13"/>
      <c r="BV682" s="13"/>
      <c r="BW682" s="13"/>
      <c r="BX682" s="13"/>
      <c r="BY682" s="13"/>
      <c r="BZ682" s="13"/>
      <c r="CA682" s="13"/>
      <c r="CB682" s="13"/>
      <c r="CC682" s="13"/>
      <c r="CD682" s="13"/>
      <c r="CE682" s="13"/>
      <c r="CF682" s="13"/>
      <c r="CG682" s="13"/>
      <c r="CH682" s="13"/>
    </row>
    <row r="683" spans="1:86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13"/>
      <c r="AY683" s="13"/>
      <c r="AZ683" s="13"/>
      <c r="BA683" s="13"/>
      <c r="BB683" s="13"/>
      <c r="BC683" s="13"/>
      <c r="BD683" s="13"/>
      <c r="BE683" s="13"/>
      <c r="BF683" s="13"/>
      <c r="BG683" s="13"/>
      <c r="BH683" s="13"/>
      <c r="BI683" s="13"/>
      <c r="BJ683" s="13"/>
      <c r="BK683" s="13"/>
      <c r="BL683" s="13"/>
      <c r="BM683" s="13"/>
      <c r="BN683" s="13"/>
      <c r="BO683" s="13"/>
      <c r="BP683" s="13"/>
      <c r="BQ683" s="13"/>
      <c r="BR683" s="13"/>
      <c r="BS683" s="13"/>
      <c r="BT683" s="13"/>
      <c r="BU683" s="13"/>
      <c r="BV683" s="13"/>
      <c r="BW683" s="13"/>
      <c r="BX683" s="13"/>
      <c r="BY683" s="13"/>
      <c r="BZ683" s="13"/>
      <c r="CA683" s="13"/>
      <c r="CB683" s="13"/>
      <c r="CC683" s="13"/>
      <c r="CD683" s="13"/>
      <c r="CE683" s="13"/>
      <c r="CF683" s="13"/>
      <c r="CG683" s="13"/>
      <c r="CH683" s="13"/>
    </row>
    <row r="684" spans="1:86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13"/>
      <c r="AY684" s="13"/>
      <c r="AZ684" s="13"/>
      <c r="BA684" s="13"/>
      <c r="BB684" s="13"/>
      <c r="BC684" s="13"/>
      <c r="BD684" s="13"/>
      <c r="BE684" s="13"/>
      <c r="BF684" s="13"/>
      <c r="BG684" s="13"/>
      <c r="BH684" s="13"/>
      <c r="BI684" s="13"/>
      <c r="BJ684" s="13"/>
      <c r="BK684" s="13"/>
      <c r="BL684" s="13"/>
      <c r="BM684" s="13"/>
      <c r="BN684" s="13"/>
      <c r="BO684" s="13"/>
      <c r="BP684" s="13"/>
      <c r="BQ684" s="13"/>
      <c r="BR684" s="13"/>
      <c r="BS684" s="13"/>
      <c r="BT684" s="13"/>
      <c r="BU684" s="13"/>
      <c r="BV684" s="13"/>
      <c r="BW684" s="13"/>
      <c r="BX684" s="13"/>
      <c r="BY684" s="13"/>
      <c r="BZ684" s="13"/>
      <c r="CA684" s="13"/>
      <c r="CB684" s="13"/>
      <c r="CC684" s="13"/>
      <c r="CD684" s="13"/>
      <c r="CE684" s="13"/>
      <c r="CF684" s="13"/>
      <c r="CG684" s="13"/>
      <c r="CH684" s="13"/>
    </row>
    <row r="685" spans="1:86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  <c r="AW685" s="13"/>
      <c r="AX685" s="13"/>
      <c r="AY685" s="13"/>
      <c r="AZ685" s="13"/>
      <c r="BA685" s="13"/>
      <c r="BB685" s="13"/>
      <c r="BC685" s="13"/>
      <c r="BD685" s="13"/>
      <c r="BE685" s="13"/>
      <c r="BF685" s="13"/>
      <c r="BG685" s="13"/>
      <c r="BH685" s="13"/>
      <c r="BI685" s="13"/>
      <c r="BJ685" s="13"/>
      <c r="BK685" s="13"/>
      <c r="BL685" s="13"/>
      <c r="BM685" s="13"/>
      <c r="BN685" s="13"/>
      <c r="BO685" s="13"/>
      <c r="BP685" s="13"/>
      <c r="BQ685" s="13"/>
      <c r="BR685" s="13"/>
      <c r="BS685" s="13"/>
      <c r="BT685" s="13"/>
      <c r="BU685" s="13"/>
      <c r="BV685" s="13"/>
      <c r="BW685" s="13"/>
      <c r="BX685" s="13"/>
      <c r="BY685" s="13"/>
      <c r="BZ685" s="13"/>
      <c r="CA685" s="13"/>
      <c r="CB685" s="13"/>
      <c r="CC685" s="13"/>
      <c r="CD685" s="13"/>
      <c r="CE685" s="13"/>
      <c r="CF685" s="13"/>
      <c r="CG685" s="13"/>
      <c r="CH685" s="13"/>
    </row>
    <row r="686" spans="1:86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13"/>
      <c r="AY686" s="13"/>
      <c r="AZ686" s="13"/>
      <c r="BA686" s="13"/>
      <c r="BB686" s="13"/>
      <c r="BC686" s="13"/>
      <c r="BD686" s="13"/>
      <c r="BE686" s="13"/>
      <c r="BF686" s="13"/>
      <c r="BG686" s="13"/>
      <c r="BH686" s="13"/>
      <c r="BI686" s="13"/>
      <c r="BJ686" s="13"/>
      <c r="BK686" s="13"/>
      <c r="BL686" s="13"/>
      <c r="BM686" s="13"/>
      <c r="BN686" s="13"/>
      <c r="BO686" s="13"/>
      <c r="BP686" s="13"/>
      <c r="BQ686" s="13"/>
      <c r="BR686" s="13"/>
      <c r="BS686" s="13"/>
      <c r="BT686" s="13"/>
      <c r="BU686" s="13"/>
      <c r="BV686" s="13"/>
      <c r="BW686" s="13"/>
      <c r="BX686" s="13"/>
      <c r="BY686" s="13"/>
      <c r="BZ686" s="13"/>
      <c r="CA686" s="13"/>
      <c r="CB686" s="13"/>
      <c r="CC686" s="13"/>
      <c r="CD686" s="13"/>
      <c r="CE686" s="13"/>
      <c r="CF686" s="13"/>
      <c r="CG686" s="13"/>
      <c r="CH686" s="13"/>
    </row>
    <row r="687" spans="1:86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  <c r="AW687" s="13"/>
      <c r="AX687" s="13"/>
      <c r="AY687" s="13"/>
      <c r="AZ687" s="13"/>
      <c r="BA687" s="13"/>
      <c r="BB687" s="13"/>
      <c r="BC687" s="13"/>
      <c r="BD687" s="13"/>
      <c r="BE687" s="13"/>
      <c r="BF687" s="13"/>
      <c r="BG687" s="13"/>
      <c r="BH687" s="13"/>
      <c r="BI687" s="13"/>
      <c r="BJ687" s="13"/>
      <c r="BK687" s="13"/>
      <c r="BL687" s="13"/>
      <c r="BM687" s="13"/>
      <c r="BN687" s="13"/>
      <c r="BO687" s="13"/>
      <c r="BP687" s="13"/>
      <c r="BQ687" s="13"/>
      <c r="BR687" s="13"/>
      <c r="BS687" s="13"/>
      <c r="BT687" s="13"/>
      <c r="BU687" s="13"/>
      <c r="BV687" s="13"/>
      <c r="BW687" s="13"/>
      <c r="BX687" s="13"/>
      <c r="BY687" s="13"/>
      <c r="BZ687" s="13"/>
      <c r="CA687" s="13"/>
      <c r="CB687" s="13"/>
      <c r="CC687" s="13"/>
      <c r="CD687" s="13"/>
      <c r="CE687" s="13"/>
      <c r="CF687" s="13"/>
      <c r="CG687" s="13"/>
      <c r="CH687" s="13"/>
    </row>
    <row r="688" spans="1:86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13"/>
      <c r="AY688" s="13"/>
      <c r="AZ688" s="13"/>
      <c r="BA688" s="13"/>
      <c r="BB688" s="13"/>
      <c r="BC688" s="13"/>
      <c r="BD688" s="13"/>
      <c r="BE688" s="13"/>
      <c r="BF688" s="13"/>
      <c r="BG688" s="13"/>
      <c r="BH688" s="13"/>
      <c r="BI688" s="13"/>
      <c r="BJ688" s="13"/>
      <c r="BK688" s="13"/>
      <c r="BL688" s="13"/>
      <c r="BM688" s="13"/>
      <c r="BN688" s="13"/>
      <c r="BO688" s="13"/>
      <c r="BP688" s="13"/>
      <c r="BQ688" s="13"/>
      <c r="BR688" s="13"/>
      <c r="BS688" s="13"/>
      <c r="BT688" s="13"/>
      <c r="BU688" s="13"/>
      <c r="BV688" s="13"/>
      <c r="BW688" s="13"/>
      <c r="BX688" s="13"/>
      <c r="BY688" s="13"/>
      <c r="BZ688" s="13"/>
      <c r="CA688" s="13"/>
      <c r="CB688" s="13"/>
      <c r="CC688" s="13"/>
      <c r="CD688" s="13"/>
      <c r="CE688" s="13"/>
      <c r="CF688" s="13"/>
      <c r="CG688" s="13"/>
      <c r="CH688" s="13"/>
    </row>
    <row r="689" spans="1:86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  <c r="AW689" s="13"/>
      <c r="AX689" s="13"/>
      <c r="AY689" s="13"/>
      <c r="AZ689" s="13"/>
      <c r="BA689" s="13"/>
      <c r="BB689" s="13"/>
      <c r="BC689" s="13"/>
      <c r="BD689" s="13"/>
      <c r="BE689" s="13"/>
      <c r="BF689" s="13"/>
      <c r="BG689" s="13"/>
      <c r="BH689" s="13"/>
      <c r="BI689" s="13"/>
      <c r="BJ689" s="13"/>
      <c r="BK689" s="13"/>
      <c r="BL689" s="13"/>
      <c r="BM689" s="13"/>
      <c r="BN689" s="13"/>
      <c r="BO689" s="13"/>
      <c r="BP689" s="13"/>
      <c r="BQ689" s="13"/>
      <c r="BR689" s="13"/>
      <c r="BS689" s="13"/>
      <c r="BT689" s="13"/>
      <c r="BU689" s="13"/>
      <c r="BV689" s="13"/>
      <c r="BW689" s="13"/>
      <c r="BX689" s="13"/>
      <c r="BY689" s="13"/>
      <c r="BZ689" s="13"/>
      <c r="CA689" s="13"/>
      <c r="CB689" s="13"/>
      <c r="CC689" s="13"/>
      <c r="CD689" s="13"/>
      <c r="CE689" s="13"/>
      <c r="CF689" s="13"/>
      <c r="CG689" s="13"/>
      <c r="CH689" s="13"/>
    </row>
    <row r="690" spans="1:86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13"/>
      <c r="AY690" s="13"/>
      <c r="AZ690" s="13"/>
      <c r="BA690" s="13"/>
      <c r="BB690" s="13"/>
      <c r="BC690" s="13"/>
      <c r="BD690" s="13"/>
      <c r="BE690" s="13"/>
      <c r="BF690" s="13"/>
      <c r="BG690" s="13"/>
      <c r="BH690" s="13"/>
      <c r="BI690" s="13"/>
      <c r="BJ690" s="13"/>
      <c r="BK690" s="13"/>
      <c r="BL690" s="13"/>
      <c r="BM690" s="13"/>
      <c r="BN690" s="13"/>
      <c r="BO690" s="13"/>
      <c r="BP690" s="13"/>
      <c r="BQ690" s="13"/>
      <c r="BR690" s="13"/>
      <c r="BS690" s="13"/>
      <c r="BT690" s="13"/>
      <c r="BU690" s="13"/>
      <c r="BV690" s="13"/>
      <c r="BW690" s="13"/>
      <c r="BX690" s="13"/>
      <c r="BY690" s="13"/>
      <c r="BZ690" s="13"/>
      <c r="CA690" s="13"/>
      <c r="CB690" s="13"/>
      <c r="CC690" s="13"/>
      <c r="CD690" s="13"/>
      <c r="CE690" s="13"/>
      <c r="CF690" s="13"/>
      <c r="CG690" s="13"/>
      <c r="CH690" s="13"/>
    </row>
    <row r="691" spans="1:86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13"/>
      <c r="AY691" s="13"/>
      <c r="AZ691" s="13"/>
      <c r="BA691" s="13"/>
      <c r="BB691" s="13"/>
      <c r="BC691" s="13"/>
      <c r="BD691" s="13"/>
      <c r="BE691" s="13"/>
      <c r="BF691" s="13"/>
      <c r="BG691" s="13"/>
      <c r="BH691" s="13"/>
      <c r="BI691" s="13"/>
      <c r="BJ691" s="13"/>
      <c r="BK691" s="13"/>
      <c r="BL691" s="13"/>
      <c r="BM691" s="13"/>
      <c r="BN691" s="13"/>
      <c r="BO691" s="13"/>
      <c r="BP691" s="13"/>
      <c r="BQ691" s="13"/>
      <c r="BR691" s="13"/>
      <c r="BS691" s="13"/>
      <c r="BT691" s="13"/>
      <c r="BU691" s="13"/>
      <c r="BV691" s="13"/>
      <c r="BW691" s="13"/>
      <c r="BX691" s="13"/>
      <c r="BY691" s="13"/>
      <c r="BZ691" s="13"/>
      <c r="CA691" s="13"/>
      <c r="CB691" s="13"/>
      <c r="CC691" s="13"/>
      <c r="CD691" s="13"/>
      <c r="CE691" s="13"/>
      <c r="CF691" s="13"/>
      <c r="CG691" s="13"/>
      <c r="CH691" s="13"/>
    </row>
    <row r="692" spans="1:86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13"/>
      <c r="AY692" s="13"/>
      <c r="AZ692" s="13"/>
      <c r="BA692" s="13"/>
      <c r="BB692" s="13"/>
      <c r="BC692" s="13"/>
      <c r="BD692" s="13"/>
      <c r="BE692" s="13"/>
      <c r="BF692" s="13"/>
      <c r="BG692" s="13"/>
      <c r="BH692" s="13"/>
      <c r="BI692" s="13"/>
      <c r="BJ692" s="13"/>
      <c r="BK692" s="13"/>
      <c r="BL692" s="13"/>
      <c r="BM692" s="13"/>
      <c r="BN692" s="13"/>
      <c r="BO692" s="13"/>
      <c r="BP692" s="13"/>
      <c r="BQ692" s="13"/>
      <c r="BR692" s="13"/>
      <c r="BS692" s="13"/>
      <c r="BT692" s="13"/>
      <c r="BU692" s="13"/>
      <c r="BV692" s="13"/>
      <c r="BW692" s="13"/>
      <c r="BX692" s="13"/>
      <c r="BY692" s="13"/>
      <c r="BZ692" s="13"/>
      <c r="CA692" s="13"/>
      <c r="CB692" s="13"/>
      <c r="CC692" s="13"/>
      <c r="CD692" s="13"/>
      <c r="CE692" s="13"/>
      <c r="CF692" s="13"/>
      <c r="CG692" s="13"/>
      <c r="CH692" s="13"/>
    </row>
    <row r="693" spans="1:86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13"/>
      <c r="AY693" s="13"/>
      <c r="AZ693" s="13"/>
      <c r="BA693" s="13"/>
      <c r="BB693" s="13"/>
      <c r="BC693" s="13"/>
      <c r="BD693" s="13"/>
      <c r="BE693" s="13"/>
      <c r="BF693" s="13"/>
      <c r="BG693" s="13"/>
      <c r="BH693" s="13"/>
      <c r="BI693" s="13"/>
      <c r="BJ693" s="13"/>
      <c r="BK693" s="13"/>
      <c r="BL693" s="13"/>
      <c r="BM693" s="13"/>
      <c r="BN693" s="13"/>
      <c r="BO693" s="13"/>
      <c r="BP693" s="13"/>
      <c r="BQ693" s="13"/>
      <c r="BR693" s="13"/>
      <c r="BS693" s="13"/>
      <c r="BT693" s="13"/>
      <c r="BU693" s="13"/>
      <c r="BV693" s="13"/>
      <c r="BW693" s="13"/>
      <c r="BX693" s="13"/>
      <c r="BY693" s="13"/>
      <c r="BZ693" s="13"/>
      <c r="CA693" s="13"/>
      <c r="CB693" s="13"/>
      <c r="CC693" s="13"/>
      <c r="CD693" s="13"/>
      <c r="CE693" s="13"/>
      <c r="CF693" s="13"/>
      <c r="CG693" s="13"/>
      <c r="CH693" s="13"/>
    </row>
    <row r="694" spans="1:86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13"/>
      <c r="AY694" s="13"/>
      <c r="AZ694" s="13"/>
      <c r="BA694" s="13"/>
      <c r="BB694" s="13"/>
      <c r="BC694" s="13"/>
      <c r="BD694" s="13"/>
      <c r="BE694" s="13"/>
      <c r="BF694" s="13"/>
      <c r="BG694" s="13"/>
      <c r="BH694" s="13"/>
      <c r="BI694" s="13"/>
      <c r="BJ694" s="13"/>
      <c r="BK694" s="13"/>
      <c r="BL694" s="13"/>
      <c r="BM694" s="13"/>
      <c r="BN694" s="13"/>
      <c r="BO694" s="13"/>
      <c r="BP694" s="13"/>
      <c r="BQ694" s="13"/>
      <c r="BR694" s="13"/>
      <c r="BS694" s="13"/>
      <c r="BT694" s="13"/>
      <c r="BU694" s="13"/>
      <c r="BV694" s="13"/>
      <c r="BW694" s="13"/>
      <c r="BX694" s="13"/>
      <c r="BY694" s="13"/>
      <c r="BZ694" s="13"/>
      <c r="CA694" s="13"/>
      <c r="CB694" s="13"/>
      <c r="CC694" s="13"/>
      <c r="CD694" s="13"/>
      <c r="CE694" s="13"/>
      <c r="CF694" s="13"/>
      <c r="CG694" s="13"/>
      <c r="CH694" s="13"/>
    </row>
    <row r="695" spans="1:86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3"/>
      <c r="AN695" s="13"/>
      <c r="AO695" s="13"/>
      <c r="AP695" s="13"/>
      <c r="AQ695" s="13"/>
      <c r="AR695" s="13"/>
      <c r="AS695" s="13"/>
      <c r="AT695" s="13"/>
      <c r="AU695" s="13"/>
      <c r="AV695" s="13"/>
      <c r="AW695" s="13"/>
      <c r="AX695" s="13"/>
      <c r="AY695" s="13"/>
      <c r="AZ695" s="13"/>
      <c r="BA695" s="13"/>
      <c r="BB695" s="13"/>
      <c r="BC695" s="13"/>
      <c r="BD695" s="13"/>
      <c r="BE695" s="13"/>
      <c r="BF695" s="13"/>
      <c r="BG695" s="13"/>
      <c r="BH695" s="13"/>
      <c r="BI695" s="13"/>
      <c r="BJ695" s="13"/>
      <c r="BK695" s="13"/>
      <c r="BL695" s="13"/>
      <c r="BM695" s="13"/>
      <c r="BN695" s="13"/>
      <c r="BO695" s="13"/>
      <c r="BP695" s="13"/>
      <c r="BQ695" s="13"/>
      <c r="BR695" s="13"/>
      <c r="BS695" s="13"/>
      <c r="BT695" s="13"/>
      <c r="BU695" s="13"/>
      <c r="BV695" s="13"/>
      <c r="BW695" s="13"/>
      <c r="BX695" s="13"/>
      <c r="BY695" s="13"/>
      <c r="BZ695" s="13"/>
      <c r="CA695" s="13"/>
      <c r="CB695" s="13"/>
      <c r="CC695" s="13"/>
      <c r="CD695" s="13"/>
      <c r="CE695" s="13"/>
      <c r="CF695" s="13"/>
      <c r="CG695" s="13"/>
      <c r="CH695" s="13"/>
    </row>
    <row r="696" spans="1:86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13"/>
      <c r="AY696" s="13"/>
      <c r="AZ696" s="13"/>
      <c r="BA696" s="13"/>
      <c r="BB696" s="13"/>
      <c r="BC696" s="13"/>
      <c r="BD696" s="13"/>
      <c r="BE696" s="13"/>
      <c r="BF696" s="13"/>
      <c r="BG696" s="13"/>
      <c r="BH696" s="13"/>
      <c r="BI696" s="13"/>
      <c r="BJ696" s="13"/>
      <c r="BK696" s="13"/>
      <c r="BL696" s="13"/>
      <c r="BM696" s="13"/>
      <c r="BN696" s="13"/>
      <c r="BO696" s="13"/>
      <c r="BP696" s="13"/>
      <c r="BQ696" s="13"/>
      <c r="BR696" s="13"/>
      <c r="BS696" s="13"/>
      <c r="BT696" s="13"/>
      <c r="BU696" s="13"/>
      <c r="BV696" s="13"/>
      <c r="BW696" s="13"/>
      <c r="BX696" s="13"/>
      <c r="BY696" s="13"/>
      <c r="BZ696" s="13"/>
      <c r="CA696" s="13"/>
      <c r="CB696" s="13"/>
      <c r="CC696" s="13"/>
      <c r="CD696" s="13"/>
      <c r="CE696" s="13"/>
      <c r="CF696" s="13"/>
      <c r="CG696" s="13"/>
      <c r="CH696" s="13"/>
    </row>
    <row r="697" spans="1:86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13"/>
      <c r="AY697" s="13"/>
      <c r="AZ697" s="13"/>
      <c r="BA697" s="13"/>
      <c r="BB697" s="13"/>
      <c r="BC697" s="13"/>
      <c r="BD697" s="13"/>
      <c r="BE697" s="13"/>
      <c r="BF697" s="13"/>
      <c r="BG697" s="13"/>
      <c r="BH697" s="13"/>
      <c r="BI697" s="13"/>
      <c r="BJ697" s="13"/>
      <c r="BK697" s="13"/>
      <c r="BL697" s="13"/>
      <c r="BM697" s="13"/>
      <c r="BN697" s="13"/>
      <c r="BO697" s="13"/>
      <c r="BP697" s="13"/>
      <c r="BQ697" s="13"/>
      <c r="BR697" s="13"/>
      <c r="BS697" s="13"/>
      <c r="BT697" s="13"/>
      <c r="BU697" s="13"/>
      <c r="BV697" s="13"/>
      <c r="BW697" s="13"/>
      <c r="BX697" s="13"/>
      <c r="BY697" s="13"/>
      <c r="BZ697" s="13"/>
      <c r="CA697" s="13"/>
      <c r="CB697" s="13"/>
      <c r="CC697" s="13"/>
      <c r="CD697" s="13"/>
      <c r="CE697" s="13"/>
      <c r="CF697" s="13"/>
      <c r="CG697" s="13"/>
      <c r="CH697" s="13"/>
    </row>
    <row r="698" spans="1:86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13"/>
      <c r="AY698" s="13"/>
      <c r="AZ698" s="13"/>
      <c r="BA698" s="13"/>
      <c r="BB698" s="13"/>
      <c r="BC698" s="13"/>
      <c r="BD698" s="13"/>
      <c r="BE698" s="13"/>
      <c r="BF698" s="13"/>
      <c r="BG698" s="13"/>
      <c r="BH698" s="13"/>
      <c r="BI698" s="13"/>
      <c r="BJ698" s="13"/>
      <c r="BK698" s="13"/>
      <c r="BL698" s="13"/>
      <c r="BM698" s="13"/>
      <c r="BN698" s="13"/>
      <c r="BO698" s="13"/>
      <c r="BP698" s="13"/>
      <c r="BQ698" s="13"/>
      <c r="BR698" s="13"/>
      <c r="BS698" s="13"/>
      <c r="BT698" s="13"/>
      <c r="BU698" s="13"/>
      <c r="BV698" s="13"/>
      <c r="BW698" s="13"/>
      <c r="BX698" s="13"/>
      <c r="BY698" s="13"/>
      <c r="BZ698" s="13"/>
      <c r="CA698" s="13"/>
      <c r="CB698" s="13"/>
      <c r="CC698" s="13"/>
      <c r="CD698" s="13"/>
      <c r="CE698" s="13"/>
      <c r="CF698" s="13"/>
      <c r="CG698" s="13"/>
      <c r="CH698" s="13"/>
    </row>
    <row r="699" spans="1:86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3"/>
      <c r="AN699" s="13"/>
      <c r="AO699" s="13"/>
      <c r="AP699" s="13"/>
      <c r="AQ699" s="13"/>
      <c r="AR699" s="13"/>
      <c r="AS699" s="13"/>
      <c r="AT699" s="13"/>
      <c r="AU699" s="13"/>
      <c r="AV699" s="13"/>
      <c r="AW699" s="13"/>
      <c r="AX699" s="13"/>
      <c r="AY699" s="13"/>
      <c r="AZ699" s="13"/>
      <c r="BA699" s="13"/>
      <c r="BB699" s="13"/>
      <c r="BC699" s="13"/>
      <c r="BD699" s="13"/>
      <c r="BE699" s="13"/>
      <c r="BF699" s="13"/>
      <c r="BG699" s="13"/>
      <c r="BH699" s="13"/>
      <c r="BI699" s="13"/>
      <c r="BJ699" s="13"/>
      <c r="BK699" s="13"/>
      <c r="BL699" s="13"/>
      <c r="BM699" s="13"/>
      <c r="BN699" s="13"/>
      <c r="BO699" s="13"/>
      <c r="BP699" s="13"/>
      <c r="BQ699" s="13"/>
      <c r="BR699" s="13"/>
      <c r="BS699" s="13"/>
      <c r="BT699" s="13"/>
      <c r="BU699" s="13"/>
      <c r="BV699" s="13"/>
      <c r="BW699" s="13"/>
      <c r="BX699" s="13"/>
      <c r="BY699" s="13"/>
      <c r="BZ699" s="13"/>
      <c r="CA699" s="13"/>
      <c r="CB699" s="13"/>
      <c r="CC699" s="13"/>
      <c r="CD699" s="13"/>
      <c r="CE699" s="13"/>
      <c r="CF699" s="13"/>
      <c r="CG699" s="13"/>
      <c r="CH699" s="13"/>
    </row>
    <row r="700" spans="1:86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13"/>
      <c r="AY700" s="13"/>
      <c r="AZ700" s="13"/>
      <c r="BA700" s="13"/>
      <c r="BB700" s="13"/>
      <c r="BC700" s="13"/>
      <c r="BD700" s="13"/>
      <c r="BE700" s="13"/>
      <c r="BF700" s="13"/>
      <c r="BG700" s="13"/>
      <c r="BH700" s="13"/>
      <c r="BI700" s="13"/>
      <c r="BJ700" s="13"/>
      <c r="BK700" s="13"/>
      <c r="BL700" s="13"/>
      <c r="BM700" s="13"/>
      <c r="BN700" s="13"/>
      <c r="BO700" s="13"/>
      <c r="BP700" s="13"/>
      <c r="BQ700" s="13"/>
      <c r="BR700" s="13"/>
      <c r="BS700" s="13"/>
      <c r="BT700" s="13"/>
      <c r="BU700" s="13"/>
      <c r="BV700" s="13"/>
      <c r="BW700" s="13"/>
      <c r="BX700" s="13"/>
      <c r="BY700" s="13"/>
      <c r="BZ700" s="13"/>
      <c r="CA700" s="13"/>
      <c r="CB700" s="13"/>
      <c r="CC700" s="13"/>
      <c r="CD700" s="13"/>
      <c r="CE700" s="13"/>
      <c r="CF700" s="13"/>
      <c r="CG700" s="13"/>
      <c r="CH700" s="13"/>
    </row>
    <row r="701" spans="1:86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13"/>
      <c r="AY701" s="13"/>
      <c r="AZ701" s="13"/>
      <c r="BA701" s="13"/>
      <c r="BB701" s="13"/>
      <c r="BC701" s="13"/>
      <c r="BD701" s="13"/>
      <c r="BE701" s="13"/>
      <c r="BF701" s="13"/>
      <c r="BG701" s="13"/>
      <c r="BH701" s="13"/>
      <c r="BI701" s="13"/>
      <c r="BJ701" s="13"/>
      <c r="BK701" s="13"/>
      <c r="BL701" s="13"/>
      <c r="BM701" s="13"/>
      <c r="BN701" s="13"/>
      <c r="BO701" s="13"/>
      <c r="BP701" s="13"/>
      <c r="BQ701" s="13"/>
      <c r="BR701" s="13"/>
      <c r="BS701" s="13"/>
      <c r="BT701" s="13"/>
      <c r="BU701" s="13"/>
      <c r="BV701" s="13"/>
      <c r="BW701" s="13"/>
      <c r="BX701" s="13"/>
      <c r="BY701" s="13"/>
      <c r="BZ701" s="13"/>
      <c r="CA701" s="13"/>
      <c r="CB701" s="13"/>
      <c r="CC701" s="13"/>
      <c r="CD701" s="13"/>
      <c r="CE701" s="13"/>
      <c r="CF701" s="13"/>
      <c r="CG701" s="13"/>
      <c r="CH701" s="13"/>
    </row>
    <row r="702" spans="1:86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13"/>
      <c r="AY702" s="13"/>
      <c r="AZ702" s="13"/>
      <c r="BA702" s="13"/>
      <c r="BB702" s="13"/>
      <c r="BC702" s="13"/>
      <c r="BD702" s="13"/>
      <c r="BE702" s="13"/>
      <c r="BF702" s="13"/>
      <c r="BG702" s="13"/>
      <c r="BH702" s="13"/>
      <c r="BI702" s="13"/>
      <c r="BJ702" s="13"/>
      <c r="BK702" s="13"/>
      <c r="BL702" s="13"/>
      <c r="BM702" s="13"/>
      <c r="BN702" s="13"/>
      <c r="BO702" s="13"/>
      <c r="BP702" s="13"/>
      <c r="BQ702" s="13"/>
      <c r="BR702" s="13"/>
      <c r="BS702" s="13"/>
      <c r="BT702" s="13"/>
      <c r="BU702" s="13"/>
      <c r="BV702" s="13"/>
      <c r="BW702" s="13"/>
      <c r="BX702" s="13"/>
      <c r="BY702" s="13"/>
      <c r="BZ702" s="13"/>
      <c r="CA702" s="13"/>
      <c r="CB702" s="13"/>
      <c r="CC702" s="13"/>
      <c r="CD702" s="13"/>
      <c r="CE702" s="13"/>
      <c r="CF702" s="13"/>
      <c r="CG702" s="13"/>
      <c r="CH702" s="13"/>
    </row>
    <row r="703" spans="1:86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13"/>
      <c r="AY703" s="13"/>
      <c r="AZ703" s="13"/>
      <c r="BA703" s="13"/>
      <c r="BB703" s="13"/>
      <c r="BC703" s="13"/>
      <c r="BD703" s="13"/>
      <c r="BE703" s="13"/>
      <c r="BF703" s="13"/>
      <c r="BG703" s="13"/>
      <c r="BH703" s="13"/>
      <c r="BI703" s="13"/>
      <c r="BJ703" s="13"/>
      <c r="BK703" s="13"/>
      <c r="BL703" s="13"/>
      <c r="BM703" s="13"/>
      <c r="BN703" s="13"/>
      <c r="BO703" s="13"/>
      <c r="BP703" s="13"/>
      <c r="BQ703" s="13"/>
      <c r="BR703" s="13"/>
      <c r="BS703" s="13"/>
      <c r="BT703" s="13"/>
      <c r="BU703" s="13"/>
      <c r="BV703" s="13"/>
      <c r="BW703" s="13"/>
      <c r="BX703" s="13"/>
      <c r="BY703" s="13"/>
      <c r="BZ703" s="13"/>
      <c r="CA703" s="13"/>
      <c r="CB703" s="13"/>
      <c r="CC703" s="13"/>
      <c r="CD703" s="13"/>
      <c r="CE703" s="13"/>
      <c r="CF703" s="13"/>
      <c r="CG703" s="13"/>
      <c r="CH703" s="13"/>
    </row>
    <row r="704" spans="1:86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13"/>
      <c r="AY704" s="13"/>
      <c r="AZ704" s="13"/>
      <c r="BA704" s="13"/>
      <c r="BB704" s="13"/>
      <c r="BC704" s="13"/>
      <c r="BD704" s="13"/>
      <c r="BE704" s="13"/>
      <c r="BF704" s="13"/>
      <c r="BG704" s="13"/>
      <c r="BH704" s="13"/>
      <c r="BI704" s="13"/>
      <c r="BJ704" s="13"/>
      <c r="BK704" s="13"/>
      <c r="BL704" s="13"/>
      <c r="BM704" s="13"/>
      <c r="BN704" s="13"/>
      <c r="BO704" s="13"/>
      <c r="BP704" s="13"/>
      <c r="BQ704" s="13"/>
      <c r="BR704" s="13"/>
      <c r="BS704" s="13"/>
      <c r="BT704" s="13"/>
      <c r="BU704" s="13"/>
      <c r="BV704" s="13"/>
      <c r="BW704" s="13"/>
      <c r="BX704" s="13"/>
      <c r="BY704" s="13"/>
      <c r="BZ704" s="13"/>
      <c r="CA704" s="13"/>
      <c r="CB704" s="13"/>
      <c r="CC704" s="13"/>
      <c r="CD704" s="13"/>
      <c r="CE704" s="13"/>
      <c r="CF704" s="13"/>
      <c r="CG704" s="13"/>
      <c r="CH704" s="13"/>
    </row>
    <row r="705" spans="1:86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13"/>
      <c r="AY705" s="13"/>
      <c r="AZ705" s="13"/>
      <c r="BA705" s="13"/>
      <c r="BB705" s="13"/>
      <c r="BC705" s="13"/>
      <c r="BD705" s="13"/>
      <c r="BE705" s="13"/>
      <c r="BF705" s="13"/>
      <c r="BG705" s="13"/>
      <c r="BH705" s="13"/>
      <c r="BI705" s="13"/>
      <c r="BJ705" s="13"/>
      <c r="BK705" s="13"/>
      <c r="BL705" s="13"/>
      <c r="BM705" s="13"/>
      <c r="BN705" s="13"/>
      <c r="BO705" s="13"/>
      <c r="BP705" s="13"/>
      <c r="BQ705" s="13"/>
      <c r="BR705" s="13"/>
      <c r="BS705" s="13"/>
      <c r="BT705" s="13"/>
      <c r="BU705" s="13"/>
      <c r="BV705" s="13"/>
      <c r="BW705" s="13"/>
      <c r="BX705" s="13"/>
      <c r="BY705" s="13"/>
      <c r="BZ705" s="13"/>
      <c r="CA705" s="13"/>
      <c r="CB705" s="13"/>
      <c r="CC705" s="13"/>
      <c r="CD705" s="13"/>
      <c r="CE705" s="13"/>
      <c r="CF705" s="13"/>
      <c r="CG705" s="13"/>
      <c r="CH705" s="13"/>
    </row>
    <row r="706" spans="1:86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13"/>
      <c r="AY706" s="13"/>
      <c r="AZ706" s="13"/>
      <c r="BA706" s="13"/>
      <c r="BB706" s="13"/>
      <c r="BC706" s="13"/>
      <c r="BD706" s="13"/>
      <c r="BE706" s="13"/>
      <c r="BF706" s="13"/>
      <c r="BG706" s="13"/>
      <c r="BH706" s="13"/>
      <c r="BI706" s="13"/>
      <c r="BJ706" s="13"/>
      <c r="BK706" s="13"/>
      <c r="BL706" s="13"/>
      <c r="BM706" s="13"/>
      <c r="BN706" s="13"/>
      <c r="BO706" s="13"/>
      <c r="BP706" s="13"/>
      <c r="BQ706" s="13"/>
      <c r="BR706" s="13"/>
      <c r="BS706" s="13"/>
      <c r="BT706" s="13"/>
      <c r="BU706" s="13"/>
      <c r="BV706" s="13"/>
      <c r="BW706" s="13"/>
      <c r="BX706" s="13"/>
      <c r="BY706" s="13"/>
      <c r="BZ706" s="13"/>
      <c r="CA706" s="13"/>
      <c r="CB706" s="13"/>
      <c r="CC706" s="13"/>
      <c r="CD706" s="13"/>
      <c r="CE706" s="13"/>
      <c r="CF706" s="13"/>
      <c r="CG706" s="13"/>
      <c r="CH706" s="13"/>
    </row>
    <row r="707" spans="1:86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3"/>
      <c r="AN707" s="13"/>
      <c r="AO707" s="13"/>
      <c r="AP707" s="13"/>
      <c r="AQ707" s="13"/>
      <c r="AR707" s="13"/>
      <c r="AS707" s="13"/>
      <c r="AT707" s="13"/>
      <c r="AU707" s="13"/>
      <c r="AV707" s="13"/>
      <c r="AW707" s="13"/>
      <c r="AX707" s="13"/>
      <c r="AY707" s="13"/>
      <c r="AZ707" s="13"/>
      <c r="BA707" s="13"/>
      <c r="BB707" s="13"/>
      <c r="BC707" s="13"/>
      <c r="BD707" s="13"/>
      <c r="BE707" s="13"/>
      <c r="BF707" s="13"/>
      <c r="BG707" s="13"/>
      <c r="BH707" s="13"/>
      <c r="BI707" s="13"/>
      <c r="BJ707" s="13"/>
      <c r="BK707" s="13"/>
      <c r="BL707" s="13"/>
      <c r="BM707" s="13"/>
      <c r="BN707" s="13"/>
      <c r="BO707" s="13"/>
      <c r="BP707" s="13"/>
      <c r="BQ707" s="13"/>
      <c r="BR707" s="13"/>
      <c r="BS707" s="13"/>
      <c r="BT707" s="13"/>
      <c r="BU707" s="13"/>
      <c r="BV707" s="13"/>
      <c r="BW707" s="13"/>
      <c r="BX707" s="13"/>
      <c r="BY707" s="13"/>
      <c r="BZ707" s="13"/>
      <c r="CA707" s="13"/>
      <c r="CB707" s="13"/>
      <c r="CC707" s="13"/>
      <c r="CD707" s="13"/>
      <c r="CE707" s="13"/>
      <c r="CF707" s="13"/>
      <c r="CG707" s="13"/>
      <c r="CH707" s="13"/>
    </row>
    <row r="708" spans="1:86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13"/>
      <c r="AY708" s="13"/>
      <c r="AZ708" s="13"/>
      <c r="BA708" s="13"/>
      <c r="BB708" s="13"/>
      <c r="BC708" s="13"/>
      <c r="BD708" s="13"/>
      <c r="BE708" s="13"/>
      <c r="BF708" s="13"/>
      <c r="BG708" s="13"/>
      <c r="BH708" s="13"/>
      <c r="BI708" s="13"/>
      <c r="BJ708" s="13"/>
      <c r="BK708" s="13"/>
      <c r="BL708" s="13"/>
      <c r="BM708" s="13"/>
      <c r="BN708" s="13"/>
      <c r="BO708" s="13"/>
      <c r="BP708" s="13"/>
      <c r="BQ708" s="13"/>
      <c r="BR708" s="13"/>
      <c r="BS708" s="13"/>
      <c r="BT708" s="13"/>
      <c r="BU708" s="13"/>
      <c r="BV708" s="13"/>
      <c r="BW708" s="13"/>
      <c r="BX708" s="13"/>
      <c r="BY708" s="13"/>
      <c r="BZ708" s="13"/>
      <c r="CA708" s="13"/>
      <c r="CB708" s="13"/>
      <c r="CC708" s="13"/>
      <c r="CD708" s="13"/>
      <c r="CE708" s="13"/>
      <c r="CF708" s="13"/>
      <c r="CG708" s="13"/>
      <c r="CH708" s="13"/>
    </row>
    <row r="709" spans="1:86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13"/>
      <c r="AY709" s="13"/>
      <c r="AZ709" s="13"/>
      <c r="BA709" s="13"/>
      <c r="BB709" s="13"/>
      <c r="BC709" s="13"/>
      <c r="BD709" s="13"/>
      <c r="BE709" s="13"/>
      <c r="BF709" s="13"/>
      <c r="BG709" s="13"/>
      <c r="BH709" s="13"/>
      <c r="BI709" s="13"/>
      <c r="BJ709" s="13"/>
      <c r="BK709" s="13"/>
      <c r="BL709" s="13"/>
      <c r="BM709" s="13"/>
      <c r="BN709" s="13"/>
      <c r="BO709" s="13"/>
      <c r="BP709" s="13"/>
      <c r="BQ709" s="13"/>
      <c r="BR709" s="13"/>
      <c r="BS709" s="13"/>
      <c r="BT709" s="13"/>
      <c r="BU709" s="13"/>
      <c r="BV709" s="13"/>
      <c r="BW709" s="13"/>
      <c r="BX709" s="13"/>
      <c r="BY709" s="13"/>
      <c r="BZ709" s="13"/>
      <c r="CA709" s="13"/>
      <c r="CB709" s="13"/>
      <c r="CC709" s="13"/>
      <c r="CD709" s="13"/>
      <c r="CE709" s="13"/>
      <c r="CF709" s="13"/>
      <c r="CG709" s="13"/>
      <c r="CH709" s="13"/>
    </row>
    <row r="710" spans="1:86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13"/>
      <c r="AY710" s="13"/>
      <c r="AZ710" s="13"/>
      <c r="BA710" s="13"/>
      <c r="BB710" s="13"/>
      <c r="BC710" s="13"/>
      <c r="BD710" s="13"/>
      <c r="BE710" s="13"/>
      <c r="BF710" s="13"/>
      <c r="BG710" s="13"/>
      <c r="BH710" s="13"/>
      <c r="BI710" s="13"/>
      <c r="BJ710" s="13"/>
      <c r="BK710" s="13"/>
      <c r="BL710" s="13"/>
      <c r="BM710" s="13"/>
      <c r="BN710" s="13"/>
      <c r="BO710" s="13"/>
      <c r="BP710" s="13"/>
      <c r="BQ710" s="13"/>
      <c r="BR710" s="13"/>
      <c r="BS710" s="13"/>
      <c r="BT710" s="13"/>
      <c r="BU710" s="13"/>
      <c r="BV710" s="13"/>
      <c r="BW710" s="13"/>
      <c r="BX710" s="13"/>
      <c r="BY710" s="13"/>
      <c r="BZ710" s="13"/>
      <c r="CA710" s="13"/>
      <c r="CB710" s="13"/>
      <c r="CC710" s="13"/>
      <c r="CD710" s="13"/>
      <c r="CE710" s="13"/>
      <c r="CF710" s="13"/>
      <c r="CG710" s="13"/>
      <c r="CH710" s="13"/>
    </row>
    <row r="711" spans="1:86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13"/>
      <c r="AY711" s="13"/>
      <c r="AZ711" s="13"/>
      <c r="BA711" s="13"/>
      <c r="BB711" s="13"/>
      <c r="BC711" s="13"/>
      <c r="BD711" s="13"/>
      <c r="BE711" s="13"/>
      <c r="BF711" s="13"/>
      <c r="BG711" s="13"/>
      <c r="BH711" s="13"/>
      <c r="BI711" s="13"/>
      <c r="BJ711" s="13"/>
      <c r="BK711" s="13"/>
      <c r="BL711" s="13"/>
      <c r="BM711" s="13"/>
      <c r="BN711" s="13"/>
      <c r="BO711" s="13"/>
      <c r="BP711" s="13"/>
      <c r="BQ711" s="13"/>
      <c r="BR711" s="13"/>
      <c r="BS711" s="13"/>
      <c r="BT711" s="13"/>
      <c r="BU711" s="13"/>
      <c r="BV711" s="13"/>
      <c r="BW711" s="13"/>
      <c r="BX711" s="13"/>
      <c r="BY711" s="13"/>
      <c r="BZ711" s="13"/>
      <c r="CA711" s="13"/>
      <c r="CB711" s="13"/>
      <c r="CC711" s="13"/>
      <c r="CD711" s="13"/>
      <c r="CE711" s="13"/>
      <c r="CF711" s="13"/>
      <c r="CG711" s="13"/>
      <c r="CH711" s="13"/>
    </row>
    <row r="712" spans="1:86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13"/>
      <c r="AY712" s="13"/>
      <c r="AZ712" s="13"/>
      <c r="BA712" s="13"/>
      <c r="BB712" s="13"/>
      <c r="BC712" s="13"/>
      <c r="BD712" s="13"/>
      <c r="BE712" s="13"/>
      <c r="BF712" s="13"/>
      <c r="BG712" s="13"/>
      <c r="BH712" s="13"/>
      <c r="BI712" s="13"/>
      <c r="BJ712" s="13"/>
      <c r="BK712" s="13"/>
      <c r="BL712" s="13"/>
      <c r="BM712" s="13"/>
      <c r="BN712" s="13"/>
      <c r="BO712" s="13"/>
      <c r="BP712" s="13"/>
      <c r="BQ712" s="13"/>
      <c r="BR712" s="13"/>
      <c r="BS712" s="13"/>
      <c r="BT712" s="13"/>
      <c r="BU712" s="13"/>
      <c r="BV712" s="13"/>
      <c r="BW712" s="13"/>
      <c r="BX712" s="13"/>
      <c r="BY712" s="13"/>
      <c r="BZ712" s="13"/>
      <c r="CA712" s="13"/>
      <c r="CB712" s="13"/>
      <c r="CC712" s="13"/>
      <c r="CD712" s="13"/>
      <c r="CE712" s="13"/>
      <c r="CF712" s="13"/>
      <c r="CG712" s="13"/>
      <c r="CH712" s="13"/>
    </row>
    <row r="713" spans="1:86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3"/>
      <c r="AN713" s="13"/>
      <c r="AO713" s="13"/>
      <c r="AP713" s="13"/>
      <c r="AQ713" s="13"/>
      <c r="AR713" s="13"/>
      <c r="AS713" s="13"/>
      <c r="AT713" s="13"/>
      <c r="AU713" s="13"/>
      <c r="AV713" s="13"/>
      <c r="AW713" s="13"/>
      <c r="AX713" s="13"/>
      <c r="AY713" s="13"/>
      <c r="AZ713" s="13"/>
      <c r="BA713" s="13"/>
      <c r="BB713" s="13"/>
      <c r="BC713" s="13"/>
      <c r="BD713" s="13"/>
      <c r="BE713" s="13"/>
      <c r="BF713" s="13"/>
      <c r="BG713" s="13"/>
      <c r="BH713" s="13"/>
      <c r="BI713" s="13"/>
      <c r="BJ713" s="13"/>
      <c r="BK713" s="13"/>
      <c r="BL713" s="13"/>
      <c r="BM713" s="13"/>
      <c r="BN713" s="13"/>
      <c r="BO713" s="13"/>
      <c r="BP713" s="13"/>
      <c r="BQ713" s="13"/>
      <c r="BR713" s="13"/>
      <c r="BS713" s="13"/>
      <c r="BT713" s="13"/>
      <c r="BU713" s="13"/>
      <c r="BV713" s="13"/>
      <c r="BW713" s="13"/>
      <c r="BX713" s="13"/>
      <c r="BY713" s="13"/>
      <c r="BZ713" s="13"/>
      <c r="CA713" s="13"/>
      <c r="CB713" s="13"/>
      <c r="CC713" s="13"/>
      <c r="CD713" s="13"/>
      <c r="CE713" s="13"/>
      <c r="CF713" s="13"/>
      <c r="CG713" s="13"/>
      <c r="CH713" s="13"/>
    </row>
    <row r="714" spans="1:86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13"/>
      <c r="AY714" s="13"/>
      <c r="AZ714" s="13"/>
      <c r="BA714" s="13"/>
      <c r="BB714" s="13"/>
      <c r="BC714" s="13"/>
      <c r="BD714" s="13"/>
      <c r="BE714" s="13"/>
      <c r="BF714" s="13"/>
      <c r="BG714" s="13"/>
      <c r="BH714" s="13"/>
      <c r="BI714" s="13"/>
      <c r="BJ714" s="13"/>
      <c r="BK714" s="13"/>
      <c r="BL714" s="13"/>
      <c r="BM714" s="13"/>
      <c r="BN714" s="13"/>
      <c r="BO714" s="13"/>
      <c r="BP714" s="13"/>
      <c r="BQ714" s="13"/>
      <c r="BR714" s="13"/>
      <c r="BS714" s="13"/>
      <c r="BT714" s="13"/>
      <c r="BU714" s="13"/>
      <c r="BV714" s="13"/>
      <c r="BW714" s="13"/>
      <c r="BX714" s="13"/>
      <c r="BY714" s="13"/>
      <c r="BZ714" s="13"/>
      <c r="CA714" s="13"/>
      <c r="CB714" s="13"/>
      <c r="CC714" s="13"/>
      <c r="CD714" s="13"/>
      <c r="CE714" s="13"/>
      <c r="CF714" s="13"/>
      <c r="CG714" s="13"/>
      <c r="CH714" s="13"/>
    </row>
    <row r="715" spans="1:86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13"/>
      <c r="AY715" s="13"/>
      <c r="AZ715" s="13"/>
      <c r="BA715" s="13"/>
      <c r="BB715" s="13"/>
      <c r="BC715" s="13"/>
      <c r="BD715" s="13"/>
      <c r="BE715" s="13"/>
      <c r="BF715" s="13"/>
      <c r="BG715" s="13"/>
      <c r="BH715" s="13"/>
      <c r="BI715" s="13"/>
      <c r="BJ715" s="13"/>
      <c r="BK715" s="13"/>
      <c r="BL715" s="13"/>
      <c r="BM715" s="13"/>
      <c r="BN715" s="13"/>
      <c r="BO715" s="13"/>
      <c r="BP715" s="13"/>
      <c r="BQ715" s="13"/>
      <c r="BR715" s="13"/>
      <c r="BS715" s="13"/>
      <c r="BT715" s="13"/>
      <c r="BU715" s="13"/>
      <c r="BV715" s="13"/>
      <c r="BW715" s="13"/>
      <c r="BX715" s="13"/>
      <c r="BY715" s="13"/>
      <c r="BZ715" s="13"/>
      <c r="CA715" s="13"/>
      <c r="CB715" s="13"/>
      <c r="CC715" s="13"/>
      <c r="CD715" s="13"/>
      <c r="CE715" s="13"/>
      <c r="CF715" s="13"/>
      <c r="CG715" s="13"/>
      <c r="CH715" s="13"/>
    </row>
    <row r="716" spans="1:86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13"/>
      <c r="AY716" s="13"/>
      <c r="AZ716" s="13"/>
      <c r="BA716" s="13"/>
      <c r="BB716" s="13"/>
      <c r="BC716" s="13"/>
      <c r="BD716" s="13"/>
      <c r="BE716" s="13"/>
      <c r="BF716" s="13"/>
      <c r="BG716" s="13"/>
      <c r="BH716" s="13"/>
      <c r="BI716" s="13"/>
      <c r="BJ716" s="13"/>
      <c r="BK716" s="13"/>
      <c r="BL716" s="13"/>
      <c r="BM716" s="13"/>
      <c r="BN716" s="13"/>
      <c r="BO716" s="13"/>
      <c r="BP716" s="13"/>
      <c r="BQ716" s="13"/>
      <c r="BR716" s="13"/>
      <c r="BS716" s="13"/>
      <c r="BT716" s="13"/>
      <c r="BU716" s="13"/>
      <c r="BV716" s="13"/>
      <c r="BW716" s="13"/>
      <c r="BX716" s="13"/>
      <c r="BY716" s="13"/>
      <c r="BZ716" s="13"/>
      <c r="CA716" s="13"/>
      <c r="CB716" s="13"/>
      <c r="CC716" s="13"/>
      <c r="CD716" s="13"/>
      <c r="CE716" s="13"/>
      <c r="CF716" s="13"/>
      <c r="CG716" s="13"/>
      <c r="CH716" s="13"/>
    </row>
    <row r="717" spans="1:86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13"/>
      <c r="AY717" s="13"/>
      <c r="AZ717" s="13"/>
      <c r="BA717" s="13"/>
      <c r="BB717" s="13"/>
      <c r="BC717" s="13"/>
      <c r="BD717" s="13"/>
      <c r="BE717" s="13"/>
      <c r="BF717" s="13"/>
      <c r="BG717" s="13"/>
      <c r="BH717" s="13"/>
      <c r="BI717" s="13"/>
      <c r="BJ717" s="13"/>
      <c r="BK717" s="13"/>
      <c r="BL717" s="13"/>
      <c r="BM717" s="13"/>
      <c r="BN717" s="13"/>
      <c r="BO717" s="13"/>
      <c r="BP717" s="13"/>
      <c r="BQ717" s="13"/>
      <c r="BR717" s="13"/>
      <c r="BS717" s="13"/>
      <c r="BT717" s="13"/>
      <c r="BU717" s="13"/>
      <c r="BV717" s="13"/>
      <c r="BW717" s="13"/>
      <c r="BX717" s="13"/>
      <c r="BY717" s="13"/>
      <c r="BZ717" s="13"/>
      <c r="CA717" s="13"/>
      <c r="CB717" s="13"/>
      <c r="CC717" s="13"/>
      <c r="CD717" s="13"/>
      <c r="CE717" s="13"/>
      <c r="CF717" s="13"/>
      <c r="CG717" s="13"/>
      <c r="CH717" s="13"/>
    </row>
    <row r="718" spans="1:86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13"/>
      <c r="AY718" s="13"/>
      <c r="AZ718" s="13"/>
      <c r="BA718" s="13"/>
      <c r="BB718" s="13"/>
      <c r="BC718" s="13"/>
      <c r="BD718" s="13"/>
      <c r="BE718" s="13"/>
      <c r="BF718" s="13"/>
      <c r="BG718" s="13"/>
      <c r="BH718" s="13"/>
      <c r="BI718" s="13"/>
      <c r="BJ718" s="13"/>
      <c r="BK718" s="13"/>
      <c r="BL718" s="13"/>
      <c r="BM718" s="13"/>
      <c r="BN718" s="13"/>
      <c r="BO718" s="13"/>
      <c r="BP718" s="13"/>
      <c r="BQ718" s="13"/>
      <c r="BR718" s="13"/>
      <c r="BS718" s="13"/>
      <c r="BT718" s="13"/>
      <c r="BU718" s="13"/>
      <c r="BV718" s="13"/>
      <c r="BW718" s="13"/>
      <c r="BX718" s="13"/>
      <c r="BY718" s="13"/>
      <c r="BZ718" s="13"/>
      <c r="CA718" s="13"/>
      <c r="CB718" s="13"/>
      <c r="CC718" s="13"/>
      <c r="CD718" s="13"/>
      <c r="CE718" s="13"/>
      <c r="CF718" s="13"/>
      <c r="CG718" s="13"/>
      <c r="CH718" s="13"/>
    </row>
    <row r="719" spans="1:86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13"/>
      <c r="AY719" s="13"/>
      <c r="AZ719" s="13"/>
      <c r="BA719" s="13"/>
      <c r="BB719" s="13"/>
      <c r="BC719" s="13"/>
      <c r="BD719" s="13"/>
      <c r="BE719" s="13"/>
      <c r="BF719" s="13"/>
      <c r="BG719" s="13"/>
      <c r="BH719" s="13"/>
      <c r="BI719" s="13"/>
      <c r="BJ719" s="13"/>
      <c r="BK719" s="13"/>
      <c r="BL719" s="13"/>
      <c r="BM719" s="13"/>
      <c r="BN719" s="13"/>
      <c r="BO719" s="13"/>
      <c r="BP719" s="13"/>
      <c r="BQ719" s="13"/>
      <c r="BR719" s="13"/>
      <c r="BS719" s="13"/>
      <c r="BT719" s="13"/>
      <c r="BU719" s="13"/>
      <c r="BV719" s="13"/>
      <c r="BW719" s="13"/>
      <c r="BX719" s="13"/>
      <c r="BY719" s="13"/>
      <c r="BZ719" s="13"/>
      <c r="CA719" s="13"/>
      <c r="CB719" s="13"/>
      <c r="CC719" s="13"/>
      <c r="CD719" s="13"/>
      <c r="CE719" s="13"/>
      <c r="CF719" s="13"/>
      <c r="CG719" s="13"/>
      <c r="CH719" s="13"/>
    </row>
    <row r="720" spans="1:86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13"/>
      <c r="AY720" s="13"/>
      <c r="AZ720" s="13"/>
      <c r="BA720" s="13"/>
      <c r="BB720" s="13"/>
      <c r="BC720" s="13"/>
      <c r="BD720" s="13"/>
      <c r="BE720" s="13"/>
      <c r="BF720" s="13"/>
      <c r="BG720" s="13"/>
      <c r="BH720" s="13"/>
      <c r="BI720" s="13"/>
      <c r="BJ720" s="13"/>
      <c r="BK720" s="13"/>
      <c r="BL720" s="13"/>
      <c r="BM720" s="13"/>
      <c r="BN720" s="13"/>
      <c r="BO720" s="13"/>
      <c r="BP720" s="13"/>
      <c r="BQ720" s="13"/>
      <c r="BR720" s="13"/>
      <c r="BS720" s="13"/>
      <c r="BT720" s="13"/>
      <c r="BU720" s="13"/>
      <c r="BV720" s="13"/>
      <c r="BW720" s="13"/>
      <c r="BX720" s="13"/>
      <c r="BY720" s="13"/>
      <c r="BZ720" s="13"/>
      <c r="CA720" s="13"/>
      <c r="CB720" s="13"/>
      <c r="CC720" s="13"/>
      <c r="CD720" s="13"/>
      <c r="CE720" s="13"/>
      <c r="CF720" s="13"/>
      <c r="CG720" s="13"/>
      <c r="CH720" s="13"/>
    </row>
    <row r="721" spans="1:86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13"/>
      <c r="AY721" s="13"/>
      <c r="AZ721" s="13"/>
      <c r="BA721" s="13"/>
      <c r="BB721" s="13"/>
      <c r="BC721" s="13"/>
      <c r="BD721" s="13"/>
      <c r="BE721" s="13"/>
      <c r="BF721" s="13"/>
      <c r="BG721" s="13"/>
      <c r="BH721" s="13"/>
      <c r="BI721" s="13"/>
      <c r="BJ721" s="13"/>
      <c r="BK721" s="13"/>
      <c r="BL721" s="13"/>
      <c r="BM721" s="13"/>
      <c r="BN721" s="13"/>
      <c r="BO721" s="13"/>
      <c r="BP721" s="13"/>
      <c r="BQ721" s="13"/>
      <c r="BR721" s="13"/>
      <c r="BS721" s="13"/>
      <c r="BT721" s="13"/>
      <c r="BU721" s="13"/>
      <c r="BV721" s="13"/>
      <c r="BW721" s="13"/>
      <c r="BX721" s="13"/>
      <c r="BY721" s="13"/>
      <c r="BZ721" s="13"/>
      <c r="CA721" s="13"/>
      <c r="CB721" s="13"/>
      <c r="CC721" s="13"/>
      <c r="CD721" s="13"/>
      <c r="CE721" s="13"/>
      <c r="CF721" s="13"/>
      <c r="CG721" s="13"/>
      <c r="CH721" s="13"/>
    </row>
    <row r="722" spans="1:86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13"/>
      <c r="AY722" s="13"/>
      <c r="AZ722" s="13"/>
      <c r="BA722" s="13"/>
      <c r="BB722" s="13"/>
      <c r="BC722" s="13"/>
      <c r="BD722" s="13"/>
      <c r="BE722" s="13"/>
      <c r="BF722" s="13"/>
      <c r="BG722" s="13"/>
      <c r="BH722" s="13"/>
      <c r="BI722" s="13"/>
      <c r="BJ722" s="13"/>
      <c r="BK722" s="13"/>
      <c r="BL722" s="13"/>
      <c r="BM722" s="13"/>
      <c r="BN722" s="13"/>
      <c r="BO722" s="13"/>
      <c r="BP722" s="13"/>
      <c r="BQ722" s="13"/>
      <c r="BR722" s="13"/>
      <c r="BS722" s="13"/>
      <c r="BT722" s="13"/>
      <c r="BU722" s="13"/>
      <c r="BV722" s="13"/>
      <c r="BW722" s="13"/>
      <c r="BX722" s="13"/>
      <c r="BY722" s="13"/>
      <c r="BZ722" s="13"/>
      <c r="CA722" s="13"/>
      <c r="CB722" s="13"/>
      <c r="CC722" s="13"/>
      <c r="CD722" s="13"/>
      <c r="CE722" s="13"/>
      <c r="CF722" s="13"/>
      <c r="CG722" s="13"/>
      <c r="CH722" s="13"/>
    </row>
    <row r="723" spans="1:86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13"/>
      <c r="AY723" s="13"/>
      <c r="AZ723" s="13"/>
      <c r="BA723" s="13"/>
      <c r="BB723" s="13"/>
      <c r="BC723" s="13"/>
      <c r="BD723" s="13"/>
      <c r="BE723" s="13"/>
      <c r="BF723" s="13"/>
      <c r="BG723" s="13"/>
      <c r="BH723" s="13"/>
      <c r="BI723" s="13"/>
      <c r="BJ723" s="13"/>
      <c r="BK723" s="13"/>
      <c r="BL723" s="13"/>
      <c r="BM723" s="13"/>
      <c r="BN723" s="13"/>
      <c r="BO723" s="13"/>
      <c r="BP723" s="13"/>
      <c r="BQ723" s="13"/>
      <c r="BR723" s="13"/>
      <c r="BS723" s="13"/>
      <c r="BT723" s="13"/>
      <c r="BU723" s="13"/>
      <c r="BV723" s="13"/>
      <c r="BW723" s="13"/>
      <c r="BX723" s="13"/>
      <c r="BY723" s="13"/>
      <c r="BZ723" s="13"/>
      <c r="CA723" s="13"/>
      <c r="CB723" s="13"/>
      <c r="CC723" s="13"/>
      <c r="CD723" s="13"/>
      <c r="CE723" s="13"/>
      <c r="CF723" s="13"/>
      <c r="CG723" s="13"/>
      <c r="CH723" s="13"/>
    </row>
    <row r="724" spans="1:86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13"/>
      <c r="AY724" s="13"/>
      <c r="AZ724" s="13"/>
      <c r="BA724" s="13"/>
      <c r="BB724" s="13"/>
      <c r="BC724" s="13"/>
      <c r="BD724" s="13"/>
      <c r="BE724" s="13"/>
      <c r="BF724" s="13"/>
      <c r="BG724" s="13"/>
      <c r="BH724" s="13"/>
      <c r="BI724" s="13"/>
      <c r="BJ724" s="13"/>
      <c r="BK724" s="13"/>
      <c r="BL724" s="13"/>
      <c r="BM724" s="13"/>
      <c r="BN724" s="13"/>
      <c r="BO724" s="13"/>
      <c r="BP724" s="13"/>
      <c r="BQ724" s="13"/>
      <c r="BR724" s="13"/>
      <c r="BS724" s="13"/>
      <c r="BT724" s="13"/>
      <c r="BU724" s="13"/>
      <c r="BV724" s="13"/>
      <c r="BW724" s="13"/>
      <c r="BX724" s="13"/>
      <c r="BY724" s="13"/>
      <c r="BZ724" s="13"/>
      <c r="CA724" s="13"/>
      <c r="CB724" s="13"/>
      <c r="CC724" s="13"/>
      <c r="CD724" s="13"/>
      <c r="CE724" s="13"/>
      <c r="CF724" s="13"/>
      <c r="CG724" s="13"/>
      <c r="CH724" s="13"/>
    </row>
    <row r="725" spans="1:86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13"/>
      <c r="AY725" s="13"/>
      <c r="AZ725" s="13"/>
      <c r="BA725" s="13"/>
      <c r="BB725" s="13"/>
      <c r="BC725" s="13"/>
      <c r="BD725" s="13"/>
      <c r="BE725" s="13"/>
      <c r="BF725" s="13"/>
      <c r="BG725" s="13"/>
      <c r="BH725" s="13"/>
      <c r="BI725" s="13"/>
      <c r="BJ725" s="13"/>
      <c r="BK725" s="13"/>
      <c r="BL725" s="13"/>
      <c r="BM725" s="13"/>
      <c r="BN725" s="13"/>
      <c r="BO725" s="13"/>
      <c r="BP725" s="13"/>
      <c r="BQ725" s="13"/>
      <c r="BR725" s="13"/>
      <c r="BS725" s="13"/>
      <c r="BT725" s="13"/>
      <c r="BU725" s="13"/>
      <c r="BV725" s="13"/>
      <c r="BW725" s="13"/>
      <c r="BX725" s="13"/>
      <c r="BY725" s="13"/>
      <c r="BZ725" s="13"/>
      <c r="CA725" s="13"/>
      <c r="CB725" s="13"/>
      <c r="CC725" s="13"/>
      <c r="CD725" s="13"/>
      <c r="CE725" s="13"/>
      <c r="CF725" s="13"/>
      <c r="CG725" s="13"/>
      <c r="CH725" s="13"/>
    </row>
    <row r="726" spans="1:86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13"/>
      <c r="AY726" s="13"/>
      <c r="AZ726" s="13"/>
      <c r="BA726" s="13"/>
      <c r="BB726" s="13"/>
      <c r="BC726" s="13"/>
      <c r="BD726" s="13"/>
      <c r="BE726" s="13"/>
      <c r="BF726" s="13"/>
      <c r="BG726" s="13"/>
      <c r="BH726" s="13"/>
      <c r="BI726" s="13"/>
      <c r="BJ726" s="13"/>
      <c r="BK726" s="13"/>
      <c r="BL726" s="13"/>
      <c r="BM726" s="13"/>
      <c r="BN726" s="13"/>
      <c r="BO726" s="13"/>
      <c r="BP726" s="13"/>
      <c r="BQ726" s="13"/>
      <c r="BR726" s="13"/>
      <c r="BS726" s="13"/>
      <c r="BT726" s="13"/>
      <c r="BU726" s="13"/>
      <c r="BV726" s="13"/>
      <c r="BW726" s="13"/>
      <c r="BX726" s="13"/>
      <c r="BY726" s="13"/>
      <c r="BZ726" s="13"/>
      <c r="CA726" s="13"/>
      <c r="CB726" s="13"/>
      <c r="CC726" s="13"/>
      <c r="CD726" s="13"/>
      <c r="CE726" s="13"/>
      <c r="CF726" s="13"/>
      <c r="CG726" s="13"/>
      <c r="CH726" s="13"/>
    </row>
    <row r="727" spans="1:86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13"/>
      <c r="AY727" s="13"/>
      <c r="AZ727" s="13"/>
      <c r="BA727" s="13"/>
      <c r="BB727" s="13"/>
      <c r="BC727" s="13"/>
      <c r="BD727" s="13"/>
      <c r="BE727" s="13"/>
      <c r="BF727" s="13"/>
      <c r="BG727" s="13"/>
      <c r="BH727" s="13"/>
      <c r="BI727" s="13"/>
      <c r="BJ727" s="13"/>
      <c r="BK727" s="13"/>
      <c r="BL727" s="13"/>
      <c r="BM727" s="13"/>
      <c r="BN727" s="13"/>
      <c r="BO727" s="13"/>
      <c r="BP727" s="13"/>
      <c r="BQ727" s="13"/>
      <c r="BR727" s="13"/>
      <c r="BS727" s="13"/>
      <c r="BT727" s="13"/>
      <c r="BU727" s="13"/>
      <c r="BV727" s="13"/>
      <c r="BW727" s="13"/>
      <c r="BX727" s="13"/>
      <c r="BY727" s="13"/>
      <c r="BZ727" s="13"/>
      <c r="CA727" s="13"/>
      <c r="CB727" s="13"/>
      <c r="CC727" s="13"/>
      <c r="CD727" s="13"/>
      <c r="CE727" s="13"/>
      <c r="CF727" s="13"/>
      <c r="CG727" s="13"/>
      <c r="CH727" s="13"/>
    </row>
    <row r="728" spans="1:86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13"/>
      <c r="AY728" s="13"/>
      <c r="AZ728" s="13"/>
      <c r="BA728" s="13"/>
      <c r="BB728" s="13"/>
      <c r="BC728" s="13"/>
      <c r="BD728" s="13"/>
      <c r="BE728" s="13"/>
      <c r="BF728" s="13"/>
      <c r="BG728" s="13"/>
      <c r="BH728" s="13"/>
      <c r="BI728" s="13"/>
      <c r="BJ728" s="13"/>
      <c r="BK728" s="13"/>
      <c r="BL728" s="13"/>
      <c r="BM728" s="13"/>
      <c r="BN728" s="13"/>
      <c r="BO728" s="13"/>
      <c r="BP728" s="13"/>
      <c r="BQ728" s="13"/>
      <c r="BR728" s="13"/>
      <c r="BS728" s="13"/>
      <c r="BT728" s="13"/>
      <c r="BU728" s="13"/>
      <c r="BV728" s="13"/>
      <c r="BW728" s="13"/>
      <c r="BX728" s="13"/>
      <c r="BY728" s="13"/>
      <c r="BZ728" s="13"/>
      <c r="CA728" s="13"/>
      <c r="CB728" s="13"/>
      <c r="CC728" s="13"/>
      <c r="CD728" s="13"/>
      <c r="CE728" s="13"/>
      <c r="CF728" s="13"/>
      <c r="CG728" s="13"/>
      <c r="CH728" s="13"/>
    </row>
    <row r="729" spans="1:86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13"/>
      <c r="AY729" s="13"/>
      <c r="AZ729" s="13"/>
      <c r="BA729" s="13"/>
      <c r="BB729" s="13"/>
      <c r="BC729" s="13"/>
      <c r="BD729" s="13"/>
      <c r="BE729" s="13"/>
      <c r="BF729" s="13"/>
      <c r="BG729" s="13"/>
      <c r="BH729" s="13"/>
      <c r="BI729" s="13"/>
      <c r="BJ729" s="13"/>
      <c r="BK729" s="13"/>
      <c r="BL729" s="13"/>
      <c r="BM729" s="13"/>
      <c r="BN729" s="13"/>
      <c r="BO729" s="13"/>
      <c r="BP729" s="13"/>
      <c r="BQ729" s="13"/>
      <c r="BR729" s="13"/>
      <c r="BS729" s="13"/>
      <c r="BT729" s="13"/>
      <c r="BU729" s="13"/>
      <c r="BV729" s="13"/>
      <c r="BW729" s="13"/>
      <c r="BX729" s="13"/>
      <c r="BY729" s="13"/>
      <c r="BZ729" s="13"/>
      <c r="CA729" s="13"/>
      <c r="CB729" s="13"/>
      <c r="CC729" s="13"/>
      <c r="CD729" s="13"/>
      <c r="CE729" s="13"/>
      <c r="CF729" s="13"/>
      <c r="CG729" s="13"/>
      <c r="CH729" s="13"/>
    </row>
    <row r="730" spans="1:86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13"/>
      <c r="AY730" s="13"/>
      <c r="AZ730" s="13"/>
      <c r="BA730" s="13"/>
      <c r="BB730" s="13"/>
      <c r="BC730" s="13"/>
      <c r="BD730" s="13"/>
      <c r="BE730" s="13"/>
      <c r="BF730" s="13"/>
      <c r="BG730" s="13"/>
      <c r="BH730" s="13"/>
      <c r="BI730" s="13"/>
      <c r="BJ730" s="13"/>
      <c r="BK730" s="13"/>
      <c r="BL730" s="13"/>
      <c r="BM730" s="13"/>
      <c r="BN730" s="13"/>
      <c r="BO730" s="13"/>
      <c r="BP730" s="13"/>
      <c r="BQ730" s="13"/>
      <c r="BR730" s="13"/>
      <c r="BS730" s="13"/>
      <c r="BT730" s="13"/>
      <c r="BU730" s="13"/>
      <c r="BV730" s="13"/>
      <c r="BW730" s="13"/>
      <c r="BX730" s="13"/>
      <c r="BY730" s="13"/>
      <c r="BZ730" s="13"/>
      <c r="CA730" s="13"/>
      <c r="CB730" s="13"/>
      <c r="CC730" s="13"/>
      <c r="CD730" s="13"/>
      <c r="CE730" s="13"/>
      <c r="CF730" s="13"/>
      <c r="CG730" s="13"/>
      <c r="CH730" s="13"/>
    </row>
    <row r="731" spans="1:86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  <c r="AW731" s="13"/>
      <c r="AX731" s="13"/>
      <c r="AY731" s="13"/>
      <c r="AZ731" s="13"/>
      <c r="BA731" s="13"/>
      <c r="BB731" s="13"/>
      <c r="BC731" s="13"/>
      <c r="BD731" s="13"/>
      <c r="BE731" s="13"/>
      <c r="BF731" s="13"/>
      <c r="BG731" s="13"/>
      <c r="BH731" s="13"/>
      <c r="BI731" s="13"/>
      <c r="BJ731" s="13"/>
      <c r="BK731" s="13"/>
      <c r="BL731" s="13"/>
      <c r="BM731" s="13"/>
      <c r="BN731" s="13"/>
      <c r="BO731" s="13"/>
      <c r="BP731" s="13"/>
      <c r="BQ731" s="13"/>
      <c r="BR731" s="13"/>
      <c r="BS731" s="13"/>
      <c r="BT731" s="13"/>
      <c r="BU731" s="13"/>
      <c r="BV731" s="13"/>
      <c r="BW731" s="13"/>
      <c r="BX731" s="13"/>
      <c r="BY731" s="13"/>
      <c r="BZ731" s="13"/>
      <c r="CA731" s="13"/>
      <c r="CB731" s="13"/>
      <c r="CC731" s="13"/>
      <c r="CD731" s="13"/>
      <c r="CE731" s="13"/>
      <c r="CF731" s="13"/>
      <c r="CG731" s="13"/>
      <c r="CH731" s="13"/>
    </row>
    <row r="732" spans="1:86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13"/>
      <c r="AY732" s="13"/>
      <c r="AZ732" s="13"/>
      <c r="BA732" s="13"/>
      <c r="BB732" s="13"/>
      <c r="BC732" s="13"/>
      <c r="BD732" s="13"/>
      <c r="BE732" s="13"/>
      <c r="BF732" s="13"/>
      <c r="BG732" s="13"/>
      <c r="BH732" s="13"/>
      <c r="BI732" s="13"/>
      <c r="BJ732" s="13"/>
      <c r="BK732" s="13"/>
      <c r="BL732" s="13"/>
      <c r="BM732" s="13"/>
      <c r="BN732" s="13"/>
      <c r="BO732" s="13"/>
      <c r="BP732" s="13"/>
      <c r="BQ732" s="13"/>
      <c r="BR732" s="13"/>
      <c r="BS732" s="13"/>
      <c r="BT732" s="13"/>
      <c r="BU732" s="13"/>
      <c r="BV732" s="13"/>
      <c r="BW732" s="13"/>
      <c r="BX732" s="13"/>
      <c r="BY732" s="13"/>
      <c r="BZ732" s="13"/>
      <c r="CA732" s="13"/>
      <c r="CB732" s="13"/>
      <c r="CC732" s="13"/>
      <c r="CD732" s="13"/>
      <c r="CE732" s="13"/>
      <c r="CF732" s="13"/>
      <c r="CG732" s="13"/>
      <c r="CH732" s="13"/>
    </row>
    <row r="733" spans="1:86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13"/>
      <c r="AY733" s="13"/>
      <c r="AZ733" s="13"/>
      <c r="BA733" s="13"/>
      <c r="BB733" s="13"/>
      <c r="BC733" s="13"/>
      <c r="BD733" s="13"/>
      <c r="BE733" s="13"/>
      <c r="BF733" s="13"/>
      <c r="BG733" s="13"/>
      <c r="BH733" s="13"/>
      <c r="BI733" s="13"/>
      <c r="BJ733" s="13"/>
      <c r="BK733" s="13"/>
      <c r="BL733" s="13"/>
      <c r="BM733" s="13"/>
      <c r="BN733" s="13"/>
      <c r="BO733" s="13"/>
      <c r="BP733" s="13"/>
      <c r="BQ733" s="13"/>
      <c r="BR733" s="13"/>
      <c r="BS733" s="13"/>
      <c r="BT733" s="13"/>
      <c r="BU733" s="13"/>
      <c r="BV733" s="13"/>
      <c r="BW733" s="13"/>
      <c r="BX733" s="13"/>
      <c r="BY733" s="13"/>
      <c r="BZ733" s="13"/>
      <c r="CA733" s="13"/>
      <c r="CB733" s="13"/>
      <c r="CC733" s="13"/>
      <c r="CD733" s="13"/>
      <c r="CE733" s="13"/>
      <c r="CF733" s="13"/>
      <c r="CG733" s="13"/>
      <c r="CH733" s="13"/>
    </row>
    <row r="734" spans="1:86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13"/>
      <c r="AY734" s="13"/>
      <c r="AZ734" s="13"/>
      <c r="BA734" s="13"/>
      <c r="BB734" s="13"/>
      <c r="BC734" s="13"/>
      <c r="BD734" s="13"/>
      <c r="BE734" s="13"/>
      <c r="BF734" s="13"/>
      <c r="BG734" s="13"/>
      <c r="BH734" s="13"/>
      <c r="BI734" s="13"/>
      <c r="BJ734" s="13"/>
      <c r="BK734" s="13"/>
      <c r="BL734" s="13"/>
      <c r="BM734" s="13"/>
      <c r="BN734" s="13"/>
      <c r="BO734" s="13"/>
      <c r="BP734" s="13"/>
      <c r="BQ734" s="13"/>
      <c r="BR734" s="13"/>
      <c r="BS734" s="13"/>
      <c r="BT734" s="13"/>
      <c r="BU734" s="13"/>
      <c r="BV734" s="13"/>
      <c r="BW734" s="13"/>
      <c r="BX734" s="13"/>
      <c r="BY734" s="13"/>
      <c r="BZ734" s="13"/>
      <c r="CA734" s="13"/>
      <c r="CB734" s="13"/>
      <c r="CC734" s="13"/>
      <c r="CD734" s="13"/>
      <c r="CE734" s="13"/>
      <c r="CF734" s="13"/>
      <c r="CG734" s="13"/>
      <c r="CH734" s="13"/>
    </row>
    <row r="735" spans="1:86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13"/>
      <c r="AY735" s="13"/>
      <c r="AZ735" s="13"/>
      <c r="BA735" s="13"/>
      <c r="BB735" s="13"/>
      <c r="BC735" s="13"/>
      <c r="BD735" s="13"/>
      <c r="BE735" s="13"/>
      <c r="BF735" s="13"/>
      <c r="BG735" s="13"/>
      <c r="BH735" s="13"/>
      <c r="BI735" s="13"/>
      <c r="BJ735" s="13"/>
      <c r="BK735" s="13"/>
      <c r="BL735" s="13"/>
      <c r="BM735" s="13"/>
      <c r="BN735" s="13"/>
      <c r="BO735" s="13"/>
      <c r="BP735" s="13"/>
      <c r="BQ735" s="13"/>
      <c r="BR735" s="13"/>
      <c r="BS735" s="13"/>
      <c r="BT735" s="13"/>
      <c r="BU735" s="13"/>
      <c r="BV735" s="13"/>
      <c r="BW735" s="13"/>
      <c r="BX735" s="13"/>
      <c r="BY735" s="13"/>
      <c r="BZ735" s="13"/>
      <c r="CA735" s="13"/>
      <c r="CB735" s="13"/>
      <c r="CC735" s="13"/>
      <c r="CD735" s="13"/>
      <c r="CE735" s="13"/>
      <c r="CF735" s="13"/>
      <c r="CG735" s="13"/>
      <c r="CH735" s="13"/>
    </row>
    <row r="736" spans="1:86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13"/>
      <c r="AY736" s="13"/>
      <c r="AZ736" s="13"/>
      <c r="BA736" s="13"/>
      <c r="BB736" s="13"/>
      <c r="BC736" s="13"/>
      <c r="BD736" s="13"/>
      <c r="BE736" s="13"/>
      <c r="BF736" s="13"/>
      <c r="BG736" s="13"/>
      <c r="BH736" s="13"/>
      <c r="BI736" s="13"/>
      <c r="BJ736" s="13"/>
      <c r="BK736" s="13"/>
      <c r="BL736" s="13"/>
      <c r="BM736" s="13"/>
      <c r="BN736" s="13"/>
      <c r="BO736" s="13"/>
      <c r="BP736" s="13"/>
      <c r="BQ736" s="13"/>
      <c r="BR736" s="13"/>
      <c r="BS736" s="13"/>
      <c r="BT736" s="13"/>
      <c r="BU736" s="13"/>
      <c r="BV736" s="13"/>
      <c r="BW736" s="13"/>
      <c r="BX736" s="13"/>
      <c r="BY736" s="13"/>
      <c r="BZ736" s="13"/>
      <c r="CA736" s="13"/>
      <c r="CB736" s="13"/>
      <c r="CC736" s="13"/>
      <c r="CD736" s="13"/>
      <c r="CE736" s="13"/>
      <c r="CF736" s="13"/>
      <c r="CG736" s="13"/>
      <c r="CH736" s="13"/>
    </row>
    <row r="737" spans="1:86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13"/>
      <c r="AY737" s="13"/>
      <c r="AZ737" s="13"/>
      <c r="BA737" s="13"/>
      <c r="BB737" s="13"/>
      <c r="BC737" s="13"/>
      <c r="BD737" s="13"/>
      <c r="BE737" s="13"/>
      <c r="BF737" s="13"/>
      <c r="BG737" s="13"/>
      <c r="BH737" s="13"/>
      <c r="BI737" s="13"/>
      <c r="BJ737" s="13"/>
      <c r="BK737" s="13"/>
      <c r="BL737" s="13"/>
      <c r="BM737" s="13"/>
      <c r="BN737" s="13"/>
      <c r="BO737" s="13"/>
      <c r="BP737" s="13"/>
      <c r="BQ737" s="13"/>
      <c r="BR737" s="13"/>
      <c r="BS737" s="13"/>
      <c r="BT737" s="13"/>
      <c r="BU737" s="13"/>
      <c r="BV737" s="13"/>
      <c r="BW737" s="13"/>
      <c r="BX737" s="13"/>
      <c r="BY737" s="13"/>
      <c r="BZ737" s="13"/>
      <c r="CA737" s="13"/>
      <c r="CB737" s="13"/>
      <c r="CC737" s="13"/>
      <c r="CD737" s="13"/>
      <c r="CE737" s="13"/>
      <c r="CF737" s="13"/>
      <c r="CG737" s="13"/>
      <c r="CH737" s="13"/>
    </row>
    <row r="738" spans="1:86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13"/>
      <c r="AY738" s="13"/>
      <c r="AZ738" s="13"/>
      <c r="BA738" s="13"/>
      <c r="BB738" s="13"/>
      <c r="BC738" s="13"/>
      <c r="BD738" s="13"/>
      <c r="BE738" s="13"/>
      <c r="BF738" s="13"/>
      <c r="BG738" s="13"/>
      <c r="BH738" s="13"/>
      <c r="BI738" s="13"/>
      <c r="BJ738" s="13"/>
      <c r="BK738" s="13"/>
      <c r="BL738" s="13"/>
      <c r="BM738" s="13"/>
      <c r="BN738" s="13"/>
      <c r="BO738" s="13"/>
      <c r="BP738" s="13"/>
      <c r="BQ738" s="13"/>
      <c r="BR738" s="13"/>
      <c r="BS738" s="13"/>
      <c r="BT738" s="13"/>
      <c r="BU738" s="13"/>
      <c r="BV738" s="13"/>
      <c r="BW738" s="13"/>
      <c r="BX738" s="13"/>
      <c r="BY738" s="13"/>
      <c r="BZ738" s="13"/>
      <c r="CA738" s="13"/>
      <c r="CB738" s="13"/>
      <c r="CC738" s="13"/>
      <c r="CD738" s="13"/>
      <c r="CE738" s="13"/>
      <c r="CF738" s="13"/>
      <c r="CG738" s="13"/>
      <c r="CH738" s="13"/>
    </row>
    <row r="739" spans="1:86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13"/>
      <c r="AY739" s="13"/>
      <c r="AZ739" s="13"/>
      <c r="BA739" s="13"/>
      <c r="BB739" s="13"/>
      <c r="BC739" s="13"/>
      <c r="BD739" s="13"/>
      <c r="BE739" s="13"/>
      <c r="BF739" s="13"/>
      <c r="BG739" s="13"/>
      <c r="BH739" s="13"/>
      <c r="BI739" s="13"/>
      <c r="BJ739" s="13"/>
      <c r="BK739" s="13"/>
      <c r="BL739" s="13"/>
      <c r="BM739" s="13"/>
      <c r="BN739" s="13"/>
      <c r="BO739" s="13"/>
      <c r="BP739" s="13"/>
      <c r="BQ739" s="13"/>
      <c r="BR739" s="13"/>
      <c r="BS739" s="13"/>
      <c r="BT739" s="13"/>
      <c r="BU739" s="13"/>
      <c r="BV739" s="13"/>
      <c r="BW739" s="13"/>
      <c r="BX739" s="13"/>
      <c r="BY739" s="13"/>
      <c r="BZ739" s="13"/>
      <c r="CA739" s="13"/>
      <c r="CB739" s="13"/>
      <c r="CC739" s="13"/>
      <c r="CD739" s="13"/>
      <c r="CE739" s="13"/>
      <c r="CF739" s="13"/>
      <c r="CG739" s="13"/>
      <c r="CH739" s="13"/>
    </row>
    <row r="740" spans="1:86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13"/>
      <c r="AY740" s="13"/>
      <c r="AZ740" s="13"/>
      <c r="BA740" s="13"/>
      <c r="BB740" s="13"/>
      <c r="BC740" s="13"/>
      <c r="BD740" s="13"/>
      <c r="BE740" s="13"/>
      <c r="BF740" s="13"/>
      <c r="BG740" s="13"/>
      <c r="BH740" s="13"/>
      <c r="BI740" s="13"/>
      <c r="BJ740" s="13"/>
      <c r="BK740" s="13"/>
      <c r="BL740" s="13"/>
      <c r="BM740" s="13"/>
      <c r="BN740" s="13"/>
      <c r="BO740" s="13"/>
      <c r="BP740" s="13"/>
      <c r="BQ740" s="13"/>
      <c r="BR740" s="13"/>
      <c r="BS740" s="13"/>
      <c r="BT740" s="13"/>
      <c r="BU740" s="13"/>
      <c r="BV740" s="13"/>
      <c r="BW740" s="13"/>
      <c r="BX740" s="13"/>
      <c r="BY740" s="13"/>
      <c r="BZ740" s="13"/>
      <c r="CA740" s="13"/>
      <c r="CB740" s="13"/>
      <c r="CC740" s="13"/>
      <c r="CD740" s="13"/>
      <c r="CE740" s="13"/>
      <c r="CF740" s="13"/>
      <c r="CG740" s="13"/>
      <c r="CH740" s="13"/>
    </row>
    <row r="741" spans="1:86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13"/>
      <c r="AY741" s="13"/>
      <c r="AZ741" s="13"/>
      <c r="BA741" s="13"/>
      <c r="BB741" s="13"/>
      <c r="BC741" s="13"/>
      <c r="BD741" s="13"/>
      <c r="BE741" s="13"/>
      <c r="BF741" s="13"/>
      <c r="BG741" s="13"/>
      <c r="BH741" s="13"/>
      <c r="BI741" s="13"/>
      <c r="BJ741" s="13"/>
      <c r="BK741" s="13"/>
      <c r="BL741" s="13"/>
      <c r="BM741" s="13"/>
      <c r="BN741" s="13"/>
      <c r="BO741" s="13"/>
      <c r="BP741" s="13"/>
      <c r="BQ741" s="13"/>
      <c r="BR741" s="13"/>
      <c r="BS741" s="13"/>
      <c r="BT741" s="13"/>
      <c r="BU741" s="13"/>
      <c r="BV741" s="13"/>
      <c r="BW741" s="13"/>
      <c r="BX741" s="13"/>
      <c r="BY741" s="13"/>
      <c r="BZ741" s="13"/>
      <c r="CA741" s="13"/>
      <c r="CB741" s="13"/>
      <c r="CC741" s="13"/>
      <c r="CD741" s="13"/>
      <c r="CE741" s="13"/>
      <c r="CF741" s="13"/>
      <c r="CG741" s="13"/>
      <c r="CH741" s="13"/>
    </row>
    <row r="742" spans="1:86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13"/>
      <c r="AY742" s="13"/>
      <c r="AZ742" s="13"/>
      <c r="BA742" s="13"/>
      <c r="BB742" s="13"/>
      <c r="BC742" s="13"/>
      <c r="BD742" s="13"/>
      <c r="BE742" s="13"/>
      <c r="BF742" s="13"/>
      <c r="BG742" s="13"/>
      <c r="BH742" s="13"/>
      <c r="BI742" s="13"/>
      <c r="BJ742" s="13"/>
      <c r="BK742" s="13"/>
      <c r="BL742" s="13"/>
      <c r="BM742" s="13"/>
      <c r="BN742" s="13"/>
      <c r="BO742" s="13"/>
      <c r="BP742" s="13"/>
      <c r="BQ742" s="13"/>
      <c r="BR742" s="13"/>
      <c r="BS742" s="13"/>
      <c r="BT742" s="13"/>
      <c r="BU742" s="13"/>
      <c r="BV742" s="13"/>
      <c r="BW742" s="13"/>
      <c r="BX742" s="13"/>
      <c r="BY742" s="13"/>
      <c r="BZ742" s="13"/>
      <c r="CA742" s="13"/>
      <c r="CB742" s="13"/>
      <c r="CC742" s="13"/>
      <c r="CD742" s="13"/>
      <c r="CE742" s="13"/>
      <c r="CF742" s="13"/>
      <c r="CG742" s="13"/>
      <c r="CH742" s="13"/>
    </row>
    <row r="743" spans="1:86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13"/>
      <c r="AY743" s="13"/>
      <c r="AZ743" s="13"/>
      <c r="BA743" s="13"/>
      <c r="BB743" s="13"/>
      <c r="BC743" s="13"/>
      <c r="BD743" s="13"/>
      <c r="BE743" s="13"/>
      <c r="BF743" s="13"/>
      <c r="BG743" s="13"/>
      <c r="BH743" s="13"/>
      <c r="BI743" s="13"/>
      <c r="BJ743" s="13"/>
      <c r="BK743" s="13"/>
      <c r="BL743" s="13"/>
      <c r="BM743" s="13"/>
      <c r="BN743" s="13"/>
      <c r="BO743" s="13"/>
      <c r="BP743" s="13"/>
      <c r="BQ743" s="13"/>
      <c r="BR743" s="13"/>
      <c r="BS743" s="13"/>
      <c r="BT743" s="13"/>
      <c r="BU743" s="13"/>
      <c r="BV743" s="13"/>
      <c r="BW743" s="13"/>
      <c r="BX743" s="13"/>
      <c r="BY743" s="13"/>
      <c r="BZ743" s="13"/>
      <c r="CA743" s="13"/>
      <c r="CB743" s="13"/>
      <c r="CC743" s="13"/>
      <c r="CD743" s="13"/>
      <c r="CE743" s="13"/>
      <c r="CF743" s="13"/>
      <c r="CG743" s="13"/>
      <c r="CH743" s="13"/>
    </row>
    <row r="744" spans="1:86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13"/>
      <c r="AY744" s="13"/>
      <c r="AZ744" s="13"/>
      <c r="BA744" s="13"/>
      <c r="BB744" s="13"/>
      <c r="BC744" s="13"/>
      <c r="BD744" s="13"/>
      <c r="BE744" s="13"/>
      <c r="BF744" s="13"/>
      <c r="BG744" s="13"/>
      <c r="BH744" s="13"/>
      <c r="BI744" s="13"/>
      <c r="BJ744" s="13"/>
      <c r="BK744" s="13"/>
      <c r="BL744" s="13"/>
      <c r="BM744" s="13"/>
      <c r="BN744" s="13"/>
      <c r="BO744" s="13"/>
      <c r="BP744" s="13"/>
      <c r="BQ744" s="13"/>
      <c r="BR744" s="13"/>
      <c r="BS744" s="13"/>
      <c r="BT744" s="13"/>
      <c r="BU744" s="13"/>
      <c r="BV744" s="13"/>
      <c r="BW744" s="13"/>
      <c r="BX744" s="13"/>
      <c r="BY744" s="13"/>
      <c r="BZ744" s="13"/>
      <c r="CA744" s="13"/>
      <c r="CB744" s="13"/>
      <c r="CC744" s="13"/>
      <c r="CD744" s="13"/>
      <c r="CE744" s="13"/>
      <c r="CF744" s="13"/>
      <c r="CG744" s="13"/>
      <c r="CH744" s="13"/>
    </row>
    <row r="745" spans="1:86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13"/>
      <c r="AY745" s="13"/>
      <c r="AZ745" s="13"/>
      <c r="BA745" s="13"/>
      <c r="BB745" s="13"/>
      <c r="BC745" s="13"/>
      <c r="BD745" s="13"/>
      <c r="BE745" s="13"/>
      <c r="BF745" s="13"/>
      <c r="BG745" s="13"/>
      <c r="BH745" s="13"/>
      <c r="BI745" s="13"/>
      <c r="BJ745" s="13"/>
      <c r="BK745" s="13"/>
      <c r="BL745" s="13"/>
      <c r="BM745" s="13"/>
      <c r="BN745" s="13"/>
      <c r="BO745" s="13"/>
      <c r="BP745" s="13"/>
      <c r="BQ745" s="13"/>
      <c r="BR745" s="13"/>
      <c r="BS745" s="13"/>
      <c r="BT745" s="13"/>
      <c r="BU745" s="13"/>
      <c r="BV745" s="13"/>
      <c r="BW745" s="13"/>
      <c r="BX745" s="13"/>
      <c r="BY745" s="13"/>
      <c r="BZ745" s="13"/>
      <c r="CA745" s="13"/>
      <c r="CB745" s="13"/>
      <c r="CC745" s="13"/>
      <c r="CD745" s="13"/>
      <c r="CE745" s="13"/>
      <c r="CF745" s="13"/>
      <c r="CG745" s="13"/>
      <c r="CH745" s="13"/>
    </row>
    <row r="746" spans="1:86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13"/>
      <c r="AY746" s="13"/>
      <c r="AZ746" s="13"/>
      <c r="BA746" s="13"/>
      <c r="BB746" s="13"/>
      <c r="BC746" s="13"/>
      <c r="BD746" s="13"/>
      <c r="BE746" s="13"/>
      <c r="BF746" s="13"/>
      <c r="BG746" s="13"/>
      <c r="BH746" s="13"/>
      <c r="BI746" s="13"/>
      <c r="BJ746" s="13"/>
      <c r="BK746" s="13"/>
      <c r="BL746" s="13"/>
      <c r="BM746" s="13"/>
      <c r="BN746" s="13"/>
      <c r="BO746" s="13"/>
      <c r="BP746" s="13"/>
      <c r="BQ746" s="13"/>
      <c r="BR746" s="13"/>
      <c r="BS746" s="13"/>
      <c r="BT746" s="13"/>
      <c r="BU746" s="13"/>
      <c r="BV746" s="13"/>
      <c r="BW746" s="13"/>
      <c r="BX746" s="13"/>
      <c r="BY746" s="13"/>
      <c r="BZ746" s="13"/>
      <c r="CA746" s="13"/>
      <c r="CB746" s="13"/>
      <c r="CC746" s="13"/>
      <c r="CD746" s="13"/>
      <c r="CE746" s="13"/>
      <c r="CF746" s="13"/>
      <c r="CG746" s="13"/>
      <c r="CH746" s="13"/>
    </row>
    <row r="747" spans="1:86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13"/>
      <c r="AY747" s="13"/>
      <c r="AZ747" s="13"/>
      <c r="BA747" s="13"/>
      <c r="BB747" s="13"/>
      <c r="BC747" s="13"/>
      <c r="BD747" s="13"/>
      <c r="BE747" s="13"/>
      <c r="BF747" s="13"/>
      <c r="BG747" s="13"/>
      <c r="BH747" s="13"/>
      <c r="BI747" s="13"/>
      <c r="BJ747" s="13"/>
      <c r="BK747" s="13"/>
      <c r="BL747" s="13"/>
      <c r="BM747" s="13"/>
      <c r="BN747" s="13"/>
      <c r="BO747" s="13"/>
      <c r="BP747" s="13"/>
      <c r="BQ747" s="13"/>
      <c r="BR747" s="13"/>
      <c r="BS747" s="13"/>
      <c r="BT747" s="13"/>
      <c r="BU747" s="13"/>
      <c r="BV747" s="13"/>
      <c r="BW747" s="13"/>
      <c r="BX747" s="13"/>
      <c r="BY747" s="13"/>
      <c r="BZ747" s="13"/>
      <c r="CA747" s="13"/>
      <c r="CB747" s="13"/>
      <c r="CC747" s="13"/>
      <c r="CD747" s="13"/>
      <c r="CE747" s="13"/>
      <c r="CF747" s="13"/>
      <c r="CG747" s="13"/>
      <c r="CH747" s="13"/>
    </row>
    <row r="748" spans="1:86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13"/>
      <c r="AY748" s="13"/>
      <c r="AZ748" s="13"/>
      <c r="BA748" s="13"/>
      <c r="BB748" s="13"/>
      <c r="BC748" s="13"/>
      <c r="BD748" s="13"/>
      <c r="BE748" s="13"/>
      <c r="BF748" s="13"/>
      <c r="BG748" s="13"/>
      <c r="BH748" s="13"/>
      <c r="BI748" s="13"/>
      <c r="BJ748" s="13"/>
      <c r="BK748" s="13"/>
      <c r="BL748" s="13"/>
      <c r="BM748" s="13"/>
      <c r="BN748" s="13"/>
      <c r="BO748" s="13"/>
      <c r="BP748" s="13"/>
      <c r="BQ748" s="13"/>
      <c r="BR748" s="13"/>
      <c r="BS748" s="13"/>
      <c r="BT748" s="13"/>
      <c r="BU748" s="13"/>
      <c r="BV748" s="13"/>
      <c r="BW748" s="13"/>
      <c r="BX748" s="13"/>
      <c r="BY748" s="13"/>
      <c r="BZ748" s="13"/>
      <c r="CA748" s="13"/>
      <c r="CB748" s="13"/>
      <c r="CC748" s="13"/>
      <c r="CD748" s="13"/>
      <c r="CE748" s="13"/>
      <c r="CF748" s="13"/>
      <c r="CG748" s="13"/>
      <c r="CH748" s="13"/>
    </row>
    <row r="749" spans="1:86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13"/>
      <c r="AY749" s="13"/>
      <c r="AZ749" s="13"/>
      <c r="BA749" s="13"/>
      <c r="BB749" s="13"/>
      <c r="BC749" s="13"/>
      <c r="BD749" s="13"/>
      <c r="BE749" s="13"/>
      <c r="BF749" s="13"/>
      <c r="BG749" s="13"/>
      <c r="BH749" s="13"/>
      <c r="BI749" s="13"/>
      <c r="BJ749" s="13"/>
      <c r="BK749" s="13"/>
      <c r="BL749" s="13"/>
      <c r="BM749" s="13"/>
      <c r="BN749" s="13"/>
      <c r="BO749" s="13"/>
      <c r="BP749" s="13"/>
      <c r="BQ749" s="13"/>
      <c r="BR749" s="13"/>
      <c r="BS749" s="13"/>
      <c r="BT749" s="13"/>
      <c r="BU749" s="13"/>
      <c r="BV749" s="13"/>
      <c r="BW749" s="13"/>
      <c r="BX749" s="13"/>
      <c r="BY749" s="13"/>
      <c r="BZ749" s="13"/>
      <c r="CA749" s="13"/>
      <c r="CB749" s="13"/>
      <c r="CC749" s="13"/>
      <c r="CD749" s="13"/>
      <c r="CE749" s="13"/>
      <c r="CF749" s="13"/>
      <c r="CG749" s="13"/>
      <c r="CH749" s="13"/>
    </row>
    <row r="750" spans="1:86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13"/>
      <c r="AY750" s="13"/>
      <c r="AZ750" s="13"/>
      <c r="BA750" s="13"/>
      <c r="BB750" s="13"/>
      <c r="BC750" s="13"/>
      <c r="BD750" s="13"/>
      <c r="BE750" s="13"/>
      <c r="BF750" s="13"/>
      <c r="BG750" s="13"/>
      <c r="BH750" s="13"/>
      <c r="BI750" s="13"/>
      <c r="BJ750" s="13"/>
      <c r="BK750" s="13"/>
      <c r="BL750" s="13"/>
      <c r="BM750" s="13"/>
      <c r="BN750" s="13"/>
      <c r="BO750" s="13"/>
      <c r="BP750" s="13"/>
      <c r="BQ750" s="13"/>
      <c r="BR750" s="13"/>
      <c r="BS750" s="13"/>
      <c r="BT750" s="13"/>
      <c r="BU750" s="13"/>
      <c r="BV750" s="13"/>
      <c r="BW750" s="13"/>
      <c r="BX750" s="13"/>
      <c r="BY750" s="13"/>
      <c r="BZ750" s="13"/>
      <c r="CA750" s="13"/>
      <c r="CB750" s="13"/>
      <c r="CC750" s="13"/>
      <c r="CD750" s="13"/>
      <c r="CE750" s="13"/>
      <c r="CF750" s="13"/>
      <c r="CG750" s="13"/>
      <c r="CH750" s="13"/>
    </row>
    <row r="751" spans="1:86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13"/>
      <c r="AY751" s="13"/>
      <c r="AZ751" s="13"/>
      <c r="BA751" s="13"/>
      <c r="BB751" s="13"/>
      <c r="BC751" s="13"/>
      <c r="BD751" s="13"/>
      <c r="BE751" s="13"/>
      <c r="BF751" s="13"/>
      <c r="BG751" s="13"/>
      <c r="BH751" s="13"/>
      <c r="BI751" s="13"/>
      <c r="BJ751" s="13"/>
      <c r="BK751" s="13"/>
      <c r="BL751" s="13"/>
      <c r="BM751" s="13"/>
      <c r="BN751" s="13"/>
      <c r="BO751" s="13"/>
      <c r="BP751" s="13"/>
      <c r="BQ751" s="13"/>
      <c r="BR751" s="13"/>
      <c r="BS751" s="13"/>
      <c r="BT751" s="13"/>
      <c r="BU751" s="13"/>
      <c r="BV751" s="13"/>
      <c r="BW751" s="13"/>
      <c r="BX751" s="13"/>
      <c r="BY751" s="13"/>
      <c r="BZ751" s="13"/>
      <c r="CA751" s="13"/>
      <c r="CB751" s="13"/>
      <c r="CC751" s="13"/>
      <c r="CD751" s="13"/>
      <c r="CE751" s="13"/>
      <c r="CF751" s="13"/>
      <c r="CG751" s="13"/>
      <c r="CH751" s="13"/>
    </row>
    <row r="752" spans="1:86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13"/>
      <c r="AY752" s="13"/>
      <c r="AZ752" s="13"/>
      <c r="BA752" s="13"/>
      <c r="BB752" s="13"/>
      <c r="BC752" s="13"/>
      <c r="BD752" s="13"/>
      <c r="BE752" s="13"/>
      <c r="BF752" s="13"/>
      <c r="BG752" s="13"/>
      <c r="BH752" s="13"/>
      <c r="BI752" s="13"/>
      <c r="BJ752" s="13"/>
      <c r="BK752" s="13"/>
      <c r="BL752" s="13"/>
      <c r="BM752" s="13"/>
      <c r="BN752" s="13"/>
      <c r="BO752" s="13"/>
      <c r="BP752" s="13"/>
      <c r="BQ752" s="13"/>
      <c r="BR752" s="13"/>
      <c r="BS752" s="13"/>
      <c r="BT752" s="13"/>
      <c r="BU752" s="13"/>
      <c r="BV752" s="13"/>
      <c r="BW752" s="13"/>
      <c r="BX752" s="13"/>
      <c r="BY752" s="13"/>
      <c r="BZ752" s="13"/>
      <c r="CA752" s="13"/>
      <c r="CB752" s="13"/>
      <c r="CC752" s="13"/>
      <c r="CD752" s="13"/>
      <c r="CE752" s="13"/>
      <c r="CF752" s="13"/>
      <c r="CG752" s="13"/>
      <c r="CH752" s="13"/>
    </row>
    <row r="753" spans="1:86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13"/>
      <c r="AY753" s="13"/>
      <c r="AZ753" s="13"/>
      <c r="BA753" s="13"/>
      <c r="BB753" s="13"/>
      <c r="BC753" s="13"/>
      <c r="BD753" s="13"/>
      <c r="BE753" s="13"/>
      <c r="BF753" s="13"/>
      <c r="BG753" s="13"/>
      <c r="BH753" s="13"/>
      <c r="BI753" s="13"/>
      <c r="BJ753" s="13"/>
      <c r="BK753" s="13"/>
      <c r="BL753" s="13"/>
      <c r="BM753" s="13"/>
      <c r="BN753" s="13"/>
      <c r="BO753" s="13"/>
      <c r="BP753" s="13"/>
      <c r="BQ753" s="13"/>
      <c r="BR753" s="13"/>
      <c r="BS753" s="13"/>
      <c r="BT753" s="13"/>
      <c r="BU753" s="13"/>
      <c r="BV753" s="13"/>
      <c r="BW753" s="13"/>
      <c r="BX753" s="13"/>
      <c r="BY753" s="13"/>
      <c r="BZ753" s="13"/>
      <c r="CA753" s="13"/>
      <c r="CB753" s="13"/>
      <c r="CC753" s="13"/>
      <c r="CD753" s="13"/>
      <c r="CE753" s="13"/>
      <c r="CF753" s="13"/>
      <c r="CG753" s="13"/>
      <c r="CH753" s="13"/>
    </row>
    <row r="754" spans="1:86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13"/>
      <c r="AY754" s="13"/>
      <c r="AZ754" s="13"/>
      <c r="BA754" s="13"/>
      <c r="BB754" s="13"/>
      <c r="BC754" s="13"/>
      <c r="BD754" s="13"/>
      <c r="BE754" s="13"/>
      <c r="BF754" s="13"/>
      <c r="BG754" s="13"/>
      <c r="BH754" s="13"/>
      <c r="BI754" s="13"/>
      <c r="BJ754" s="13"/>
      <c r="BK754" s="13"/>
      <c r="BL754" s="13"/>
      <c r="BM754" s="13"/>
      <c r="BN754" s="13"/>
      <c r="BO754" s="13"/>
      <c r="BP754" s="13"/>
      <c r="BQ754" s="13"/>
      <c r="BR754" s="13"/>
      <c r="BS754" s="13"/>
      <c r="BT754" s="13"/>
      <c r="BU754" s="13"/>
      <c r="BV754" s="13"/>
      <c r="BW754" s="13"/>
      <c r="BX754" s="13"/>
      <c r="BY754" s="13"/>
      <c r="BZ754" s="13"/>
      <c r="CA754" s="13"/>
      <c r="CB754" s="13"/>
      <c r="CC754" s="13"/>
      <c r="CD754" s="13"/>
      <c r="CE754" s="13"/>
      <c r="CF754" s="13"/>
      <c r="CG754" s="13"/>
      <c r="CH754" s="13"/>
    </row>
    <row r="755" spans="1:86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13"/>
      <c r="AY755" s="13"/>
      <c r="AZ755" s="13"/>
      <c r="BA755" s="13"/>
      <c r="BB755" s="13"/>
      <c r="BC755" s="13"/>
      <c r="BD755" s="13"/>
      <c r="BE755" s="13"/>
      <c r="BF755" s="13"/>
      <c r="BG755" s="13"/>
      <c r="BH755" s="13"/>
      <c r="BI755" s="13"/>
      <c r="BJ755" s="13"/>
      <c r="BK755" s="13"/>
      <c r="BL755" s="13"/>
      <c r="BM755" s="13"/>
      <c r="BN755" s="13"/>
      <c r="BO755" s="13"/>
      <c r="BP755" s="13"/>
      <c r="BQ755" s="13"/>
      <c r="BR755" s="13"/>
      <c r="BS755" s="13"/>
      <c r="BT755" s="13"/>
      <c r="BU755" s="13"/>
      <c r="BV755" s="13"/>
      <c r="BW755" s="13"/>
      <c r="BX755" s="13"/>
      <c r="BY755" s="13"/>
      <c r="BZ755" s="13"/>
      <c r="CA755" s="13"/>
      <c r="CB755" s="13"/>
      <c r="CC755" s="13"/>
      <c r="CD755" s="13"/>
      <c r="CE755" s="13"/>
      <c r="CF755" s="13"/>
      <c r="CG755" s="13"/>
      <c r="CH755" s="13"/>
    </row>
    <row r="756" spans="1:86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13"/>
      <c r="AY756" s="13"/>
      <c r="AZ756" s="13"/>
      <c r="BA756" s="13"/>
      <c r="BB756" s="13"/>
      <c r="BC756" s="13"/>
      <c r="BD756" s="13"/>
      <c r="BE756" s="13"/>
      <c r="BF756" s="13"/>
      <c r="BG756" s="13"/>
      <c r="BH756" s="13"/>
      <c r="BI756" s="13"/>
      <c r="BJ756" s="13"/>
      <c r="BK756" s="13"/>
      <c r="BL756" s="13"/>
      <c r="BM756" s="13"/>
      <c r="BN756" s="13"/>
      <c r="BO756" s="13"/>
      <c r="BP756" s="13"/>
      <c r="BQ756" s="13"/>
      <c r="BR756" s="13"/>
      <c r="BS756" s="13"/>
      <c r="BT756" s="13"/>
      <c r="BU756" s="13"/>
      <c r="BV756" s="13"/>
      <c r="BW756" s="13"/>
      <c r="BX756" s="13"/>
      <c r="BY756" s="13"/>
      <c r="BZ756" s="13"/>
      <c r="CA756" s="13"/>
      <c r="CB756" s="13"/>
      <c r="CC756" s="13"/>
      <c r="CD756" s="13"/>
      <c r="CE756" s="13"/>
      <c r="CF756" s="13"/>
      <c r="CG756" s="13"/>
      <c r="CH756" s="13"/>
    </row>
    <row r="757" spans="1:86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13"/>
      <c r="AY757" s="13"/>
      <c r="AZ757" s="13"/>
      <c r="BA757" s="13"/>
      <c r="BB757" s="13"/>
      <c r="BC757" s="13"/>
      <c r="BD757" s="13"/>
      <c r="BE757" s="13"/>
      <c r="BF757" s="13"/>
      <c r="BG757" s="13"/>
      <c r="BH757" s="13"/>
      <c r="BI757" s="13"/>
      <c r="BJ757" s="13"/>
      <c r="BK757" s="13"/>
      <c r="BL757" s="13"/>
      <c r="BM757" s="13"/>
      <c r="BN757" s="13"/>
      <c r="BO757" s="13"/>
      <c r="BP757" s="13"/>
      <c r="BQ757" s="13"/>
      <c r="BR757" s="13"/>
      <c r="BS757" s="13"/>
      <c r="BT757" s="13"/>
      <c r="BU757" s="13"/>
      <c r="BV757" s="13"/>
      <c r="BW757" s="13"/>
      <c r="BX757" s="13"/>
      <c r="BY757" s="13"/>
      <c r="BZ757" s="13"/>
      <c r="CA757" s="13"/>
      <c r="CB757" s="13"/>
      <c r="CC757" s="13"/>
      <c r="CD757" s="13"/>
      <c r="CE757" s="13"/>
      <c r="CF757" s="13"/>
      <c r="CG757" s="13"/>
      <c r="CH757" s="13"/>
    </row>
    <row r="758" spans="1:86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13"/>
      <c r="AY758" s="13"/>
      <c r="AZ758" s="13"/>
      <c r="BA758" s="13"/>
      <c r="BB758" s="13"/>
      <c r="BC758" s="13"/>
      <c r="BD758" s="13"/>
      <c r="BE758" s="13"/>
      <c r="BF758" s="13"/>
      <c r="BG758" s="13"/>
      <c r="BH758" s="13"/>
      <c r="BI758" s="13"/>
      <c r="BJ758" s="13"/>
      <c r="BK758" s="13"/>
      <c r="BL758" s="13"/>
      <c r="BM758" s="13"/>
      <c r="BN758" s="13"/>
      <c r="BO758" s="13"/>
      <c r="BP758" s="13"/>
      <c r="BQ758" s="13"/>
      <c r="BR758" s="13"/>
      <c r="BS758" s="13"/>
      <c r="BT758" s="13"/>
      <c r="BU758" s="13"/>
      <c r="BV758" s="13"/>
      <c r="BW758" s="13"/>
      <c r="BX758" s="13"/>
      <c r="BY758" s="13"/>
      <c r="BZ758" s="13"/>
      <c r="CA758" s="13"/>
      <c r="CB758" s="13"/>
      <c r="CC758" s="13"/>
      <c r="CD758" s="13"/>
      <c r="CE758" s="13"/>
      <c r="CF758" s="13"/>
      <c r="CG758" s="13"/>
      <c r="CH758" s="13"/>
    </row>
    <row r="759" spans="1:86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13"/>
      <c r="AY759" s="13"/>
      <c r="AZ759" s="13"/>
      <c r="BA759" s="13"/>
      <c r="BB759" s="13"/>
      <c r="BC759" s="13"/>
      <c r="BD759" s="13"/>
      <c r="BE759" s="13"/>
      <c r="BF759" s="13"/>
      <c r="BG759" s="13"/>
      <c r="BH759" s="13"/>
      <c r="BI759" s="13"/>
      <c r="BJ759" s="13"/>
      <c r="BK759" s="13"/>
      <c r="BL759" s="13"/>
      <c r="BM759" s="13"/>
      <c r="BN759" s="13"/>
      <c r="BO759" s="13"/>
      <c r="BP759" s="13"/>
      <c r="BQ759" s="13"/>
      <c r="BR759" s="13"/>
      <c r="BS759" s="13"/>
      <c r="BT759" s="13"/>
      <c r="BU759" s="13"/>
      <c r="BV759" s="13"/>
      <c r="BW759" s="13"/>
      <c r="BX759" s="13"/>
      <c r="BY759" s="13"/>
      <c r="BZ759" s="13"/>
      <c r="CA759" s="13"/>
      <c r="CB759" s="13"/>
      <c r="CC759" s="13"/>
      <c r="CD759" s="13"/>
      <c r="CE759" s="13"/>
      <c r="CF759" s="13"/>
      <c r="CG759" s="13"/>
      <c r="CH759" s="13"/>
    </row>
    <row r="760" spans="1:86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13"/>
      <c r="AY760" s="13"/>
      <c r="AZ760" s="13"/>
      <c r="BA760" s="13"/>
      <c r="BB760" s="13"/>
      <c r="BC760" s="13"/>
      <c r="BD760" s="13"/>
      <c r="BE760" s="13"/>
      <c r="BF760" s="13"/>
      <c r="BG760" s="13"/>
      <c r="BH760" s="13"/>
      <c r="BI760" s="13"/>
      <c r="BJ760" s="13"/>
      <c r="BK760" s="13"/>
      <c r="BL760" s="13"/>
      <c r="BM760" s="13"/>
      <c r="BN760" s="13"/>
      <c r="BO760" s="13"/>
      <c r="BP760" s="13"/>
      <c r="BQ760" s="13"/>
      <c r="BR760" s="13"/>
      <c r="BS760" s="13"/>
      <c r="BT760" s="13"/>
      <c r="BU760" s="13"/>
      <c r="BV760" s="13"/>
      <c r="BW760" s="13"/>
      <c r="BX760" s="13"/>
      <c r="BY760" s="13"/>
      <c r="BZ760" s="13"/>
      <c r="CA760" s="13"/>
      <c r="CB760" s="13"/>
      <c r="CC760" s="13"/>
      <c r="CD760" s="13"/>
      <c r="CE760" s="13"/>
      <c r="CF760" s="13"/>
      <c r="CG760" s="13"/>
      <c r="CH760" s="13"/>
    </row>
    <row r="761" spans="1:86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13"/>
      <c r="AY761" s="13"/>
      <c r="AZ761" s="13"/>
      <c r="BA761" s="13"/>
      <c r="BB761" s="13"/>
      <c r="BC761" s="13"/>
      <c r="BD761" s="13"/>
      <c r="BE761" s="13"/>
      <c r="BF761" s="13"/>
      <c r="BG761" s="13"/>
      <c r="BH761" s="13"/>
      <c r="BI761" s="13"/>
      <c r="BJ761" s="13"/>
      <c r="BK761" s="13"/>
      <c r="BL761" s="13"/>
      <c r="BM761" s="13"/>
      <c r="BN761" s="13"/>
      <c r="BO761" s="13"/>
      <c r="BP761" s="13"/>
      <c r="BQ761" s="13"/>
      <c r="BR761" s="13"/>
      <c r="BS761" s="13"/>
      <c r="BT761" s="13"/>
      <c r="BU761" s="13"/>
      <c r="BV761" s="13"/>
      <c r="BW761" s="13"/>
      <c r="BX761" s="13"/>
      <c r="BY761" s="13"/>
      <c r="BZ761" s="13"/>
      <c r="CA761" s="13"/>
      <c r="CB761" s="13"/>
      <c r="CC761" s="13"/>
      <c r="CD761" s="13"/>
      <c r="CE761" s="13"/>
      <c r="CF761" s="13"/>
      <c r="CG761" s="13"/>
      <c r="CH761" s="13"/>
    </row>
    <row r="762" spans="1:86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13"/>
      <c r="AY762" s="13"/>
      <c r="AZ762" s="13"/>
      <c r="BA762" s="13"/>
      <c r="BB762" s="13"/>
      <c r="BC762" s="13"/>
      <c r="BD762" s="13"/>
      <c r="BE762" s="13"/>
      <c r="BF762" s="13"/>
      <c r="BG762" s="13"/>
      <c r="BH762" s="13"/>
      <c r="BI762" s="13"/>
      <c r="BJ762" s="13"/>
      <c r="BK762" s="13"/>
      <c r="BL762" s="13"/>
      <c r="BM762" s="13"/>
      <c r="BN762" s="13"/>
      <c r="BO762" s="13"/>
      <c r="BP762" s="13"/>
      <c r="BQ762" s="13"/>
      <c r="BR762" s="13"/>
      <c r="BS762" s="13"/>
      <c r="BT762" s="13"/>
      <c r="BU762" s="13"/>
      <c r="BV762" s="13"/>
      <c r="BW762" s="13"/>
      <c r="BX762" s="13"/>
      <c r="BY762" s="13"/>
      <c r="BZ762" s="13"/>
      <c r="CA762" s="13"/>
      <c r="CB762" s="13"/>
      <c r="CC762" s="13"/>
      <c r="CD762" s="13"/>
      <c r="CE762" s="13"/>
      <c r="CF762" s="13"/>
      <c r="CG762" s="13"/>
      <c r="CH762" s="13"/>
    </row>
    <row r="763" spans="1:86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13"/>
      <c r="AY763" s="13"/>
      <c r="AZ763" s="13"/>
      <c r="BA763" s="13"/>
      <c r="BB763" s="13"/>
      <c r="BC763" s="13"/>
      <c r="BD763" s="13"/>
      <c r="BE763" s="13"/>
      <c r="BF763" s="13"/>
      <c r="BG763" s="13"/>
      <c r="BH763" s="13"/>
      <c r="BI763" s="13"/>
      <c r="BJ763" s="13"/>
      <c r="BK763" s="13"/>
      <c r="BL763" s="13"/>
      <c r="BM763" s="13"/>
      <c r="BN763" s="13"/>
      <c r="BO763" s="13"/>
      <c r="BP763" s="13"/>
      <c r="BQ763" s="13"/>
      <c r="BR763" s="13"/>
      <c r="BS763" s="13"/>
      <c r="BT763" s="13"/>
      <c r="BU763" s="13"/>
      <c r="BV763" s="13"/>
      <c r="BW763" s="13"/>
      <c r="BX763" s="13"/>
      <c r="BY763" s="13"/>
      <c r="BZ763" s="13"/>
      <c r="CA763" s="13"/>
      <c r="CB763" s="13"/>
      <c r="CC763" s="13"/>
      <c r="CD763" s="13"/>
      <c r="CE763" s="13"/>
      <c r="CF763" s="13"/>
      <c r="CG763" s="13"/>
      <c r="CH763" s="13"/>
    </row>
    <row r="764" spans="1:86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13"/>
      <c r="AY764" s="13"/>
      <c r="AZ764" s="13"/>
      <c r="BA764" s="13"/>
      <c r="BB764" s="13"/>
      <c r="BC764" s="13"/>
      <c r="BD764" s="13"/>
      <c r="BE764" s="13"/>
      <c r="BF764" s="13"/>
      <c r="BG764" s="13"/>
      <c r="BH764" s="13"/>
      <c r="BI764" s="13"/>
      <c r="BJ764" s="13"/>
      <c r="BK764" s="13"/>
      <c r="BL764" s="13"/>
      <c r="BM764" s="13"/>
      <c r="BN764" s="13"/>
      <c r="BO764" s="13"/>
      <c r="BP764" s="13"/>
      <c r="BQ764" s="13"/>
      <c r="BR764" s="13"/>
      <c r="BS764" s="13"/>
      <c r="BT764" s="13"/>
      <c r="BU764" s="13"/>
      <c r="BV764" s="13"/>
      <c r="BW764" s="13"/>
      <c r="BX764" s="13"/>
      <c r="BY764" s="13"/>
      <c r="BZ764" s="13"/>
      <c r="CA764" s="13"/>
      <c r="CB764" s="13"/>
      <c r="CC764" s="13"/>
      <c r="CD764" s="13"/>
      <c r="CE764" s="13"/>
      <c r="CF764" s="13"/>
      <c r="CG764" s="13"/>
      <c r="CH764" s="13"/>
    </row>
    <row r="765" spans="1:86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13"/>
      <c r="AY765" s="13"/>
      <c r="AZ765" s="13"/>
      <c r="BA765" s="13"/>
      <c r="BB765" s="13"/>
      <c r="BC765" s="13"/>
      <c r="BD765" s="13"/>
      <c r="BE765" s="13"/>
      <c r="BF765" s="13"/>
      <c r="BG765" s="13"/>
      <c r="BH765" s="13"/>
      <c r="BI765" s="13"/>
      <c r="BJ765" s="13"/>
      <c r="BK765" s="13"/>
      <c r="BL765" s="13"/>
      <c r="BM765" s="13"/>
      <c r="BN765" s="13"/>
      <c r="BO765" s="13"/>
      <c r="BP765" s="13"/>
      <c r="BQ765" s="13"/>
      <c r="BR765" s="13"/>
      <c r="BS765" s="13"/>
      <c r="BT765" s="13"/>
      <c r="BU765" s="13"/>
      <c r="BV765" s="13"/>
      <c r="BW765" s="13"/>
      <c r="BX765" s="13"/>
      <c r="BY765" s="13"/>
      <c r="BZ765" s="13"/>
      <c r="CA765" s="13"/>
      <c r="CB765" s="13"/>
      <c r="CC765" s="13"/>
      <c r="CD765" s="13"/>
      <c r="CE765" s="13"/>
      <c r="CF765" s="13"/>
      <c r="CG765" s="13"/>
      <c r="CH765" s="13"/>
    </row>
    <row r="766" spans="1:86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13"/>
      <c r="AY766" s="13"/>
      <c r="AZ766" s="13"/>
      <c r="BA766" s="13"/>
      <c r="BB766" s="13"/>
      <c r="BC766" s="13"/>
      <c r="BD766" s="13"/>
      <c r="BE766" s="13"/>
      <c r="BF766" s="13"/>
      <c r="BG766" s="13"/>
      <c r="BH766" s="13"/>
      <c r="BI766" s="13"/>
      <c r="BJ766" s="13"/>
      <c r="BK766" s="13"/>
      <c r="BL766" s="13"/>
      <c r="BM766" s="13"/>
      <c r="BN766" s="13"/>
      <c r="BO766" s="13"/>
      <c r="BP766" s="13"/>
      <c r="BQ766" s="13"/>
      <c r="BR766" s="13"/>
      <c r="BS766" s="13"/>
      <c r="BT766" s="13"/>
      <c r="BU766" s="13"/>
      <c r="BV766" s="13"/>
      <c r="BW766" s="13"/>
      <c r="BX766" s="13"/>
      <c r="BY766" s="13"/>
      <c r="BZ766" s="13"/>
      <c r="CA766" s="13"/>
      <c r="CB766" s="13"/>
      <c r="CC766" s="13"/>
      <c r="CD766" s="13"/>
      <c r="CE766" s="13"/>
      <c r="CF766" s="13"/>
      <c r="CG766" s="13"/>
      <c r="CH766" s="13"/>
    </row>
    <row r="767" spans="1:86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13"/>
      <c r="AY767" s="13"/>
      <c r="AZ767" s="13"/>
      <c r="BA767" s="13"/>
      <c r="BB767" s="13"/>
      <c r="BC767" s="13"/>
      <c r="BD767" s="13"/>
      <c r="BE767" s="13"/>
      <c r="BF767" s="13"/>
      <c r="BG767" s="13"/>
      <c r="BH767" s="13"/>
      <c r="BI767" s="13"/>
      <c r="BJ767" s="13"/>
      <c r="BK767" s="13"/>
      <c r="BL767" s="13"/>
      <c r="BM767" s="13"/>
      <c r="BN767" s="13"/>
      <c r="BO767" s="13"/>
      <c r="BP767" s="13"/>
      <c r="BQ767" s="13"/>
      <c r="BR767" s="13"/>
      <c r="BS767" s="13"/>
      <c r="BT767" s="13"/>
      <c r="BU767" s="13"/>
      <c r="BV767" s="13"/>
      <c r="BW767" s="13"/>
      <c r="BX767" s="13"/>
      <c r="BY767" s="13"/>
      <c r="BZ767" s="13"/>
      <c r="CA767" s="13"/>
      <c r="CB767" s="13"/>
      <c r="CC767" s="13"/>
      <c r="CD767" s="13"/>
      <c r="CE767" s="13"/>
      <c r="CF767" s="13"/>
      <c r="CG767" s="13"/>
      <c r="CH767" s="13"/>
    </row>
    <row r="768" spans="1:86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13"/>
      <c r="AY768" s="13"/>
      <c r="AZ768" s="13"/>
      <c r="BA768" s="13"/>
      <c r="BB768" s="13"/>
      <c r="BC768" s="13"/>
      <c r="BD768" s="13"/>
      <c r="BE768" s="13"/>
      <c r="BF768" s="13"/>
      <c r="BG768" s="13"/>
      <c r="BH768" s="13"/>
      <c r="BI768" s="13"/>
      <c r="BJ768" s="13"/>
      <c r="BK768" s="13"/>
      <c r="BL768" s="13"/>
      <c r="BM768" s="13"/>
      <c r="BN768" s="13"/>
      <c r="BO768" s="13"/>
      <c r="BP768" s="13"/>
      <c r="BQ768" s="13"/>
      <c r="BR768" s="13"/>
      <c r="BS768" s="13"/>
      <c r="BT768" s="13"/>
      <c r="BU768" s="13"/>
      <c r="BV768" s="13"/>
      <c r="BW768" s="13"/>
      <c r="BX768" s="13"/>
      <c r="BY768" s="13"/>
      <c r="BZ768" s="13"/>
      <c r="CA768" s="13"/>
      <c r="CB768" s="13"/>
      <c r="CC768" s="13"/>
      <c r="CD768" s="13"/>
      <c r="CE768" s="13"/>
      <c r="CF768" s="13"/>
      <c r="CG768" s="13"/>
      <c r="CH768" s="13"/>
    </row>
    <row r="769" spans="1:86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13"/>
      <c r="AY769" s="13"/>
      <c r="AZ769" s="13"/>
      <c r="BA769" s="13"/>
      <c r="BB769" s="13"/>
      <c r="BC769" s="13"/>
      <c r="BD769" s="13"/>
      <c r="BE769" s="13"/>
      <c r="BF769" s="13"/>
      <c r="BG769" s="13"/>
      <c r="BH769" s="13"/>
      <c r="BI769" s="13"/>
      <c r="BJ769" s="13"/>
      <c r="BK769" s="13"/>
      <c r="BL769" s="13"/>
      <c r="BM769" s="13"/>
      <c r="BN769" s="13"/>
      <c r="BO769" s="13"/>
      <c r="BP769" s="13"/>
      <c r="BQ769" s="13"/>
      <c r="BR769" s="13"/>
      <c r="BS769" s="13"/>
      <c r="BT769" s="13"/>
      <c r="BU769" s="13"/>
      <c r="BV769" s="13"/>
      <c r="BW769" s="13"/>
      <c r="BX769" s="13"/>
      <c r="BY769" s="13"/>
      <c r="BZ769" s="13"/>
      <c r="CA769" s="13"/>
      <c r="CB769" s="13"/>
      <c r="CC769" s="13"/>
      <c r="CD769" s="13"/>
      <c r="CE769" s="13"/>
      <c r="CF769" s="13"/>
      <c r="CG769" s="13"/>
      <c r="CH769" s="13"/>
    </row>
    <row r="770" spans="1:86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13"/>
      <c r="AY770" s="13"/>
      <c r="AZ770" s="13"/>
      <c r="BA770" s="13"/>
      <c r="BB770" s="13"/>
      <c r="BC770" s="13"/>
      <c r="BD770" s="13"/>
      <c r="BE770" s="13"/>
      <c r="BF770" s="13"/>
      <c r="BG770" s="13"/>
      <c r="BH770" s="13"/>
      <c r="BI770" s="13"/>
      <c r="BJ770" s="13"/>
      <c r="BK770" s="13"/>
      <c r="BL770" s="13"/>
      <c r="BM770" s="13"/>
      <c r="BN770" s="13"/>
      <c r="BO770" s="13"/>
      <c r="BP770" s="13"/>
      <c r="BQ770" s="13"/>
      <c r="BR770" s="13"/>
      <c r="BS770" s="13"/>
      <c r="BT770" s="13"/>
      <c r="BU770" s="13"/>
      <c r="BV770" s="13"/>
      <c r="BW770" s="13"/>
      <c r="BX770" s="13"/>
      <c r="BY770" s="13"/>
      <c r="BZ770" s="13"/>
      <c r="CA770" s="13"/>
      <c r="CB770" s="13"/>
      <c r="CC770" s="13"/>
      <c r="CD770" s="13"/>
      <c r="CE770" s="13"/>
      <c r="CF770" s="13"/>
      <c r="CG770" s="13"/>
      <c r="CH770" s="13"/>
    </row>
    <row r="771" spans="1:86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13"/>
      <c r="AY771" s="13"/>
      <c r="AZ771" s="13"/>
      <c r="BA771" s="13"/>
      <c r="BB771" s="13"/>
      <c r="BC771" s="13"/>
      <c r="BD771" s="13"/>
      <c r="BE771" s="13"/>
      <c r="BF771" s="13"/>
      <c r="BG771" s="13"/>
      <c r="BH771" s="13"/>
      <c r="BI771" s="13"/>
      <c r="BJ771" s="13"/>
      <c r="BK771" s="13"/>
      <c r="BL771" s="13"/>
      <c r="BM771" s="13"/>
      <c r="BN771" s="13"/>
      <c r="BO771" s="13"/>
      <c r="BP771" s="13"/>
      <c r="BQ771" s="13"/>
      <c r="BR771" s="13"/>
      <c r="BS771" s="13"/>
      <c r="BT771" s="13"/>
      <c r="BU771" s="13"/>
      <c r="BV771" s="13"/>
      <c r="BW771" s="13"/>
      <c r="BX771" s="13"/>
      <c r="BY771" s="13"/>
      <c r="BZ771" s="13"/>
      <c r="CA771" s="13"/>
      <c r="CB771" s="13"/>
      <c r="CC771" s="13"/>
      <c r="CD771" s="13"/>
      <c r="CE771" s="13"/>
      <c r="CF771" s="13"/>
      <c r="CG771" s="13"/>
      <c r="CH771" s="13"/>
    </row>
    <row r="772" spans="1:86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13"/>
      <c r="AY772" s="13"/>
      <c r="AZ772" s="13"/>
      <c r="BA772" s="13"/>
      <c r="BB772" s="13"/>
      <c r="BC772" s="13"/>
      <c r="BD772" s="13"/>
      <c r="BE772" s="13"/>
      <c r="BF772" s="13"/>
      <c r="BG772" s="13"/>
      <c r="BH772" s="13"/>
      <c r="BI772" s="13"/>
      <c r="BJ772" s="13"/>
      <c r="BK772" s="13"/>
      <c r="BL772" s="13"/>
      <c r="BM772" s="13"/>
      <c r="BN772" s="13"/>
      <c r="BO772" s="13"/>
      <c r="BP772" s="13"/>
      <c r="BQ772" s="13"/>
      <c r="BR772" s="13"/>
      <c r="BS772" s="13"/>
      <c r="BT772" s="13"/>
      <c r="BU772" s="13"/>
      <c r="BV772" s="13"/>
      <c r="BW772" s="13"/>
      <c r="BX772" s="13"/>
      <c r="BY772" s="13"/>
      <c r="BZ772" s="13"/>
      <c r="CA772" s="13"/>
      <c r="CB772" s="13"/>
      <c r="CC772" s="13"/>
      <c r="CD772" s="13"/>
      <c r="CE772" s="13"/>
      <c r="CF772" s="13"/>
      <c r="CG772" s="13"/>
      <c r="CH772" s="13"/>
    </row>
    <row r="773" spans="1:86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13"/>
      <c r="AY773" s="13"/>
      <c r="AZ773" s="13"/>
      <c r="BA773" s="13"/>
      <c r="BB773" s="13"/>
      <c r="BC773" s="13"/>
      <c r="BD773" s="13"/>
      <c r="BE773" s="13"/>
      <c r="BF773" s="13"/>
      <c r="BG773" s="13"/>
      <c r="BH773" s="13"/>
      <c r="BI773" s="13"/>
      <c r="BJ773" s="13"/>
      <c r="BK773" s="13"/>
      <c r="BL773" s="13"/>
      <c r="BM773" s="13"/>
      <c r="BN773" s="13"/>
      <c r="BO773" s="13"/>
      <c r="BP773" s="13"/>
      <c r="BQ773" s="13"/>
      <c r="BR773" s="13"/>
      <c r="BS773" s="13"/>
      <c r="BT773" s="13"/>
      <c r="BU773" s="13"/>
      <c r="BV773" s="13"/>
      <c r="BW773" s="13"/>
      <c r="BX773" s="13"/>
      <c r="BY773" s="13"/>
      <c r="BZ773" s="13"/>
      <c r="CA773" s="13"/>
      <c r="CB773" s="13"/>
      <c r="CC773" s="13"/>
      <c r="CD773" s="13"/>
      <c r="CE773" s="13"/>
      <c r="CF773" s="13"/>
      <c r="CG773" s="13"/>
      <c r="CH773" s="13"/>
    </row>
    <row r="774" spans="1:86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13"/>
      <c r="AY774" s="13"/>
      <c r="AZ774" s="13"/>
      <c r="BA774" s="13"/>
      <c r="BB774" s="13"/>
      <c r="BC774" s="13"/>
      <c r="BD774" s="13"/>
      <c r="BE774" s="13"/>
      <c r="BF774" s="13"/>
      <c r="BG774" s="13"/>
      <c r="BH774" s="13"/>
      <c r="BI774" s="13"/>
      <c r="BJ774" s="13"/>
      <c r="BK774" s="13"/>
      <c r="BL774" s="13"/>
      <c r="BM774" s="13"/>
      <c r="BN774" s="13"/>
      <c r="BO774" s="13"/>
      <c r="BP774" s="13"/>
      <c r="BQ774" s="13"/>
      <c r="BR774" s="13"/>
      <c r="BS774" s="13"/>
      <c r="BT774" s="13"/>
      <c r="BU774" s="13"/>
      <c r="BV774" s="13"/>
      <c r="BW774" s="13"/>
      <c r="BX774" s="13"/>
      <c r="BY774" s="13"/>
      <c r="BZ774" s="13"/>
      <c r="CA774" s="13"/>
      <c r="CB774" s="13"/>
      <c r="CC774" s="13"/>
      <c r="CD774" s="13"/>
      <c r="CE774" s="13"/>
      <c r="CF774" s="13"/>
      <c r="CG774" s="13"/>
      <c r="CH774" s="13"/>
    </row>
    <row r="775" spans="1:86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13"/>
      <c r="AY775" s="13"/>
      <c r="AZ775" s="13"/>
      <c r="BA775" s="13"/>
      <c r="BB775" s="13"/>
      <c r="BC775" s="13"/>
      <c r="BD775" s="13"/>
      <c r="BE775" s="13"/>
      <c r="BF775" s="13"/>
      <c r="BG775" s="13"/>
      <c r="BH775" s="13"/>
      <c r="BI775" s="13"/>
      <c r="BJ775" s="13"/>
      <c r="BK775" s="13"/>
      <c r="BL775" s="13"/>
      <c r="BM775" s="13"/>
      <c r="BN775" s="13"/>
      <c r="BO775" s="13"/>
      <c r="BP775" s="13"/>
      <c r="BQ775" s="13"/>
      <c r="BR775" s="13"/>
      <c r="BS775" s="13"/>
      <c r="BT775" s="13"/>
      <c r="BU775" s="13"/>
      <c r="BV775" s="13"/>
      <c r="BW775" s="13"/>
      <c r="BX775" s="13"/>
      <c r="BY775" s="13"/>
      <c r="BZ775" s="13"/>
      <c r="CA775" s="13"/>
      <c r="CB775" s="13"/>
      <c r="CC775" s="13"/>
      <c r="CD775" s="13"/>
      <c r="CE775" s="13"/>
      <c r="CF775" s="13"/>
      <c r="CG775" s="13"/>
      <c r="CH775" s="13"/>
    </row>
    <row r="776" spans="1:86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13"/>
      <c r="AY776" s="13"/>
      <c r="AZ776" s="13"/>
      <c r="BA776" s="13"/>
      <c r="BB776" s="13"/>
      <c r="BC776" s="13"/>
      <c r="BD776" s="13"/>
      <c r="BE776" s="13"/>
      <c r="BF776" s="13"/>
      <c r="BG776" s="13"/>
      <c r="BH776" s="13"/>
      <c r="BI776" s="13"/>
      <c r="BJ776" s="13"/>
      <c r="BK776" s="13"/>
      <c r="BL776" s="13"/>
      <c r="BM776" s="13"/>
      <c r="BN776" s="13"/>
      <c r="BO776" s="13"/>
      <c r="BP776" s="13"/>
      <c r="BQ776" s="13"/>
      <c r="BR776" s="13"/>
      <c r="BS776" s="13"/>
      <c r="BT776" s="13"/>
      <c r="BU776" s="13"/>
      <c r="BV776" s="13"/>
      <c r="BW776" s="13"/>
      <c r="BX776" s="13"/>
      <c r="BY776" s="13"/>
      <c r="BZ776" s="13"/>
      <c r="CA776" s="13"/>
      <c r="CB776" s="13"/>
      <c r="CC776" s="13"/>
      <c r="CD776" s="13"/>
      <c r="CE776" s="13"/>
      <c r="CF776" s="13"/>
      <c r="CG776" s="13"/>
      <c r="CH776" s="13"/>
    </row>
    <row r="777" spans="1:86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13"/>
      <c r="AY777" s="13"/>
      <c r="AZ777" s="13"/>
      <c r="BA777" s="13"/>
      <c r="BB777" s="13"/>
      <c r="BC777" s="13"/>
      <c r="BD777" s="13"/>
      <c r="BE777" s="13"/>
      <c r="BF777" s="13"/>
      <c r="BG777" s="13"/>
      <c r="BH777" s="13"/>
      <c r="BI777" s="13"/>
      <c r="BJ777" s="13"/>
      <c r="BK777" s="13"/>
      <c r="BL777" s="13"/>
      <c r="BM777" s="13"/>
      <c r="BN777" s="13"/>
      <c r="BO777" s="13"/>
      <c r="BP777" s="13"/>
      <c r="BQ777" s="13"/>
      <c r="BR777" s="13"/>
      <c r="BS777" s="13"/>
      <c r="BT777" s="13"/>
      <c r="BU777" s="13"/>
      <c r="BV777" s="13"/>
      <c r="BW777" s="13"/>
      <c r="BX777" s="13"/>
      <c r="BY777" s="13"/>
      <c r="BZ777" s="13"/>
      <c r="CA777" s="13"/>
      <c r="CB777" s="13"/>
      <c r="CC777" s="13"/>
      <c r="CD777" s="13"/>
      <c r="CE777" s="13"/>
      <c r="CF777" s="13"/>
      <c r="CG777" s="13"/>
      <c r="CH777" s="13"/>
    </row>
    <row r="778" spans="1:86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13"/>
      <c r="AY778" s="13"/>
      <c r="AZ778" s="13"/>
      <c r="BA778" s="13"/>
      <c r="BB778" s="13"/>
      <c r="BC778" s="13"/>
      <c r="BD778" s="13"/>
      <c r="BE778" s="13"/>
      <c r="BF778" s="13"/>
      <c r="BG778" s="13"/>
      <c r="BH778" s="13"/>
      <c r="BI778" s="13"/>
      <c r="BJ778" s="13"/>
      <c r="BK778" s="13"/>
      <c r="BL778" s="13"/>
      <c r="BM778" s="13"/>
      <c r="BN778" s="13"/>
      <c r="BO778" s="13"/>
      <c r="BP778" s="13"/>
      <c r="BQ778" s="13"/>
      <c r="BR778" s="13"/>
      <c r="BS778" s="13"/>
      <c r="BT778" s="13"/>
      <c r="BU778" s="13"/>
      <c r="BV778" s="13"/>
      <c r="BW778" s="13"/>
      <c r="BX778" s="13"/>
      <c r="BY778" s="13"/>
      <c r="BZ778" s="13"/>
      <c r="CA778" s="13"/>
      <c r="CB778" s="13"/>
      <c r="CC778" s="13"/>
      <c r="CD778" s="13"/>
      <c r="CE778" s="13"/>
      <c r="CF778" s="13"/>
      <c r="CG778" s="13"/>
      <c r="CH778" s="13"/>
    </row>
    <row r="779" spans="1:86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13"/>
      <c r="AY779" s="13"/>
      <c r="AZ779" s="13"/>
      <c r="BA779" s="13"/>
      <c r="BB779" s="13"/>
      <c r="BC779" s="13"/>
      <c r="BD779" s="13"/>
      <c r="BE779" s="13"/>
      <c r="BF779" s="13"/>
      <c r="BG779" s="13"/>
      <c r="BH779" s="13"/>
      <c r="BI779" s="13"/>
      <c r="BJ779" s="13"/>
      <c r="BK779" s="13"/>
      <c r="BL779" s="13"/>
      <c r="BM779" s="13"/>
      <c r="BN779" s="13"/>
      <c r="BO779" s="13"/>
      <c r="BP779" s="13"/>
      <c r="BQ779" s="13"/>
      <c r="BR779" s="13"/>
      <c r="BS779" s="13"/>
      <c r="BT779" s="13"/>
      <c r="BU779" s="13"/>
      <c r="BV779" s="13"/>
      <c r="BW779" s="13"/>
      <c r="BX779" s="13"/>
      <c r="BY779" s="13"/>
      <c r="BZ779" s="13"/>
      <c r="CA779" s="13"/>
      <c r="CB779" s="13"/>
      <c r="CC779" s="13"/>
      <c r="CD779" s="13"/>
      <c r="CE779" s="13"/>
      <c r="CF779" s="13"/>
      <c r="CG779" s="13"/>
      <c r="CH779" s="13"/>
    </row>
    <row r="780" spans="1:86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13"/>
      <c r="AY780" s="13"/>
      <c r="AZ780" s="13"/>
      <c r="BA780" s="13"/>
      <c r="BB780" s="13"/>
      <c r="BC780" s="13"/>
      <c r="BD780" s="13"/>
      <c r="BE780" s="13"/>
      <c r="BF780" s="13"/>
      <c r="BG780" s="13"/>
      <c r="BH780" s="13"/>
      <c r="BI780" s="13"/>
      <c r="BJ780" s="13"/>
      <c r="BK780" s="13"/>
      <c r="BL780" s="13"/>
      <c r="BM780" s="13"/>
      <c r="BN780" s="13"/>
      <c r="BO780" s="13"/>
      <c r="BP780" s="13"/>
      <c r="BQ780" s="13"/>
      <c r="BR780" s="13"/>
      <c r="BS780" s="13"/>
      <c r="BT780" s="13"/>
      <c r="BU780" s="13"/>
      <c r="BV780" s="13"/>
      <c r="BW780" s="13"/>
      <c r="BX780" s="13"/>
      <c r="BY780" s="13"/>
      <c r="BZ780" s="13"/>
      <c r="CA780" s="13"/>
      <c r="CB780" s="13"/>
      <c r="CC780" s="13"/>
      <c r="CD780" s="13"/>
      <c r="CE780" s="13"/>
      <c r="CF780" s="13"/>
      <c r="CG780" s="13"/>
      <c r="CH780" s="13"/>
    </row>
    <row r="781" spans="1:86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13"/>
      <c r="AY781" s="13"/>
      <c r="AZ781" s="13"/>
      <c r="BA781" s="13"/>
      <c r="BB781" s="13"/>
      <c r="BC781" s="13"/>
      <c r="BD781" s="13"/>
      <c r="BE781" s="13"/>
      <c r="BF781" s="13"/>
      <c r="BG781" s="13"/>
      <c r="BH781" s="13"/>
      <c r="BI781" s="13"/>
      <c r="BJ781" s="13"/>
      <c r="BK781" s="13"/>
      <c r="BL781" s="13"/>
      <c r="BM781" s="13"/>
      <c r="BN781" s="13"/>
      <c r="BO781" s="13"/>
      <c r="BP781" s="13"/>
      <c r="BQ781" s="13"/>
      <c r="BR781" s="13"/>
      <c r="BS781" s="13"/>
      <c r="BT781" s="13"/>
      <c r="BU781" s="13"/>
      <c r="BV781" s="13"/>
      <c r="BW781" s="13"/>
      <c r="BX781" s="13"/>
      <c r="BY781" s="13"/>
      <c r="BZ781" s="13"/>
      <c r="CA781" s="13"/>
      <c r="CB781" s="13"/>
      <c r="CC781" s="13"/>
      <c r="CD781" s="13"/>
      <c r="CE781" s="13"/>
      <c r="CF781" s="13"/>
      <c r="CG781" s="13"/>
      <c r="CH781" s="13"/>
    </row>
    <row r="782" spans="1:86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13"/>
      <c r="AY782" s="13"/>
      <c r="AZ782" s="13"/>
      <c r="BA782" s="13"/>
      <c r="BB782" s="13"/>
      <c r="BC782" s="13"/>
      <c r="BD782" s="13"/>
      <c r="BE782" s="13"/>
      <c r="BF782" s="13"/>
      <c r="BG782" s="13"/>
      <c r="BH782" s="13"/>
      <c r="BI782" s="13"/>
      <c r="BJ782" s="13"/>
      <c r="BK782" s="13"/>
      <c r="BL782" s="13"/>
      <c r="BM782" s="13"/>
      <c r="BN782" s="13"/>
      <c r="BO782" s="13"/>
      <c r="BP782" s="13"/>
      <c r="BQ782" s="13"/>
      <c r="BR782" s="13"/>
      <c r="BS782" s="13"/>
      <c r="BT782" s="13"/>
      <c r="BU782" s="13"/>
      <c r="BV782" s="13"/>
      <c r="BW782" s="13"/>
      <c r="BX782" s="13"/>
      <c r="BY782" s="13"/>
      <c r="BZ782" s="13"/>
      <c r="CA782" s="13"/>
      <c r="CB782" s="13"/>
      <c r="CC782" s="13"/>
      <c r="CD782" s="13"/>
      <c r="CE782" s="13"/>
      <c r="CF782" s="13"/>
      <c r="CG782" s="13"/>
      <c r="CH782" s="13"/>
    </row>
    <row r="783" spans="1:86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13"/>
      <c r="AY783" s="13"/>
      <c r="AZ783" s="13"/>
      <c r="BA783" s="13"/>
      <c r="BB783" s="13"/>
      <c r="BC783" s="13"/>
      <c r="BD783" s="13"/>
      <c r="BE783" s="13"/>
      <c r="BF783" s="13"/>
      <c r="BG783" s="13"/>
      <c r="BH783" s="13"/>
      <c r="BI783" s="13"/>
      <c r="BJ783" s="13"/>
      <c r="BK783" s="13"/>
      <c r="BL783" s="13"/>
      <c r="BM783" s="13"/>
      <c r="BN783" s="13"/>
      <c r="BO783" s="13"/>
      <c r="BP783" s="13"/>
      <c r="BQ783" s="13"/>
      <c r="BR783" s="13"/>
      <c r="BS783" s="13"/>
      <c r="BT783" s="13"/>
      <c r="BU783" s="13"/>
      <c r="BV783" s="13"/>
      <c r="BW783" s="13"/>
      <c r="BX783" s="13"/>
      <c r="BY783" s="13"/>
      <c r="BZ783" s="13"/>
      <c r="CA783" s="13"/>
      <c r="CB783" s="13"/>
      <c r="CC783" s="13"/>
      <c r="CD783" s="13"/>
      <c r="CE783" s="13"/>
      <c r="CF783" s="13"/>
      <c r="CG783" s="13"/>
      <c r="CH783" s="13"/>
    </row>
    <row r="784" spans="1:86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13"/>
      <c r="AY784" s="13"/>
      <c r="AZ784" s="13"/>
      <c r="BA784" s="13"/>
      <c r="BB784" s="13"/>
      <c r="BC784" s="13"/>
      <c r="BD784" s="13"/>
      <c r="BE784" s="13"/>
      <c r="BF784" s="13"/>
      <c r="BG784" s="13"/>
      <c r="BH784" s="13"/>
      <c r="BI784" s="13"/>
      <c r="BJ784" s="13"/>
      <c r="BK784" s="13"/>
      <c r="BL784" s="13"/>
      <c r="BM784" s="13"/>
      <c r="BN784" s="13"/>
      <c r="BO784" s="13"/>
      <c r="BP784" s="13"/>
      <c r="BQ784" s="13"/>
      <c r="BR784" s="13"/>
      <c r="BS784" s="13"/>
      <c r="BT784" s="13"/>
      <c r="BU784" s="13"/>
      <c r="BV784" s="13"/>
      <c r="BW784" s="13"/>
      <c r="BX784" s="13"/>
      <c r="BY784" s="13"/>
      <c r="BZ784" s="13"/>
      <c r="CA784" s="13"/>
      <c r="CB784" s="13"/>
      <c r="CC784" s="13"/>
      <c r="CD784" s="13"/>
      <c r="CE784" s="13"/>
      <c r="CF784" s="13"/>
      <c r="CG784" s="13"/>
      <c r="CH784" s="13"/>
    </row>
    <row r="785" spans="1:86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13"/>
      <c r="AY785" s="13"/>
      <c r="AZ785" s="13"/>
      <c r="BA785" s="13"/>
      <c r="BB785" s="13"/>
      <c r="BC785" s="13"/>
      <c r="BD785" s="13"/>
      <c r="BE785" s="13"/>
      <c r="BF785" s="13"/>
      <c r="BG785" s="13"/>
      <c r="BH785" s="13"/>
      <c r="BI785" s="13"/>
      <c r="BJ785" s="13"/>
      <c r="BK785" s="13"/>
      <c r="BL785" s="13"/>
      <c r="BM785" s="13"/>
      <c r="BN785" s="13"/>
      <c r="BO785" s="13"/>
      <c r="BP785" s="13"/>
      <c r="BQ785" s="13"/>
      <c r="BR785" s="13"/>
      <c r="BS785" s="13"/>
      <c r="BT785" s="13"/>
      <c r="BU785" s="13"/>
      <c r="BV785" s="13"/>
      <c r="BW785" s="13"/>
      <c r="BX785" s="13"/>
      <c r="BY785" s="13"/>
      <c r="BZ785" s="13"/>
      <c r="CA785" s="13"/>
      <c r="CB785" s="13"/>
      <c r="CC785" s="13"/>
      <c r="CD785" s="13"/>
      <c r="CE785" s="13"/>
      <c r="CF785" s="13"/>
      <c r="CG785" s="13"/>
      <c r="CH785" s="13"/>
    </row>
    <row r="786" spans="1:86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13"/>
      <c r="AY786" s="13"/>
      <c r="AZ786" s="13"/>
      <c r="BA786" s="13"/>
      <c r="BB786" s="13"/>
      <c r="BC786" s="13"/>
      <c r="BD786" s="13"/>
      <c r="BE786" s="13"/>
      <c r="BF786" s="13"/>
      <c r="BG786" s="13"/>
      <c r="BH786" s="13"/>
      <c r="BI786" s="13"/>
      <c r="BJ786" s="13"/>
      <c r="BK786" s="13"/>
      <c r="BL786" s="13"/>
      <c r="BM786" s="13"/>
      <c r="BN786" s="13"/>
      <c r="BO786" s="13"/>
      <c r="BP786" s="13"/>
      <c r="BQ786" s="13"/>
      <c r="BR786" s="13"/>
      <c r="BS786" s="13"/>
      <c r="BT786" s="13"/>
      <c r="BU786" s="13"/>
      <c r="BV786" s="13"/>
      <c r="BW786" s="13"/>
      <c r="BX786" s="13"/>
      <c r="BY786" s="13"/>
      <c r="BZ786" s="13"/>
      <c r="CA786" s="13"/>
      <c r="CB786" s="13"/>
      <c r="CC786" s="13"/>
      <c r="CD786" s="13"/>
      <c r="CE786" s="13"/>
      <c r="CF786" s="13"/>
      <c r="CG786" s="13"/>
      <c r="CH786" s="13"/>
    </row>
    <row r="787" spans="1:86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13"/>
      <c r="AY787" s="13"/>
      <c r="AZ787" s="13"/>
      <c r="BA787" s="13"/>
      <c r="BB787" s="13"/>
      <c r="BC787" s="13"/>
      <c r="BD787" s="13"/>
      <c r="BE787" s="13"/>
      <c r="BF787" s="13"/>
      <c r="BG787" s="13"/>
      <c r="BH787" s="13"/>
      <c r="BI787" s="13"/>
      <c r="BJ787" s="13"/>
      <c r="BK787" s="13"/>
      <c r="BL787" s="13"/>
      <c r="BM787" s="13"/>
      <c r="BN787" s="13"/>
      <c r="BO787" s="13"/>
      <c r="BP787" s="13"/>
      <c r="BQ787" s="13"/>
      <c r="BR787" s="13"/>
      <c r="BS787" s="13"/>
      <c r="BT787" s="13"/>
      <c r="BU787" s="13"/>
      <c r="BV787" s="13"/>
      <c r="BW787" s="13"/>
      <c r="BX787" s="13"/>
      <c r="BY787" s="13"/>
      <c r="BZ787" s="13"/>
      <c r="CA787" s="13"/>
      <c r="CB787" s="13"/>
      <c r="CC787" s="13"/>
      <c r="CD787" s="13"/>
      <c r="CE787" s="13"/>
      <c r="CF787" s="13"/>
      <c r="CG787" s="13"/>
      <c r="CH787" s="13"/>
    </row>
    <row r="788" spans="1:86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13"/>
      <c r="AY788" s="13"/>
      <c r="AZ788" s="13"/>
      <c r="BA788" s="13"/>
      <c r="BB788" s="13"/>
      <c r="BC788" s="13"/>
      <c r="BD788" s="13"/>
      <c r="BE788" s="13"/>
      <c r="BF788" s="13"/>
      <c r="BG788" s="13"/>
      <c r="BH788" s="13"/>
      <c r="BI788" s="13"/>
      <c r="BJ788" s="13"/>
      <c r="BK788" s="13"/>
      <c r="BL788" s="13"/>
      <c r="BM788" s="13"/>
      <c r="BN788" s="13"/>
      <c r="BO788" s="13"/>
      <c r="BP788" s="13"/>
      <c r="BQ788" s="13"/>
      <c r="BR788" s="13"/>
      <c r="BS788" s="13"/>
      <c r="BT788" s="13"/>
      <c r="BU788" s="13"/>
      <c r="BV788" s="13"/>
      <c r="BW788" s="13"/>
      <c r="BX788" s="13"/>
      <c r="BY788" s="13"/>
      <c r="BZ788" s="13"/>
      <c r="CA788" s="13"/>
      <c r="CB788" s="13"/>
      <c r="CC788" s="13"/>
      <c r="CD788" s="13"/>
      <c r="CE788" s="13"/>
      <c r="CF788" s="13"/>
      <c r="CG788" s="13"/>
      <c r="CH788" s="13"/>
    </row>
    <row r="789" spans="1:86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13"/>
      <c r="AY789" s="13"/>
      <c r="AZ789" s="13"/>
      <c r="BA789" s="13"/>
      <c r="BB789" s="13"/>
      <c r="BC789" s="13"/>
      <c r="BD789" s="13"/>
      <c r="BE789" s="13"/>
      <c r="BF789" s="13"/>
      <c r="BG789" s="13"/>
      <c r="BH789" s="13"/>
      <c r="BI789" s="13"/>
      <c r="BJ789" s="13"/>
      <c r="BK789" s="13"/>
      <c r="BL789" s="13"/>
      <c r="BM789" s="13"/>
      <c r="BN789" s="13"/>
      <c r="BO789" s="13"/>
      <c r="BP789" s="13"/>
      <c r="BQ789" s="13"/>
      <c r="BR789" s="13"/>
      <c r="BS789" s="13"/>
      <c r="BT789" s="13"/>
      <c r="BU789" s="13"/>
      <c r="BV789" s="13"/>
      <c r="BW789" s="13"/>
      <c r="BX789" s="13"/>
      <c r="BY789" s="13"/>
      <c r="BZ789" s="13"/>
      <c r="CA789" s="13"/>
      <c r="CB789" s="13"/>
      <c r="CC789" s="13"/>
      <c r="CD789" s="13"/>
      <c r="CE789" s="13"/>
      <c r="CF789" s="13"/>
      <c r="CG789" s="13"/>
      <c r="CH789" s="13"/>
    </row>
    <row r="790" spans="1:86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13"/>
      <c r="AY790" s="13"/>
      <c r="AZ790" s="13"/>
      <c r="BA790" s="13"/>
      <c r="BB790" s="13"/>
      <c r="BC790" s="13"/>
      <c r="BD790" s="13"/>
      <c r="BE790" s="13"/>
      <c r="BF790" s="13"/>
      <c r="BG790" s="13"/>
      <c r="BH790" s="13"/>
      <c r="BI790" s="13"/>
      <c r="BJ790" s="13"/>
      <c r="BK790" s="13"/>
      <c r="BL790" s="13"/>
      <c r="BM790" s="13"/>
      <c r="BN790" s="13"/>
      <c r="BO790" s="13"/>
      <c r="BP790" s="13"/>
      <c r="BQ790" s="13"/>
      <c r="BR790" s="13"/>
      <c r="BS790" s="13"/>
      <c r="BT790" s="13"/>
      <c r="BU790" s="13"/>
      <c r="BV790" s="13"/>
      <c r="BW790" s="13"/>
      <c r="BX790" s="13"/>
      <c r="BY790" s="13"/>
      <c r="BZ790" s="13"/>
      <c r="CA790" s="13"/>
      <c r="CB790" s="13"/>
      <c r="CC790" s="13"/>
      <c r="CD790" s="13"/>
      <c r="CE790" s="13"/>
      <c r="CF790" s="13"/>
      <c r="CG790" s="13"/>
      <c r="CH790" s="13"/>
    </row>
    <row r="791" spans="1:86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13"/>
      <c r="AY791" s="13"/>
      <c r="AZ791" s="13"/>
      <c r="BA791" s="13"/>
      <c r="BB791" s="13"/>
      <c r="BC791" s="13"/>
      <c r="BD791" s="13"/>
      <c r="BE791" s="13"/>
      <c r="BF791" s="13"/>
      <c r="BG791" s="13"/>
      <c r="BH791" s="13"/>
      <c r="BI791" s="13"/>
      <c r="BJ791" s="13"/>
      <c r="BK791" s="13"/>
      <c r="BL791" s="13"/>
      <c r="BM791" s="13"/>
      <c r="BN791" s="13"/>
      <c r="BO791" s="13"/>
      <c r="BP791" s="13"/>
      <c r="BQ791" s="13"/>
      <c r="BR791" s="13"/>
      <c r="BS791" s="13"/>
      <c r="BT791" s="13"/>
      <c r="BU791" s="13"/>
      <c r="BV791" s="13"/>
      <c r="BW791" s="13"/>
      <c r="BX791" s="13"/>
      <c r="BY791" s="13"/>
      <c r="BZ791" s="13"/>
      <c r="CA791" s="13"/>
      <c r="CB791" s="13"/>
      <c r="CC791" s="13"/>
      <c r="CD791" s="13"/>
      <c r="CE791" s="13"/>
      <c r="CF791" s="13"/>
      <c r="CG791" s="13"/>
      <c r="CH791" s="13"/>
    </row>
    <row r="792" spans="1:86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13"/>
      <c r="AY792" s="13"/>
      <c r="AZ792" s="13"/>
      <c r="BA792" s="13"/>
      <c r="BB792" s="13"/>
      <c r="BC792" s="13"/>
      <c r="BD792" s="13"/>
      <c r="BE792" s="13"/>
      <c r="BF792" s="13"/>
      <c r="BG792" s="13"/>
      <c r="BH792" s="13"/>
      <c r="BI792" s="13"/>
      <c r="BJ792" s="13"/>
      <c r="BK792" s="13"/>
      <c r="BL792" s="13"/>
      <c r="BM792" s="13"/>
      <c r="BN792" s="13"/>
      <c r="BO792" s="13"/>
      <c r="BP792" s="13"/>
      <c r="BQ792" s="13"/>
      <c r="BR792" s="13"/>
      <c r="BS792" s="13"/>
      <c r="BT792" s="13"/>
      <c r="BU792" s="13"/>
      <c r="BV792" s="13"/>
      <c r="BW792" s="13"/>
      <c r="BX792" s="13"/>
      <c r="BY792" s="13"/>
      <c r="BZ792" s="13"/>
      <c r="CA792" s="13"/>
      <c r="CB792" s="13"/>
      <c r="CC792" s="13"/>
      <c r="CD792" s="13"/>
      <c r="CE792" s="13"/>
      <c r="CF792" s="13"/>
      <c r="CG792" s="13"/>
      <c r="CH792" s="13"/>
    </row>
    <row r="793" spans="1:86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13"/>
      <c r="AY793" s="13"/>
      <c r="AZ793" s="13"/>
      <c r="BA793" s="13"/>
      <c r="BB793" s="13"/>
      <c r="BC793" s="13"/>
      <c r="BD793" s="13"/>
      <c r="BE793" s="13"/>
      <c r="BF793" s="13"/>
      <c r="BG793" s="13"/>
      <c r="BH793" s="13"/>
      <c r="BI793" s="13"/>
      <c r="BJ793" s="13"/>
      <c r="BK793" s="13"/>
      <c r="BL793" s="13"/>
      <c r="BM793" s="13"/>
      <c r="BN793" s="13"/>
      <c r="BO793" s="13"/>
      <c r="BP793" s="13"/>
      <c r="BQ793" s="13"/>
      <c r="BR793" s="13"/>
      <c r="BS793" s="13"/>
      <c r="BT793" s="13"/>
      <c r="BU793" s="13"/>
      <c r="BV793" s="13"/>
      <c r="BW793" s="13"/>
      <c r="BX793" s="13"/>
      <c r="BY793" s="13"/>
      <c r="BZ793" s="13"/>
      <c r="CA793" s="13"/>
      <c r="CB793" s="13"/>
      <c r="CC793" s="13"/>
      <c r="CD793" s="13"/>
      <c r="CE793" s="13"/>
      <c r="CF793" s="13"/>
      <c r="CG793" s="13"/>
      <c r="CH793" s="13"/>
    </row>
    <row r="794" spans="1:86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Z794" s="15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  <c r="AL794" s="15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13"/>
      <c r="AY794" s="13"/>
      <c r="AZ794" s="13"/>
      <c r="BA794" s="13"/>
      <c r="BB794" s="13"/>
      <c r="BC794" s="13"/>
      <c r="BD794" s="13"/>
      <c r="BE794" s="13"/>
      <c r="BF794" s="13"/>
      <c r="BG794" s="13"/>
      <c r="BH794" s="13"/>
      <c r="BI794" s="13"/>
      <c r="BJ794" s="13"/>
      <c r="BK794" s="13"/>
      <c r="BL794" s="13"/>
      <c r="BM794" s="13"/>
      <c r="BN794" s="13"/>
      <c r="BO794" s="13"/>
      <c r="BP794" s="13"/>
      <c r="BQ794" s="13"/>
      <c r="BR794" s="13"/>
      <c r="BS794" s="13"/>
      <c r="BT794" s="13"/>
      <c r="BU794" s="13"/>
      <c r="BV794" s="13"/>
      <c r="BW794" s="13"/>
      <c r="BX794" s="13"/>
      <c r="BY794" s="13"/>
      <c r="BZ794" s="13"/>
      <c r="CA794" s="13"/>
      <c r="CB794" s="13"/>
      <c r="CC794" s="13"/>
      <c r="CD794" s="13"/>
      <c r="CE794" s="13"/>
      <c r="CF794" s="13"/>
      <c r="CG794" s="13"/>
      <c r="CH794" s="13"/>
    </row>
    <row r="795" spans="1:86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Z795" s="15"/>
      <c r="AA795" s="15"/>
      <c r="AB795" s="15"/>
      <c r="AC795" s="15"/>
      <c r="AD795" s="15"/>
      <c r="AE795" s="15"/>
      <c r="AF795" s="15"/>
      <c r="AG795" s="15"/>
      <c r="AH795" s="15"/>
      <c r="AI795" s="15"/>
      <c r="AJ795" s="15"/>
      <c r="AK795" s="15"/>
      <c r="AL795" s="15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13"/>
      <c r="AY795" s="13"/>
      <c r="AZ795" s="13"/>
      <c r="BA795" s="13"/>
      <c r="BB795" s="13"/>
      <c r="BC795" s="13"/>
      <c r="BD795" s="13"/>
      <c r="BE795" s="13"/>
      <c r="BF795" s="13"/>
      <c r="BG795" s="13"/>
      <c r="BH795" s="13"/>
      <c r="BI795" s="13"/>
      <c r="BJ795" s="13"/>
      <c r="BK795" s="13"/>
      <c r="BL795" s="13"/>
      <c r="BM795" s="13"/>
      <c r="BN795" s="13"/>
      <c r="BO795" s="13"/>
      <c r="BP795" s="13"/>
      <c r="BQ795" s="13"/>
      <c r="BR795" s="13"/>
      <c r="BS795" s="13"/>
      <c r="BT795" s="13"/>
      <c r="BU795" s="13"/>
      <c r="BV795" s="13"/>
      <c r="BW795" s="13"/>
      <c r="BX795" s="13"/>
      <c r="BY795" s="13"/>
      <c r="BZ795" s="13"/>
      <c r="CA795" s="13"/>
      <c r="CB795" s="13"/>
      <c r="CC795" s="13"/>
      <c r="CD795" s="13"/>
      <c r="CE795" s="13"/>
      <c r="CF795" s="13"/>
      <c r="CG795" s="13"/>
      <c r="CH795" s="13"/>
    </row>
    <row r="796" spans="1:86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Z796" s="15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  <c r="AL796" s="15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13"/>
      <c r="AY796" s="13"/>
      <c r="AZ796" s="13"/>
      <c r="BA796" s="13"/>
      <c r="BB796" s="13"/>
      <c r="BC796" s="13"/>
      <c r="BD796" s="13"/>
      <c r="BE796" s="13"/>
      <c r="BF796" s="13"/>
      <c r="BG796" s="13"/>
      <c r="BH796" s="13"/>
      <c r="BI796" s="13"/>
      <c r="BJ796" s="13"/>
      <c r="BK796" s="13"/>
      <c r="BL796" s="13"/>
      <c r="BM796" s="13"/>
      <c r="BN796" s="13"/>
      <c r="BO796" s="13"/>
      <c r="BP796" s="13"/>
      <c r="BQ796" s="13"/>
      <c r="BR796" s="13"/>
      <c r="BS796" s="13"/>
      <c r="BT796" s="13"/>
      <c r="BU796" s="13"/>
      <c r="BV796" s="13"/>
      <c r="BW796" s="13"/>
      <c r="BX796" s="13"/>
      <c r="BY796" s="13"/>
      <c r="BZ796" s="13"/>
      <c r="CA796" s="13"/>
      <c r="CB796" s="13"/>
      <c r="CC796" s="13"/>
      <c r="CD796" s="13"/>
      <c r="CE796" s="13"/>
      <c r="CF796" s="13"/>
      <c r="CG796" s="13"/>
      <c r="CH796" s="13"/>
    </row>
    <row r="797" spans="1:86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Z797" s="15"/>
      <c r="AA797" s="15"/>
      <c r="AB797" s="15"/>
      <c r="AC797" s="15"/>
      <c r="AD797" s="15"/>
      <c r="AE797" s="15"/>
      <c r="AF797" s="15"/>
      <c r="AG797" s="15"/>
      <c r="AH797" s="15"/>
      <c r="AI797" s="15"/>
      <c r="AJ797" s="15"/>
      <c r="AK797" s="15"/>
      <c r="AL797" s="15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13"/>
      <c r="AY797" s="13"/>
      <c r="AZ797" s="13"/>
      <c r="BA797" s="13"/>
      <c r="BB797" s="13"/>
      <c r="BC797" s="13"/>
      <c r="BD797" s="13"/>
      <c r="BE797" s="13"/>
      <c r="BF797" s="13"/>
      <c r="BG797" s="13"/>
      <c r="BH797" s="13"/>
      <c r="BI797" s="13"/>
      <c r="BJ797" s="13"/>
      <c r="BK797" s="13"/>
      <c r="BL797" s="13"/>
      <c r="BM797" s="13"/>
      <c r="BN797" s="13"/>
      <c r="BO797" s="13"/>
      <c r="BP797" s="13"/>
      <c r="BQ797" s="13"/>
      <c r="BR797" s="13"/>
      <c r="BS797" s="13"/>
      <c r="BT797" s="13"/>
      <c r="BU797" s="13"/>
      <c r="BV797" s="13"/>
      <c r="BW797" s="13"/>
      <c r="BX797" s="13"/>
      <c r="BY797" s="13"/>
      <c r="BZ797" s="13"/>
      <c r="CA797" s="13"/>
      <c r="CB797" s="13"/>
      <c r="CC797" s="13"/>
      <c r="CD797" s="13"/>
      <c r="CE797" s="13"/>
      <c r="CF797" s="13"/>
      <c r="CG797" s="13"/>
      <c r="CH797" s="13"/>
    </row>
    <row r="798" spans="1:86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  <c r="AL798" s="15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13"/>
      <c r="AY798" s="13"/>
      <c r="AZ798" s="13"/>
      <c r="BA798" s="13"/>
      <c r="BB798" s="13"/>
      <c r="BC798" s="13"/>
      <c r="BD798" s="13"/>
      <c r="BE798" s="13"/>
      <c r="BF798" s="13"/>
      <c r="BG798" s="13"/>
      <c r="BH798" s="13"/>
      <c r="BI798" s="13"/>
      <c r="BJ798" s="13"/>
      <c r="BK798" s="13"/>
      <c r="BL798" s="13"/>
      <c r="BM798" s="13"/>
      <c r="BN798" s="13"/>
      <c r="BO798" s="13"/>
      <c r="BP798" s="13"/>
      <c r="BQ798" s="13"/>
      <c r="BR798" s="13"/>
      <c r="BS798" s="13"/>
      <c r="BT798" s="13"/>
      <c r="BU798" s="13"/>
      <c r="BV798" s="13"/>
      <c r="BW798" s="13"/>
      <c r="BX798" s="13"/>
      <c r="BY798" s="13"/>
      <c r="BZ798" s="13"/>
      <c r="CA798" s="13"/>
      <c r="CB798" s="13"/>
      <c r="CC798" s="13"/>
      <c r="CD798" s="13"/>
      <c r="CE798" s="13"/>
      <c r="CF798" s="13"/>
      <c r="CG798" s="13"/>
      <c r="CH798" s="13"/>
    </row>
    <row r="799" spans="1:86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Z799" s="15"/>
      <c r="AA799" s="15"/>
      <c r="AB799" s="15"/>
      <c r="AC799" s="15"/>
      <c r="AD799" s="15"/>
      <c r="AE799" s="15"/>
      <c r="AF799" s="15"/>
      <c r="AG799" s="15"/>
      <c r="AH799" s="15"/>
      <c r="AI799" s="15"/>
      <c r="AJ799" s="15"/>
      <c r="AK799" s="15"/>
      <c r="AL799" s="15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13"/>
      <c r="AY799" s="13"/>
      <c r="AZ799" s="13"/>
      <c r="BA799" s="13"/>
      <c r="BB799" s="13"/>
      <c r="BC799" s="13"/>
      <c r="BD799" s="13"/>
      <c r="BE799" s="13"/>
      <c r="BF799" s="13"/>
      <c r="BG799" s="13"/>
      <c r="BH799" s="13"/>
      <c r="BI799" s="13"/>
      <c r="BJ799" s="13"/>
      <c r="BK799" s="13"/>
      <c r="BL799" s="13"/>
      <c r="BM799" s="13"/>
      <c r="BN799" s="13"/>
      <c r="BO799" s="13"/>
      <c r="BP799" s="13"/>
      <c r="BQ799" s="13"/>
      <c r="BR799" s="13"/>
      <c r="BS799" s="13"/>
      <c r="BT799" s="13"/>
      <c r="BU799" s="13"/>
      <c r="BV799" s="13"/>
      <c r="BW799" s="13"/>
      <c r="BX799" s="13"/>
      <c r="BY799" s="13"/>
      <c r="BZ799" s="13"/>
      <c r="CA799" s="13"/>
      <c r="CB799" s="13"/>
      <c r="CC799" s="13"/>
      <c r="CD799" s="13"/>
      <c r="CE799" s="13"/>
      <c r="CF799" s="13"/>
      <c r="CG799" s="13"/>
      <c r="CH799" s="13"/>
    </row>
    <row r="800" spans="1:86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  <c r="AL800" s="15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13"/>
      <c r="AY800" s="13"/>
      <c r="AZ800" s="13"/>
      <c r="BA800" s="13"/>
      <c r="BB800" s="13"/>
      <c r="BC800" s="13"/>
      <c r="BD800" s="13"/>
      <c r="BE800" s="13"/>
      <c r="BF800" s="13"/>
      <c r="BG800" s="13"/>
      <c r="BH800" s="13"/>
      <c r="BI800" s="13"/>
      <c r="BJ800" s="13"/>
      <c r="BK800" s="13"/>
      <c r="BL800" s="13"/>
      <c r="BM800" s="13"/>
      <c r="BN800" s="13"/>
      <c r="BO800" s="13"/>
      <c r="BP800" s="13"/>
      <c r="BQ800" s="13"/>
      <c r="BR800" s="13"/>
      <c r="BS800" s="13"/>
      <c r="BT800" s="13"/>
      <c r="BU800" s="13"/>
      <c r="BV800" s="13"/>
      <c r="BW800" s="13"/>
      <c r="BX800" s="13"/>
      <c r="BY800" s="13"/>
      <c r="BZ800" s="13"/>
      <c r="CA800" s="13"/>
      <c r="CB800" s="13"/>
      <c r="CC800" s="13"/>
      <c r="CD800" s="13"/>
      <c r="CE800" s="13"/>
      <c r="CF800" s="13"/>
      <c r="CG800" s="13"/>
      <c r="CH800" s="13"/>
    </row>
    <row r="801" spans="1:86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13"/>
      <c r="AY801" s="13"/>
      <c r="AZ801" s="13"/>
      <c r="BA801" s="13"/>
      <c r="BB801" s="13"/>
      <c r="BC801" s="13"/>
      <c r="BD801" s="13"/>
      <c r="BE801" s="13"/>
      <c r="BF801" s="13"/>
      <c r="BG801" s="13"/>
      <c r="BH801" s="13"/>
      <c r="BI801" s="13"/>
      <c r="BJ801" s="13"/>
      <c r="BK801" s="13"/>
      <c r="BL801" s="13"/>
      <c r="BM801" s="13"/>
      <c r="BN801" s="13"/>
      <c r="BO801" s="13"/>
      <c r="BP801" s="13"/>
      <c r="BQ801" s="13"/>
      <c r="BR801" s="13"/>
      <c r="BS801" s="13"/>
      <c r="BT801" s="13"/>
      <c r="BU801" s="13"/>
      <c r="BV801" s="13"/>
      <c r="BW801" s="13"/>
      <c r="BX801" s="13"/>
      <c r="BY801" s="13"/>
      <c r="BZ801" s="13"/>
      <c r="CA801" s="13"/>
      <c r="CB801" s="13"/>
      <c r="CC801" s="13"/>
      <c r="CD801" s="13"/>
      <c r="CE801" s="13"/>
      <c r="CF801" s="13"/>
      <c r="CG801" s="13"/>
      <c r="CH801" s="13"/>
    </row>
    <row r="802" spans="1:86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  <c r="AL802" s="15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13"/>
      <c r="AY802" s="13"/>
      <c r="AZ802" s="13"/>
      <c r="BA802" s="13"/>
      <c r="BB802" s="13"/>
      <c r="BC802" s="13"/>
      <c r="BD802" s="13"/>
      <c r="BE802" s="13"/>
      <c r="BF802" s="13"/>
      <c r="BG802" s="13"/>
      <c r="BH802" s="13"/>
      <c r="BI802" s="13"/>
      <c r="BJ802" s="13"/>
      <c r="BK802" s="13"/>
      <c r="BL802" s="13"/>
      <c r="BM802" s="13"/>
      <c r="BN802" s="13"/>
      <c r="BO802" s="13"/>
      <c r="BP802" s="13"/>
      <c r="BQ802" s="13"/>
      <c r="BR802" s="13"/>
      <c r="BS802" s="13"/>
      <c r="BT802" s="13"/>
      <c r="BU802" s="13"/>
      <c r="BV802" s="13"/>
      <c r="BW802" s="13"/>
      <c r="BX802" s="13"/>
      <c r="BY802" s="13"/>
      <c r="BZ802" s="13"/>
      <c r="CA802" s="13"/>
      <c r="CB802" s="13"/>
      <c r="CC802" s="13"/>
      <c r="CD802" s="13"/>
      <c r="CE802" s="13"/>
      <c r="CF802" s="13"/>
      <c r="CG802" s="13"/>
      <c r="CH802" s="13"/>
    </row>
    <row r="803" spans="1:86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13"/>
      <c r="AY803" s="13"/>
      <c r="AZ803" s="13"/>
      <c r="BA803" s="13"/>
      <c r="BB803" s="13"/>
      <c r="BC803" s="13"/>
      <c r="BD803" s="13"/>
      <c r="BE803" s="13"/>
      <c r="BF803" s="13"/>
      <c r="BG803" s="13"/>
      <c r="BH803" s="13"/>
      <c r="BI803" s="13"/>
      <c r="BJ803" s="13"/>
      <c r="BK803" s="13"/>
      <c r="BL803" s="13"/>
      <c r="BM803" s="13"/>
      <c r="BN803" s="13"/>
      <c r="BO803" s="13"/>
      <c r="BP803" s="13"/>
      <c r="BQ803" s="13"/>
      <c r="BR803" s="13"/>
      <c r="BS803" s="13"/>
      <c r="BT803" s="13"/>
      <c r="BU803" s="13"/>
      <c r="BV803" s="13"/>
      <c r="BW803" s="13"/>
      <c r="BX803" s="13"/>
      <c r="BY803" s="13"/>
      <c r="BZ803" s="13"/>
      <c r="CA803" s="13"/>
      <c r="CB803" s="13"/>
      <c r="CC803" s="13"/>
      <c r="CD803" s="13"/>
      <c r="CE803" s="13"/>
      <c r="CF803" s="13"/>
      <c r="CG803" s="13"/>
      <c r="CH803" s="13"/>
    </row>
    <row r="804" spans="1:86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Z804" s="15"/>
      <c r="AA804" s="15"/>
      <c r="AB804" s="15"/>
      <c r="AC804" s="15"/>
      <c r="AD804" s="15"/>
      <c r="AE804" s="15"/>
      <c r="AF804" s="15"/>
      <c r="AG804" s="15"/>
      <c r="AH804" s="15"/>
      <c r="AI804" s="15"/>
      <c r="AJ804" s="15"/>
      <c r="AK804" s="15"/>
      <c r="AL804" s="15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13"/>
      <c r="AY804" s="13"/>
      <c r="AZ804" s="13"/>
      <c r="BA804" s="13"/>
      <c r="BB804" s="13"/>
      <c r="BC804" s="13"/>
      <c r="BD804" s="13"/>
      <c r="BE804" s="13"/>
      <c r="BF804" s="13"/>
      <c r="BG804" s="13"/>
      <c r="BH804" s="13"/>
      <c r="BI804" s="13"/>
      <c r="BJ804" s="13"/>
      <c r="BK804" s="13"/>
      <c r="BL804" s="13"/>
      <c r="BM804" s="13"/>
      <c r="BN804" s="13"/>
      <c r="BO804" s="13"/>
      <c r="BP804" s="13"/>
      <c r="BQ804" s="13"/>
      <c r="BR804" s="13"/>
      <c r="BS804" s="13"/>
      <c r="BT804" s="13"/>
      <c r="BU804" s="13"/>
      <c r="BV804" s="13"/>
      <c r="BW804" s="13"/>
      <c r="BX804" s="13"/>
      <c r="BY804" s="13"/>
      <c r="BZ804" s="13"/>
      <c r="CA804" s="13"/>
      <c r="CB804" s="13"/>
      <c r="CC804" s="13"/>
      <c r="CD804" s="13"/>
      <c r="CE804" s="13"/>
      <c r="CF804" s="13"/>
      <c r="CG804" s="13"/>
      <c r="CH804" s="13"/>
    </row>
    <row r="805" spans="1:86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Z805" s="15"/>
      <c r="AA805" s="15"/>
      <c r="AB805" s="15"/>
      <c r="AC805" s="15"/>
      <c r="AD805" s="15"/>
      <c r="AE805" s="15"/>
      <c r="AF805" s="15"/>
      <c r="AG805" s="15"/>
      <c r="AH805" s="15"/>
      <c r="AI805" s="15"/>
      <c r="AJ805" s="15"/>
      <c r="AK805" s="15"/>
      <c r="AL805" s="15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13"/>
      <c r="AY805" s="13"/>
      <c r="AZ805" s="13"/>
      <c r="BA805" s="13"/>
      <c r="BB805" s="13"/>
      <c r="BC805" s="13"/>
      <c r="BD805" s="13"/>
      <c r="BE805" s="13"/>
      <c r="BF805" s="13"/>
      <c r="BG805" s="13"/>
      <c r="BH805" s="13"/>
      <c r="BI805" s="13"/>
      <c r="BJ805" s="13"/>
      <c r="BK805" s="13"/>
      <c r="BL805" s="13"/>
      <c r="BM805" s="13"/>
      <c r="BN805" s="13"/>
      <c r="BO805" s="13"/>
      <c r="BP805" s="13"/>
      <c r="BQ805" s="13"/>
      <c r="BR805" s="13"/>
      <c r="BS805" s="13"/>
      <c r="BT805" s="13"/>
      <c r="BU805" s="13"/>
      <c r="BV805" s="13"/>
      <c r="BW805" s="13"/>
      <c r="BX805" s="13"/>
      <c r="BY805" s="13"/>
      <c r="BZ805" s="13"/>
      <c r="CA805" s="13"/>
      <c r="CB805" s="13"/>
      <c r="CC805" s="13"/>
      <c r="CD805" s="13"/>
      <c r="CE805" s="13"/>
      <c r="CF805" s="13"/>
      <c r="CG805" s="13"/>
      <c r="CH805" s="13"/>
    </row>
    <row r="806" spans="1:86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13"/>
      <c r="AY806" s="13"/>
      <c r="AZ806" s="13"/>
      <c r="BA806" s="13"/>
      <c r="BB806" s="13"/>
      <c r="BC806" s="13"/>
      <c r="BD806" s="13"/>
      <c r="BE806" s="13"/>
      <c r="BF806" s="13"/>
      <c r="BG806" s="13"/>
      <c r="BH806" s="13"/>
      <c r="BI806" s="13"/>
      <c r="BJ806" s="13"/>
      <c r="BK806" s="13"/>
      <c r="BL806" s="13"/>
      <c r="BM806" s="13"/>
      <c r="BN806" s="13"/>
      <c r="BO806" s="13"/>
      <c r="BP806" s="13"/>
      <c r="BQ806" s="13"/>
      <c r="BR806" s="13"/>
      <c r="BS806" s="13"/>
      <c r="BT806" s="13"/>
      <c r="BU806" s="13"/>
      <c r="BV806" s="13"/>
      <c r="BW806" s="13"/>
      <c r="BX806" s="13"/>
      <c r="BY806" s="13"/>
      <c r="BZ806" s="13"/>
      <c r="CA806" s="13"/>
      <c r="CB806" s="13"/>
      <c r="CC806" s="13"/>
      <c r="CD806" s="13"/>
      <c r="CE806" s="13"/>
      <c r="CF806" s="13"/>
      <c r="CG806" s="13"/>
      <c r="CH806" s="13"/>
    </row>
    <row r="807" spans="1:86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Z807" s="15"/>
      <c r="AA807" s="15"/>
      <c r="AB807" s="15"/>
      <c r="AC807" s="15"/>
      <c r="AD807" s="15"/>
      <c r="AE807" s="15"/>
      <c r="AF807" s="15"/>
      <c r="AG807" s="15"/>
      <c r="AH807" s="15"/>
      <c r="AI807" s="15"/>
      <c r="AJ807" s="15"/>
      <c r="AK807" s="15"/>
      <c r="AL807" s="15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13"/>
      <c r="AY807" s="13"/>
      <c r="AZ807" s="13"/>
      <c r="BA807" s="13"/>
      <c r="BB807" s="13"/>
      <c r="BC807" s="13"/>
      <c r="BD807" s="13"/>
      <c r="BE807" s="13"/>
      <c r="BF807" s="13"/>
      <c r="BG807" s="13"/>
      <c r="BH807" s="13"/>
      <c r="BI807" s="13"/>
      <c r="BJ807" s="13"/>
      <c r="BK807" s="13"/>
      <c r="BL807" s="13"/>
      <c r="BM807" s="13"/>
      <c r="BN807" s="13"/>
      <c r="BO807" s="13"/>
      <c r="BP807" s="13"/>
      <c r="BQ807" s="13"/>
      <c r="BR807" s="13"/>
      <c r="BS807" s="13"/>
      <c r="BT807" s="13"/>
      <c r="BU807" s="13"/>
      <c r="BV807" s="13"/>
      <c r="BW807" s="13"/>
      <c r="BX807" s="13"/>
      <c r="BY807" s="13"/>
      <c r="BZ807" s="13"/>
      <c r="CA807" s="13"/>
      <c r="CB807" s="13"/>
      <c r="CC807" s="13"/>
      <c r="CD807" s="13"/>
      <c r="CE807" s="13"/>
      <c r="CF807" s="13"/>
      <c r="CG807" s="13"/>
      <c r="CH807" s="13"/>
    </row>
    <row r="808" spans="1:86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Z808" s="15"/>
      <c r="AA808" s="15"/>
      <c r="AB808" s="15"/>
      <c r="AC808" s="15"/>
      <c r="AD808" s="15"/>
      <c r="AE808" s="15"/>
      <c r="AF808" s="15"/>
      <c r="AG808" s="15"/>
      <c r="AH808" s="15"/>
      <c r="AI808" s="15"/>
      <c r="AJ808" s="15"/>
      <c r="AK808" s="15"/>
      <c r="AL808" s="15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13"/>
      <c r="AY808" s="13"/>
      <c r="AZ808" s="13"/>
      <c r="BA808" s="13"/>
      <c r="BB808" s="13"/>
      <c r="BC808" s="13"/>
      <c r="BD808" s="13"/>
      <c r="BE808" s="13"/>
      <c r="BF808" s="13"/>
      <c r="BG808" s="13"/>
      <c r="BH808" s="13"/>
      <c r="BI808" s="13"/>
      <c r="BJ808" s="13"/>
      <c r="BK808" s="13"/>
      <c r="BL808" s="13"/>
      <c r="BM808" s="13"/>
      <c r="BN808" s="13"/>
      <c r="BO808" s="13"/>
      <c r="BP808" s="13"/>
      <c r="BQ808" s="13"/>
      <c r="BR808" s="13"/>
      <c r="BS808" s="13"/>
      <c r="BT808" s="13"/>
      <c r="BU808" s="13"/>
      <c r="BV808" s="13"/>
      <c r="BW808" s="13"/>
      <c r="BX808" s="13"/>
      <c r="BY808" s="13"/>
      <c r="BZ808" s="13"/>
      <c r="CA808" s="13"/>
      <c r="CB808" s="13"/>
      <c r="CC808" s="13"/>
      <c r="CD808" s="13"/>
      <c r="CE808" s="13"/>
      <c r="CF808" s="13"/>
      <c r="CG808" s="13"/>
      <c r="CH808" s="13"/>
    </row>
    <row r="809" spans="1:86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Z809" s="15"/>
      <c r="AA809" s="15"/>
      <c r="AB809" s="15"/>
      <c r="AC809" s="15"/>
      <c r="AD809" s="15"/>
      <c r="AE809" s="15"/>
      <c r="AF809" s="15"/>
      <c r="AG809" s="15"/>
      <c r="AH809" s="15"/>
      <c r="AI809" s="15"/>
      <c r="AJ809" s="15"/>
      <c r="AK809" s="15"/>
      <c r="AL809" s="15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13"/>
      <c r="AY809" s="13"/>
      <c r="AZ809" s="13"/>
      <c r="BA809" s="13"/>
      <c r="BB809" s="13"/>
      <c r="BC809" s="13"/>
      <c r="BD809" s="13"/>
      <c r="BE809" s="13"/>
      <c r="BF809" s="13"/>
      <c r="BG809" s="13"/>
      <c r="BH809" s="13"/>
      <c r="BI809" s="13"/>
      <c r="BJ809" s="13"/>
      <c r="BK809" s="13"/>
      <c r="BL809" s="13"/>
      <c r="BM809" s="13"/>
      <c r="BN809" s="13"/>
      <c r="BO809" s="13"/>
      <c r="BP809" s="13"/>
      <c r="BQ809" s="13"/>
      <c r="BR809" s="13"/>
      <c r="BS809" s="13"/>
      <c r="BT809" s="13"/>
      <c r="BU809" s="13"/>
      <c r="BV809" s="13"/>
      <c r="BW809" s="13"/>
      <c r="BX809" s="13"/>
      <c r="BY809" s="13"/>
      <c r="BZ809" s="13"/>
      <c r="CA809" s="13"/>
      <c r="CB809" s="13"/>
      <c r="CC809" s="13"/>
      <c r="CD809" s="13"/>
      <c r="CE809" s="13"/>
      <c r="CF809" s="13"/>
      <c r="CG809" s="13"/>
      <c r="CH809" s="13"/>
    </row>
    <row r="810" spans="1:86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Z810" s="15"/>
      <c r="AA810" s="15"/>
      <c r="AB810" s="15"/>
      <c r="AC810" s="15"/>
      <c r="AD810" s="15"/>
      <c r="AE810" s="15"/>
      <c r="AF810" s="15"/>
      <c r="AG810" s="15"/>
      <c r="AH810" s="15"/>
      <c r="AI810" s="15"/>
      <c r="AJ810" s="15"/>
      <c r="AK810" s="15"/>
      <c r="AL810" s="15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13"/>
      <c r="AY810" s="13"/>
      <c r="AZ810" s="13"/>
      <c r="BA810" s="13"/>
      <c r="BB810" s="13"/>
      <c r="BC810" s="13"/>
      <c r="BD810" s="13"/>
      <c r="BE810" s="13"/>
      <c r="BF810" s="13"/>
      <c r="BG810" s="13"/>
      <c r="BH810" s="13"/>
      <c r="BI810" s="13"/>
      <c r="BJ810" s="13"/>
      <c r="BK810" s="13"/>
      <c r="BL810" s="13"/>
      <c r="BM810" s="13"/>
      <c r="BN810" s="13"/>
      <c r="BO810" s="13"/>
      <c r="BP810" s="13"/>
      <c r="BQ810" s="13"/>
      <c r="BR810" s="13"/>
      <c r="BS810" s="13"/>
      <c r="BT810" s="13"/>
      <c r="BU810" s="13"/>
      <c r="BV810" s="13"/>
      <c r="BW810" s="13"/>
      <c r="BX810" s="13"/>
      <c r="BY810" s="13"/>
      <c r="BZ810" s="13"/>
      <c r="CA810" s="13"/>
      <c r="CB810" s="13"/>
      <c r="CC810" s="13"/>
      <c r="CD810" s="13"/>
      <c r="CE810" s="13"/>
      <c r="CF810" s="13"/>
      <c r="CG810" s="13"/>
      <c r="CH810" s="13"/>
    </row>
    <row r="811" spans="1:86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Z811" s="15"/>
      <c r="AA811" s="15"/>
      <c r="AB811" s="15"/>
      <c r="AC811" s="15"/>
      <c r="AD811" s="15"/>
      <c r="AE811" s="15"/>
      <c r="AF811" s="15"/>
      <c r="AG811" s="15"/>
      <c r="AH811" s="15"/>
      <c r="AI811" s="15"/>
      <c r="AJ811" s="15"/>
      <c r="AK811" s="15"/>
      <c r="AL811" s="15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13"/>
      <c r="AY811" s="13"/>
      <c r="AZ811" s="13"/>
      <c r="BA811" s="13"/>
      <c r="BB811" s="13"/>
      <c r="BC811" s="13"/>
      <c r="BD811" s="13"/>
      <c r="BE811" s="13"/>
      <c r="BF811" s="13"/>
      <c r="BG811" s="13"/>
      <c r="BH811" s="13"/>
      <c r="BI811" s="13"/>
      <c r="BJ811" s="13"/>
      <c r="BK811" s="13"/>
      <c r="BL811" s="13"/>
      <c r="BM811" s="13"/>
      <c r="BN811" s="13"/>
      <c r="BO811" s="13"/>
      <c r="BP811" s="13"/>
      <c r="BQ811" s="13"/>
      <c r="BR811" s="13"/>
      <c r="BS811" s="13"/>
      <c r="BT811" s="13"/>
      <c r="BU811" s="13"/>
      <c r="BV811" s="13"/>
      <c r="BW811" s="13"/>
      <c r="BX811" s="13"/>
      <c r="BY811" s="13"/>
      <c r="BZ811" s="13"/>
      <c r="CA811" s="13"/>
      <c r="CB811" s="13"/>
      <c r="CC811" s="13"/>
      <c r="CD811" s="13"/>
      <c r="CE811" s="13"/>
      <c r="CF811" s="13"/>
      <c r="CG811" s="13"/>
      <c r="CH811" s="13"/>
    </row>
    <row r="812" spans="1:86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Z812" s="15"/>
      <c r="AA812" s="15"/>
      <c r="AB812" s="15"/>
      <c r="AC812" s="15"/>
      <c r="AD812" s="15"/>
      <c r="AE812" s="15"/>
      <c r="AF812" s="15"/>
      <c r="AG812" s="15"/>
      <c r="AH812" s="15"/>
      <c r="AI812" s="15"/>
      <c r="AJ812" s="15"/>
      <c r="AK812" s="15"/>
      <c r="AL812" s="15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13"/>
      <c r="AY812" s="13"/>
      <c r="AZ812" s="13"/>
      <c r="BA812" s="13"/>
      <c r="BB812" s="13"/>
      <c r="BC812" s="13"/>
      <c r="BD812" s="13"/>
      <c r="BE812" s="13"/>
      <c r="BF812" s="13"/>
      <c r="BG812" s="13"/>
      <c r="BH812" s="13"/>
      <c r="BI812" s="13"/>
      <c r="BJ812" s="13"/>
      <c r="BK812" s="13"/>
      <c r="BL812" s="13"/>
      <c r="BM812" s="13"/>
      <c r="BN812" s="13"/>
      <c r="BO812" s="13"/>
      <c r="BP812" s="13"/>
      <c r="BQ812" s="13"/>
      <c r="BR812" s="13"/>
      <c r="BS812" s="13"/>
      <c r="BT812" s="13"/>
      <c r="BU812" s="13"/>
      <c r="BV812" s="13"/>
      <c r="BW812" s="13"/>
      <c r="BX812" s="13"/>
      <c r="BY812" s="13"/>
      <c r="BZ812" s="13"/>
      <c r="CA812" s="13"/>
      <c r="CB812" s="13"/>
      <c r="CC812" s="13"/>
      <c r="CD812" s="13"/>
      <c r="CE812" s="13"/>
      <c r="CF812" s="13"/>
      <c r="CG812" s="13"/>
      <c r="CH812" s="13"/>
    </row>
    <row r="813" spans="1:86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Z813" s="15"/>
      <c r="AA813" s="15"/>
      <c r="AB813" s="15"/>
      <c r="AC813" s="15"/>
      <c r="AD813" s="15"/>
      <c r="AE813" s="15"/>
      <c r="AF813" s="15"/>
      <c r="AG813" s="15"/>
      <c r="AH813" s="15"/>
      <c r="AI813" s="15"/>
      <c r="AJ813" s="15"/>
      <c r="AK813" s="15"/>
      <c r="AL813" s="15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13"/>
      <c r="AY813" s="13"/>
      <c r="AZ813" s="13"/>
      <c r="BA813" s="13"/>
      <c r="BB813" s="13"/>
      <c r="BC813" s="13"/>
      <c r="BD813" s="13"/>
      <c r="BE813" s="13"/>
      <c r="BF813" s="13"/>
      <c r="BG813" s="13"/>
      <c r="BH813" s="13"/>
      <c r="BI813" s="13"/>
      <c r="BJ813" s="13"/>
      <c r="BK813" s="13"/>
      <c r="BL813" s="13"/>
      <c r="BM813" s="13"/>
      <c r="BN813" s="13"/>
      <c r="BO813" s="13"/>
      <c r="BP813" s="13"/>
      <c r="BQ813" s="13"/>
      <c r="BR813" s="13"/>
      <c r="BS813" s="13"/>
      <c r="BT813" s="13"/>
      <c r="BU813" s="13"/>
      <c r="BV813" s="13"/>
      <c r="BW813" s="13"/>
      <c r="BX813" s="13"/>
      <c r="BY813" s="13"/>
      <c r="BZ813" s="13"/>
      <c r="CA813" s="13"/>
      <c r="CB813" s="13"/>
      <c r="CC813" s="13"/>
      <c r="CD813" s="13"/>
      <c r="CE813" s="13"/>
      <c r="CF813" s="13"/>
      <c r="CG813" s="13"/>
      <c r="CH813" s="13"/>
    </row>
    <row r="814" spans="1:86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Z814" s="15"/>
      <c r="AA814" s="15"/>
      <c r="AB814" s="15"/>
      <c r="AC814" s="15"/>
      <c r="AD814" s="15"/>
      <c r="AE814" s="15"/>
      <c r="AF814" s="15"/>
      <c r="AG814" s="15"/>
      <c r="AH814" s="15"/>
      <c r="AI814" s="15"/>
      <c r="AJ814" s="15"/>
      <c r="AK814" s="15"/>
      <c r="AL814" s="15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13"/>
      <c r="AY814" s="13"/>
      <c r="AZ814" s="13"/>
      <c r="BA814" s="13"/>
      <c r="BB814" s="13"/>
      <c r="BC814" s="13"/>
      <c r="BD814" s="13"/>
      <c r="BE814" s="13"/>
      <c r="BF814" s="13"/>
      <c r="BG814" s="13"/>
      <c r="BH814" s="13"/>
      <c r="BI814" s="13"/>
      <c r="BJ814" s="13"/>
      <c r="BK814" s="13"/>
      <c r="BL814" s="13"/>
      <c r="BM814" s="13"/>
      <c r="BN814" s="13"/>
      <c r="BO814" s="13"/>
      <c r="BP814" s="13"/>
      <c r="BQ814" s="13"/>
      <c r="BR814" s="13"/>
      <c r="BS814" s="13"/>
      <c r="BT814" s="13"/>
      <c r="BU814" s="13"/>
      <c r="BV814" s="13"/>
      <c r="BW814" s="13"/>
      <c r="BX814" s="13"/>
      <c r="BY814" s="13"/>
      <c r="BZ814" s="13"/>
      <c r="CA814" s="13"/>
      <c r="CB814" s="13"/>
      <c r="CC814" s="13"/>
      <c r="CD814" s="13"/>
      <c r="CE814" s="13"/>
      <c r="CF814" s="13"/>
      <c r="CG814" s="13"/>
      <c r="CH814" s="13"/>
    </row>
    <row r="815" spans="1:86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Z815" s="15"/>
      <c r="AA815" s="15"/>
      <c r="AB815" s="15"/>
      <c r="AC815" s="15"/>
      <c r="AD815" s="15"/>
      <c r="AE815" s="15"/>
      <c r="AF815" s="15"/>
      <c r="AG815" s="15"/>
      <c r="AH815" s="15"/>
      <c r="AI815" s="15"/>
      <c r="AJ815" s="15"/>
      <c r="AK815" s="15"/>
      <c r="AL815" s="15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13"/>
      <c r="AY815" s="13"/>
      <c r="AZ815" s="13"/>
      <c r="BA815" s="13"/>
      <c r="BB815" s="13"/>
      <c r="BC815" s="13"/>
      <c r="BD815" s="13"/>
      <c r="BE815" s="13"/>
      <c r="BF815" s="13"/>
      <c r="BG815" s="13"/>
      <c r="BH815" s="13"/>
      <c r="BI815" s="13"/>
      <c r="BJ815" s="13"/>
      <c r="BK815" s="13"/>
      <c r="BL815" s="13"/>
      <c r="BM815" s="13"/>
      <c r="BN815" s="13"/>
      <c r="BO815" s="13"/>
      <c r="BP815" s="13"/>
      <c r="BQ815" s="13"/>
      <c r="BR815" s="13"/>
      <c r="BS815" s="13"/>
      <c r="BT815" s="13"/>
      <c r="BU815" s="13"/>
      <c r="BV815" s="13"/>
      <c r="BW815" s="13"/>
      <c r="BX815" s="13"/>
      <c r="BY815" s="13"/>
      <c r="BZ815" s="13"/>
      <c r="CA815" s="13"/>
      <c r="CB815" s="13"/>
      <c r="CC815" s="13"/>
      <c r="CD815" s="13"/>
      <c r="CE815" s="13"/>
      <c r="CF815" s="13"/>
      <c r="CG815" s="13"/>
      <c r="CH815" s="13"/>
    </row>
    <row r="816" spans="1:86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13"/>
      <c r="AY816" s="13"/>
      <c r="AZ816" s="13"/>
      <c r="BA816" s="13"/>
      <c r="BB816" s="13"/>
      <c r="BC816" s="13"/>
      <c r="BD816" s="13"/>
      <c r="BE816" s="13"/>
      <c r="BF816" s="13"/>
      <c r="BG816" s="13"/>
      <c r="BH816" s="13"/>
      <c r="BI816" s="13"/>
      <c r="BJ816" s="13"/>
      <c r="BK816" s="13"/>
      <c r="BL816" s="13"/>
      <c r="BM816" s="13"/>
      <c r="BN816" s="13"/>
      <c r="BO816" s="13"/>
      <c r="BP816" s="13"/>
      <c r="BQ816" s="13"/>
      <c r="BR816" s="13"/>
      <c r="BS816" s="13"/>
      <c r="BT816" s="13"/>
      <c r="BU816" s="13"/>
      <c r="BV816" s="13"/>
      <c r="BW816" s="13"/>
      <c r="BX816" s="13"/>
      <c r="BY816" s="13"/>
      <c r="BZ816" s="13"/>
      <c r="CA816" s="13"/>
      <c r="CB816" s="13"/>
      <c r="CC816" s="13"/>
      <c r="CD816" s="13"/>
      <c r="CE816" s="13"/>
      <c r="CF816" s="13"/>
      <c r="CG816" s="13"/>
      <c r="CH816" s="13"/>
    </row>
    <row r="817" spans="1:86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Z817" s="15"/>
      <c r="AA817" s="15"/>
      <c r="AB817" s="15"/>
      <c r="AC817" s="15"/>
      <c r="AD817" s="15"/>
      <c r="AE817" s="15"/>
      <c r="AF817" s="15"/>
      <c r="AG817" s="15"/>
      <c r="AH817" s="15"/>
      <c r="AI817" s="15"/>
      <c r="AJ817" s="15"/>
      <c r="AK817" s="15"/>
      <c r="AL817" s="15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13"/>
      <c r="AY817" s="13"/>
      <c r="AZ817" s="13"/>
      <c r="BA817" s="13"/>
      <c r="BB817" s="13"/>
      <c r="BC817" s="13"/>
      <c r="BD817" s="13"/>
      <c r="BE817" s="13"/>
      <c r="BF817" s="13"/>
      <c r="BG817" s="13"/>
      <c r="BH817" s="13"/>
      <c r="BI817" s="13"/>
      <c r="BJ817" s="13"/>
      <c r="BK817" s="13"/>
      <c r="BL817" s="13"/>
      <c r="BM817" s="13"/>
      <c r="BN817" s="13"/>
      <c r="BO817" s="13"/>
      <c r="BP817" s="13"/>
      <c r="BQ817" s="13"/>
      <c r="BR817" s="13"/>
      <c r="BS817" s="13"/>
      <c r="BT817" s="13"/>
      <c r="BU817" s="13"/>
      <c r="BV817" s="13"/>
      <c r="BW817" s="13"/>
      <c r="BX817" s="13"/>
      <c r="BY817" s="13"/>
      <c r="BZ817" s="13"/>
      <c r="CA817" s="13"/>
      <c r="CB817" s="13"/>
      <c r="CC817" s="13"/>
      <c r="CD817" s="13"/>
      <c r="CE817" s="13"/>
      <c r="CF817" s="13"/>
      <c r="CG817" s="13"/>
      <c r="CH817" s="13"/>
    </row>
    <row r="818" spans="1:86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Z818" s="15"/>
      <c r="AA818" s="15"/>
      <c r="AB818" s="15"/>
      <c r="AC818" s="15"/>
      <c r="AD818" s="15"/>
      <c r="AE818" s="15"/>
      <c r="AF818" s="15"/>
      <c r="AG818" s="15"/>
      <c r="AH818" s="15"/>
      <c r="AI818" s="15"/>
      <c r="AJ818" s="15"/>
      <c r="AK818" s="15"/>
      <c r="AL818" s="15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13"/>
      <c r="AY818" s="13"/>
      <c r="AZ818" s="13"/>
      <c r="BA818" s="13"/>
      <c r="BB818" s="13"/>
      <c r="BC818" s="13"/>
      <c r="BD818" s="13"/>
      <c r="BE818" s="13"/>
      <c r="BF818" s="13"/>
      <c r="BG818" s="13"/>
      <c r="BH818" s="13"/>
      <c r="BI818" s="13"/>
      <c r="BJ818" s="13"/>
      <c r="BK818" s="13"/>
      <c r="BL818" s="13"/>
      <c r="BM818" s="13"/>
      <c r="BN818" s="13"/>
      <c r="BO818" s="13"/>
      <c r="BP818" s="13"/>
      <c r="BQ818" s="13"/>
      <c r="BR818" s="13"/>
      <c r="BS818" s="13"/>
      <c r="BT818" s="13"/>
      <c r="BU818" s="13"/>
      <c r="BV818" s="13"/>
      <c r="BW818" s="13"/>
      <c r="BX818" s="13"/>
      <c r="BY818" s="13"/>
      <c r="BZ818" s="13"/>
      <c r="CA818" s="13"/>
      <c r="CB818" s="13"/>
      <c r="CC818" s="13"/>
      <c r="CD818" s="13"/>
      <c r="CE818" s="13"/>
      <c r="CF818" s="13"/>
      <c r="CG818" s="13"/>
      <c r="CH818" s="13"/>
    </row>
    <row r="819" spans="1:86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Z819" s="15"/>
      <c r="AA819" s="15"/>
      <c r="AB819" s="15"/>
      <c r="AC819" s="15"/>
      <c r="AD819" s="15"/>
      <c r="AE819" s="15"/>
      <c r="AF819" s="15"/>
      <c r="AG819" s="15"/>
      <c r="AH819" s="15"/>
      <c r="AI819" s="15"/>
      <c r="AJ819" s="15"/>
      <c r="AK819" s="15"/>
      <c r="AL819" s="15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13"/>
      <c r="AY819" s="13"/>
      <c r="AZ819" s="13"/>
      <c r="BA819" s="13"/>
      <c r="BB819" s="13"/>
      <c r="BC819" s="13"/>
      <c r="BD819" s="13"/>
      <c r="BE819" s="13"/>
      <c r="BF819" s="13"/>
      <c r="BG819" s="13"/>
      <c r="BH819" s="13"/>
      <c r="BI819" s="13"/>
      <c r="BJ819" s="13"/>
      <c r="BK819" s="13"/>
      <c r="BL819" s="13"/>
      <c r="BM819" s="13"/>
      <c r="BN819" s="13"/>
      <c r="BO819" s="13"/>
      <c r="BP819" s="13"/>
      <c r="BQ819" s="13"/>
      <c r="BR819" s="13"/>
      <c r="BS819" s="13"/>
      <c r="BT819" s="13"/>
      <c r="BU819" s="13"/>
      <c r="BV819" s="13"/>
      <c r="BW819" s="13"/>
      <c r="BX819" s="13"/>
      <c r="BY819" s="13"/>
      <c r="BZ819" s="13"/>
      <c r="CA819" s="13"/>
      <c r="CB819" s="13"/>
      <c r="CC819" s="13"/>
      <c r="CD819" s="13"/>
      <c r="CE819" s="13"/>
      <c r="CF819" s="13"/>
      <c r="CG819" s="13"/>
      <c r="CH819" s="13"/>
    </row>
    <row r="820" spans="1:86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Z820" s="15"/>
      <c r="AA820" s="15"/>
      <c r="AB820" s="15"/>
      <c r="AC820" s="15"/>
      <c r="AD820" s="15"/>
      <c r="AE820" s="15"/>
      <c r="AF820" s="15"/>
      <c r="AG820" s="15"/>
      <c r="AH820" s="15"/>
      <c r="AI820" s="15"/>
      <c r="AJ820" s="15"/>
      <c r="AK820" s="15"/>
      <c r="AL820" s="15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13"/>
      <c r="AY820" s="13"/>
      <c r="AZ820" s="13"/>
      <c r="BA820" s="13"/>
      <c r="BB820" s="13"/>
      <c r="BC820" s="13"/>
      <c r="BD820" s="13"/>
      <c r="BE820" s="13"/>
      <c r="BF820" s="13"/>
      <c r="BG820" s="13"/>
      <c r="BH820" s="13"/>
      <c r="BI820" s="13"/>
      <c r="BJ820" s="13"/>
      <c r="BK820" s="13"/>
      <c r="BL820" s="13"/>
      <c r="BM820" s="13"/>
      <c r="BN820" s="13"/>
      <c r="BO820" s="13"/>
      <c r="BP820" s="13"/>
      <c r="BQ820" s="13"/>
      <c r="BR820" s="13"/>
      <c r="BS820" s="13"/>
      <c r="BT820" s="13"/>
      <c r="BU820" s="13"/>
      <c r="BV820" s="13"/>
      <c r="BW820" s="13"/>
      <c r="BX820" s="13"/>
      <c r="BY820" s="13"/>
      <c r="BZ820" s="13"/>
      <c r="CA820" s="13"/>
      <c r="CB820" s="13"/>
      <c r="CC820" s="13"/>
      <c r="CD820" s="13"/>
      <c r="CE820" s="13"/>
      <c r="CF820" s="13"/>
      <c r="CG820" s="13"/>
      <c r="CH820" s="13"/>
    </row>
    <row r="821" spans="1:86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Z821" s="15"/>
      <c r="AA821" s="15"/>
      <c r="AB821" s="15"/>
      <c r="AC821" s="15"/>
      <c r="AD821" s="15"/>
      <c r="AE821" s="15"/>
      <c r="AF821" s="15"/>
      <c r="AG821" s="15"/>
      <c r="AH821" s="15"/>
      <c r="AI821" s="15"/>
      <c r="AJ821" s="15"/>
      <c r="AK821" s="15"/>
      <c r="AL821" s="15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13"/>
      <c r="AY821" s="13"/>
      <c r="AZ821" s="13"/>
      <c r="BA821" s="13"/>
      <c r="BB821" s="13"/>
      <c r="BC821" s="13"/>
      <c r="BD821" s="13"/>
      <c r="BE821" s="13"/>
      <c r="BF821" s="13"/>
      <c r="BG821" s="13"/>
      <c r="BH821" s="13"/>
      <c r="BI821" s="13"/>
      <c r="BJ821" s="13"/>
      <c r="BK821" s="13"/>
      <c r="BL821" s="13"/>
      <c r="BM821" s="13"/>
      <c r="BN821" s="13"/>
      <c r="BO821" s="13"/>
      <c r="BP821" s="13"/>
      <c r="BQ821" s="13"/>
      <c r="BR821" s="13"/>
      <c r="BS821" s="13"/>
      <c r="BT821" s="13"/>
      <c r="BU821" s="13"/>
      <c r="BV821" s="13"/>
      <c r="BW821" s="13"/>
      <c r="BX821" s="13"/>
      <c r="BY821" s="13"/>
      <c r="BZ821" s="13"/>
      <c r="CA821" s="13"/>
      <c r="CB821" s="13"/>
      <c r="CC821" s="13"/>
      <c r="CD821" s="13"/>
      <c r="CE821" s="13"/>
      <c r="CF821" s="13"/>
      <c r="CG821" s="13"/>
      <c r="CH821" s="13"/>
    </row>
    <row r="822" spans="1:86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Z822" s="15"/>
      <c r="AA822" s="15"/>
      <c r="AB822" s="15"/>
      <c r="AC822" s="15"/>
      <c r="AD822" s="15"/>
      <c r="AE822" s="15"/>
      <c r="AF822" s="15"/>
      <c r="AG822" s="15"/>
      <c r="AH822" s="15"/>
      <c r="AI822" s="15"/>
      <c r="AJ822" s="15"/>
      <c r="AK822" s="15"/>
      <c r="AL822" s="15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13"/>
      <c r="AY822" s="13"/>
      <c r="AZ822" s="13"/>
      <c r="BA822" s="13"/>
      <c r="BB822" s="13"/>
      <c r="BC822" s="13"/>
      <c r="BD822" s="13"/>
      <c r="BE822" s="13"/>
      <c r="BF822" s="13"/>
      <c r="BG822" s="13"/>
      <c r="BH822" s="13"/>
      <c r="BI822" s="13"/>
      <c r="BJ822" s="13"/>
      <c r="BK822" s="13"/>
      <c r="BL822" s="13"/>
      <c r="BM822" s="13"/>
      <c r="BN822" s="13"/>
      <c r="BO822" s="13"/>
      <c r="BP822" s="13"/>
      <c r="BQ822" s="13"/>
      <c r="BR822" s="13"/>
      <c r="BS822" s="13"/>
      <c r="BT822" s="13"/>
      <c r="BU822" s="13"/>
      <c r="BV822" s="13"/>
      <c r="BW822" s="13"/>
      <c r="BX822" s="13"/>
      <c r="BY822" s="13"/>
      <c r="BZ822" s="13"/>
      <c r="CA822" s="13"/>
      <c r="CB822" s="13"/>
      <c r="CC822" s="13"/>
      <c r="CD822" s="13"/>
      <c r="CE822" s="13"/>
      <c r="CF822" s="13"/>
      <c r="CG822" s="13"/>
      <c r="CH822" s="13"/>
    </row>
    <row r="823" spans="1:86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Z823" s="15"/>
      <c r="AA823" s="15"/>
      <c r="AB823" s="15"/>
      <c r="AC823" s="15"/>
      <c r="AD823" s="15"/>
      <c r="AE823" s="15"/>
      <c r="AF823" s="15"/>
      <c r="AG823" s="15"/>
      <c r="AH823" s="15"/>
      <c r="AI823" s="15"/>
      <c r="AJ823" s="15"/>
      <c r="AK823" s="15"/>
      <c r="AL823" s="15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13"/>
      <c r="AY823" s="13"/>
      <c r="AZ823" s="13"/>
      <c r="BA823" s="13"/>
      <c r="BB823" s="13"/>
      <c r="BC823" s="13"/>
      <c r="BD823" s="13"/>
      <c r="BE823" s="13"/>
      <c r="BF823" s="13"/>
      <c r="BG823" s="13"/>
      <c r="BH823" s="13"/>
      <c r="BI823" s="13"/>
      <c r="BJ823" s="13"/>
      <c r="BK823" s="13"/>
      <c r="BL823" s="13"/>
      <c r="BM823" s="13"/>
      <c r="BN823" s="13"/>
      <c r="BO823" s="13"/>
      <c r="BP823" s="13"/>
      <c r="BQ823" s="13"/>
      <c r="BR823" s="13"/>
      <c r="BS823" s="13"/>
      <c r="BT823" s="13"/>
      <c r="BU823" s="13"/>
      <c r="BV823" s="13"/>
      <c r="BW823" s="13"/>
      <c r="BX823" s="13"/>
      <c r="BY823" s="13"/>
      <c r="BZ823" s="13"/>
      <c r="CA823" s="13"/>
      <c r="CB823" s="13"/>
      <c r="CC823" s="13"/>
      <c r="CD823" s="13"/>
      <c r="CE823" s="13"/>
      <c r="CF823" s="13"/>
      <c r="CG823" s="13"/>
      <c r="CH823" s="13"/>
    </row>
    <row r="824" spans="1:86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Z824" s="15"/>
      <c r="AA824" s="15"/>
      <c r="AB824" s="15"/>
      <c r="AC824" s="15"/>
      <c r="AD824" s="15"/>
      <c r="AE824" s="15"/>
      <c r="AF824" s="15"/>
      <c r="AG824" s="15"/>
      <c r="AH824" s="15"/>
      <c r="AI824" s="15"/>
      <c r="AJ824" s="15"/>
      <c r="AK824" s="15"/>
      <c r="AL824" s="15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13"/>
      <c r="AY824" s="13"/>
      <c r="AZ824" s="13"/>
      <c r="BA824" s="13"/>
      <c r="BB824" s="13"/>
      <c r="BC824" s="13"/>
      <c r="BD824" s="13"/>
      <c r="BE824" s="13"/>
      <c r="BF824" s="13"/>
      <c r="BG824" s="13"/>
      <c r="BH824" s="13"/>
      <c r="BI824" s="13"/>
      <c r="BJ824" s="13"/>
      <c r="BK824" s="13"/>
      <c r="BL824" s="13"/>
      <c r="BM824" s="13"/>
      <c r="BN824" s="13"/>
      <c r="BO824" s="13"/>
      <c r="BP824" s="13"/>
      <c r="BQ824" s="13"/>
      <c r="BR824" s="13"/>
      <c r="BS824" s="13"/>
      <c r="BT824" s="13"/>
      <c r="BU824" s="13"/>
      <c r="BV824" s="13"/>
      <c r="BW824" s="13"/>
      <c r="BX824" s="13"/>
      <c r="BY824" s="13"/>
      <c r="BZ824" s="13"/>
      <c r="CA824" s="13"/>
      <c r="CB824" s="13"/>
      <c r="CC824" s="13"/>
      <c r="CD824" s="13"/>
      <c r="CE824" s="13"/>
      <c r="CF824" s="13"/>
      <c r="CG824" s="13"/>
      <c r="CH824" s="13"/>
    </row>
    <row r="825" spans="1:86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Z825" s="15"/>
      <c r="AA825" s="15"/>
      <c r="AB825" s="15"/>
      <c r="AC825" s="15"/>
      <c r="AD825" s="15"/>
      <c r="AE825" s="15"/>
      <c r="AF825" s="15"/>
      <c r="AG825" s="15"/>
      <c r="AH825" s="15"/>
      <c r="AI825" s="15"/>
      <c r="AJ825" s="15"/>
      <c r="AK825" s="15"/>
      <c r="AL825" s="15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13"/>
      <c r="AY825" s="13"/>
      <c r="AZ825" s="13"/>
      <c r="BA825" s="13"/>
      <c r="BB825" s="13"/>
      <c r="BC825" s="13"/>
      <c r="BD825" s="13"/>
      <c r="BE825" s="13"/>
      <c r="BF825" s="13"/>
      <c r="BG825" s="13"/>
      <c r="BH825" s="13"/>
      <c r="BI825" s="13"/>
      <c r="BJ825" s="13"/>
      <c r="BK825" s="13"/>
      <c r="BL825" s="13"/>
      <c r="BM825" s="13"/>
      <c r="BN825" s="13"/>
      <c r="BO825" s="13"/>
      <c r="BP825" s="13"/>
      <c r="BQ825" s="13"/>
      <c r="BR825" s="13"/>
      <c r="BS825" s="13"/>
      <c r="BT825" s="13"/>
      <c r="BU825" s="13"/>
      <c r="BV825" s="13"/>
      <c r="BW825" s="13"/>
      <c r="BX825" s="13"/>
      <c r="BY825" s="13"/>
      <c r="BZ825" s="13"/>
      <c r="CA825" s="13"/>
      <c r="CB825" s="13"/>
      <c r="CC825" s="13"/>
      <c r="CD825" s="13"/>
      <c r="CE825" s="13"/>
      <c r="CF825" s="13"/>
      <c r="CG825" s="13"/>
      <c r="CH825" s="13"/>
    </row>
    <row r="826" spans="1:86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Z826" s="15"/>
      <c r="AA826" s="15"/>
      <c r="AB826" s="15"/>
      <c r="AC826" s="15"/>
      <c r="AD826" s="15"/>
      <c r="AE826" s="15"/>
      <c r="AF826" s="15"/>
      <c r="AG826" s="15"/>
      <c r="AH826" s="15"/>
      <c r="AI826" s="15"/>
      <c r="AJ826" s="15"/>
      <c r="AK826" s="15"/>
      <c r="AL826" s="15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13"/>
      <c r="AY826" s="13"/>
      <c r="AZ826" s="13"/>
      <c r="BA826" s="13"/>
      <c r="BB826" s="13"/>
      <c r="BC826" s="13"/>
      <c r="BD826" s="13"/>
      <c r="BE826" s="13"/>
      <c r="BF826" s="13"/>
      <c r="BG826" s="13"/>
      <c r="BH826" s="13"/>
      <c r="BI826" s="13"/>
      <c r="BJ826" s="13"/>
      <c r="BK826" s="13"/>
      <c r="BL826" s="13"/>
      <c r="BM826" s="13"/>
      <c r="BN826" s="13"/>
      <c r="BO826" s="13"/>
      <c r="BP826" s="13"/>
      <c r="BQ826" s="13"/>
      <c r="BR826" s="13"/>
      <c r="BS826" s="13"/>
      <c r="BT826" s="13"/>
      <c r="BU826" s="13"/>
      <c r="BV826" s="13"/>
      <c r="BW826" s="13"/>
      <c r="BX826" s="13"/>
      <c r="BY826" s="13"/>
      <c r="BZ826" s="13"/>
      <c r="CA826" s="13"/>
      <c r="CB826" s="13"/>
      <c r="CC826" s="13"/>
      <c r="CD826" s="13"/>
      <c r="CE826" s="13"/>
      <c r="CF826" s="13"/>
      <c r="CG826" s="13"/>
      <c r="CH826" s="13"/>
    </row>
    <row r="827" spans="1:86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Z827" s="15"/>
      <c r="AA827" s="15"/>
      <c r="AB827" s="15"/>
      <c r="AC827" s="15"/>
      <c r="AD827" s="15"/>
      <c r="AE827" s="15"/>
      <c r="AF827" s="15"/>
      <c r="AG827" s="15"/>
      <c r="AH827" s="15"/>
      <c r="AI827" s="15"/>
      <c r="AJ827" s="15"/>
      <c r="AK827" s="15"/>
      <c r="AL827" s="15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13"/>
      <c r="AY827" s="13"/>
      <c r="AZ827" s="13"/>
      <c r="BA827" s="13"/>
      <c r="BB827" s="13"/>
      <c r="BC827" s="13"/>
      <c r="BD827" s="13"/>
      <c r="BE827" s="13"/>
      <c r="BF827" s="13"/>
      <c r="BG827" s="13"/>
      <c r="BH827" s="13"/>
      <c r="BI827" s="13"/>
      <c r="BJ827" s="13"/>
      <c r="BK827" s="13"/>
      <c r="BL827" s="13"/>
      <c r="BM827" s="13"/>
      <c r="BN827" s="13"/>
      <c r="BO827" s="13"/>
      <c r="BP827" s="13"/>
      <c r="BQ827" s="13"/>
      <c r="BR827" s="13"/>
      <c r="BS827" s="13"/>
      <c r="BT827" s="13"/>
      <c r="BU827" s="13"/>
      <c r="BV827" s="13"/>
      <c r="BW827" s="13"/>
      <c r="BX827" s="13"/>
      <c r="BY827" s="13"/>
      <c r="BZ827" s="13"/>
      <c r="CA827" s="13"/>
      <c r="CB827" s="13"/>
      <c r="CC827" s="13"/>
      <c r="CD827" s="13"/>
      <c r="CE827" s="13"/>
      <c r="CF827" s="13"/>
      <c r="CG827" s="13"/>
      <c r="CH827" s="13"/>
    </row>
    <row r="828" spans="1:86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Z828" s="15"/>
      <c r="AA828" s="15"/>
      <c r="AB828" s="15"/>
      <c r="AC828" s="15"/>
      <c r="AD828" s="15"/>
      <c r="AE828" s="15"/>
      <c r="AF828" s="15"/>
      <c r="AG828" s="15"/>
      <c r="AH828" s="15"/>
      <c r="AI828" s="15"/>
      <c r="AJ828" s="15"/>
      <c r="AK828" s="15"/>
      <c r="AL828" s="15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13"/>
      <c r="AY828" s="13"/>
      <c r="AZ828" s="13"/>
      <c r="BA828" s="13"/>
      <c r="BB828" s="13"/>
      <c r="BC828" s="13"/>
      <c r="BD828" s="13"/>
      <c r="BE828" s="13"/>
      <c r="BF828" s="13"/>
      <c r="BG828" s="13"/>
      <c r="BH828" s="13"/>
      <c r="BI828" s="13"/>
      <c r="BJ828" s="13"/>
      <c r="BK828" s="13"/>
      <c r="BL828" s="13"/>
      <c r="BM828" s="13"/>
      <c r="BN828" s="13"/>
      <c r="BO828" s="13"/>
      <c r="BP828" s="13"/>
      <c r="BQ828" s="13"/>
      <c r="BR828" s="13"/>
      <c r="BS828" s="13"/>
      <c r="BT828" s="13"/>
      <c r="BU828" s="13"/>
      <c r="BV828" s="13"/>
      <c r="BW828" s="13"/>
      <c r="BX828" s="13"/>
      <c r="BY828" s="13"/>
      <c r="BZ828" s="13"/>
      <c r="CA828" s="13"/>
      <c r="CB828" s="13"/>
      <c r="CC828" s="13"/>
      <c r="CD828" s="13"/>
      <c r="CE828" s="13"/>
      <c r="CF828" s="13"/>
      <c r="CG828" s="13"/>
      <c r="CH828" s="13"/>
    </row>
    <row r="829" spans="1:86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Z829" s="15"/>
      <c r="AA829" s="15"/>
      <c r="AB829" s="15"/>
      <c r="AC829" s="15"/>
      <c r="AD829" s="15"/>
      <c r="AE829" s="15"/>
      <c r="AF829" s="15"/>
      <c r="AG829" s="15"/>
      <c r="AH829" s="15"/>
      <c r="AI829" s="15"/>
      <c r="AJ829" s="15"/>
      <c r="AK829" s="15"/>
      <c r="AL829" s="15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13"/>
      <c r="AY829" s="13"/>
      <c r="AZ829" s="13"/>
      <c r="BA829" s="13"/>
      <c r="BB829" s="13"/>
      <c r="BC829" s="13"/>
      <c r="BD829" s="13"/>
      <c r="BE829" s="13"/>
      <c r="BF829" s="13"/>
      <c r="BG829" s="13"/>
      <c r="BH829" s="13"/>
      <c r="BI829" s="13"/>
      <c r="BJ829" s="13"/>
      <c r="BK829" s="13"/>
      <c r="BL829" s="13"/>
      <c r="BM829" s="13"/>
      <c r="BN829" s="13"/>
      <c r="BO829" s="13"/>
      <c r="BP829" s="13"/>
      <c r="BQ829" s="13"/>
      <c r="BR829" s="13"/>
      <c r="BS829" s="13"/>
      <c r="BT829" s="13"/>
      <c r="BU829" s="13"/>
      <c r="BV829" s="13"/>
      <c r="BW829" s="13"/>
      <c r="BX829" s="13"/>
      <c r="BY829" s="13"/>
      <c r="BZ829" s="13"/>
      <c r="CA829" s="13"/>
      <c r="CB829" s="13"/>
      <c r="CC829" s="13"/>
      <c r="CD829" s="13"/>
      <c r="CE829" s="13"/>
      <c r="CF829" s="13"/>
      <c r="CG829" s="13"/>
      <c r="CH829" s="13"/>
    </row>
    <row r="830" spans="1:86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Z830" s="15"/>
      <c r="AA830" s="15"/>
      <c r="AB830" s="15"/>
      <c r="AC830" s="15"/>
      <c r="AD830" s="15"/>
      <c r="AE830" s="15"/>
      <c r="AF830" s="15"/>
      <c r="AG830" s="15"/>
      <c r="AH830" s="15"/>
      <c r="AI830" s="15"/>
      <c r="AJ830" s="15"/>
      <c r="AK830" s="15"/>
      <c r="AL830" s="15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13"/>
      <c r="AY830" s="13"/>
      <c r="AZ830" s="13"/>
      <c r="BA830" s="13"/>
      <c r="BB830" s="13"/>
      <c r="BC830" s="13"/>
      <c r="BD830" s="13"/>
      <c r="BE830" s="13"/>
      <c r="BF830" s="13"/>
      <c r="BG830" s="13"/>
      <c r="BH830" s="13"/>
      <c r="BI830" s="13"/>
      <c r="BJ830" s="13"/>
      <c r="BK830" s="13"/>
      <c r="BL830" s="13"/>
      <c r="BM830" s="13"/>
      <c r="BN830" s="13"/>
      <c r="BO830" s="13"/>
      <c r="BP830" s="13"/>
      <c r="BQ830" s="13"/>
      <c r="BR830" s="13"/>
      <c r="BS830" s="13"/>
      <c r="BT830" s="13"/>
      <c r="BU830" s="13"/>
      <c r="BV830" s="13"/>
      <c r="BW830" s="13"/>
      <c r="BX830" s="13"/>
      <c r="BY830" s="13"/>
      <c r="BZ830" s="13"/>
      <c r="CA830" s="13"/>
      <c r="CB830" s="13"/>
      <c r="CC830" s="13"/>
      <c r="CD830" s="13"/>
      <c r="CE830" s="13"/>
      <c r="CF830" s="13"/>
      <c r="CG830" s="13"/>
      <c r="CH830" s="13"/>
    </row>
    <row r="831" spans="1:86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Z831" s="15"/>
      <c r="AA831" s="15"/>
      <c r="AB831" s="15"/>
      <c r="AC831" s="15"/>
      <c r="AD831" s="15"/>
      <c r="AE831" s="15"/>
      <c r="AF831" s="15"/>
      <c r="AG831" s="15"/>
      <c r="AH831" s="15"/>
      <c r="AI831" s="15"/>
      <c r="AJ831" s="15"/>
      <c r="AK831" s="15"/>
      <c r="AL831" s="15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13"/>
      <c r="AY831" s="13"/>
      <c r="AZ831" s="13"/>
      <c r="BA831" s="13"/>
      <c r="BB831" s="13"/>
      <c r="BC831" s="13"/>
      <c r="BD831" s="13"/>
      <c r="BE831" s="13"/>
      <c r="BF831" s="13"/>
      <c r="BG831" s="13"/>
      <c r="BH831" s="13"/>
      <c r="BI831" s="13"/>
      <c r="BJ831" s="13"/>
      <c r="BK831" s="13"/>
      <c r="BL831" s="13"/>
      <c r="BM831" s="13"/>
      <c r="BN831" s="13"/>
      <c r="BO831" s="13"/>
      <c r="BP831" s="13"/>
      <c r="BQ831" s="13"/>
      <c r="BR831" s="13"/>
      <c r="BS831" s="13"/>
      <c r="BT831" s="13"/>
      <c r="BU831" s="13"/>
      <c r="BV831" s="13"/>
      <c r="BW831" s="13"/>
      <c r="BX831" s="13"/>
      <c r="BY831" s="13"/>
      <c r="BZ831" s="13"/>
      <c r="CA831" s="13"/>
      <c r="CB831" s="13"/>
      <c r="CC831" s="13"/>
      <c r="CD831" s="13"/>
      <c r="CE831" s="13"/>
      <c r="CF831" s="13"/>
      <c r="CG831" s="13"/>
      <c r="CH831" s="13"/>
    </row>
    <row r="832" spans="1:86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Z832" s="15"/>
      <c r="AA832" s="15"/>
      <c r="AB832" s="15"/>
      <c r="AC832" s="15"/>
      <c r="AD832" s="15"/>
      <c r="AE832" s="15"/>
      <c r="AF832" s="15"/>
      <c r="AG832" s="15"/>
      <c r="AH832" s="15"/>
      <c r="AI832" s="15"/>
      <c r="AJ832" s="15"/>
      <c r="AK832" s="15"/>
      <c r="AL832" s="15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13"/>
      <c r="AY832" s="13"/>
      <c r="AZ832" s="13"/>
      <c r="BA832" s="13"/>
      <c r="BB832" s="13"/>
      <c r="BC832" s="13"/>
      <c r="BD832" s="13"/>
      <c r="BE832" s="13"/>
      <c r="BF832" s="13"/>
      <c r="BG832" s="13"/>
      <c r="BH832" s="13"/>
      <c r="BI832" s="13"/>
      <c r="BJ832" s="13"/>
      <c r="BK832" s="13"/>
      <c r="BL832" s="13"/>
      <c r="BM832" s="13"/>
      <c r="BN832" s="13"/>
      <c r="BO832" s="13"/>
      <c r="BP832" s="13"/>
      <c r="BQ832" s="13"/>
      <c r="BR832" s="13"/>
      <c r="BS832" s="13"/>
      <c r="BT832" s="13"/>
      <c r="BU832" s="13"/>
      <c r="BV832" s="13"/>
      <c r="BW832" s="13"/>
      <c r="BX832" s="13"/>
      <c r="BY832" s="13"/>
      <c r="BZ832" s="13"/>
      <c r="CA832" s="13"/>
      <c r="CB832" s="13"/>
      <c r="CC832" s="13"/>
      <c r="CD832" s="13"/>
      <c r="CE832" s="13"/>
      <c r="CF832" s="13"/>
      <c r="CG832" s="13"/>
      <c r="CH832" s="13"/>
    </row>
    <row r="833" spans="1:86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Z833" s="15"/>
      <c r="AA833" s="15"/>
      <c r="AB833" s="15"/>
      <c r="AC833" s="15"/>
      <c r="AD833" s="15"/>
      <c r="AE833" s="15"/>
      <c r="AF833" s="15"/>
      <c r="AG833" s="15"/>
      <c r="AH833" s="15"/>
      <c r="AI833" s="15"/>
      <c r="AJ833" s="15"/>
      <c r="AK833" s="15"/>
      <c r="AL833" s="15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13"/>
      <c r="AY833" s="13"/>
      <c r="AZ833" s="13"/>
      <c r="BA833" s="13"/>
      <c r="BB833" s="13"/>
      <c r="BC833" s="13"/>
      <c r="BD833" s="13"/>
      <c r="BE833" s="13"/>
      <c r="BF833" s="13"/>
      <c r="BG833" s="13"/>
      <c r="BH833" s="13"/>
      <c r="BI833" s="13"/>
      <c r="BJ833" s="13"/>
      <c r="BK833" s="13"/>
      <c r="BL833" s="13"/>
      <c r="BM833" s="13"/>
      <c r="BN833" s="13"/>
      <c r="BO833" s="13"/>
      <c r="BP833" s="13"/>
      <c r="BQ833" s="13"/>
      <c r="BR833" s="13"/>
      <c r="BS833" s="13"/>
      <c r="BT833" s="13"/>
      <c r="BU833" s="13"/>
      <c r="BV833" s="13"/>
      <c r="BW833" s="13"/>
      <c r="BX833" s="13"/>
      <c r="BY833" s="13"/>
      <c r="BZ833" s="13"/>
      <c r="CA833" s="13"/>
      <c r="CB833" s="13"/>
      <c r="CC833" s="13"/>
      <c r="CD833" s="13"/>
      <c r="CE833" s="13"/>
      <c r="CF833" s="13"/>
      <c r="CG833" s="13"/>
      <c r="CH833" s="13"/>
    </row>
    <row r="834" spans="1:86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Z834" s="15"/>
      <c r="AA834" s="15"/>
      <c r="AB834" s="15"/>
      <c r="AC834" s="15"/>
      <c r="AD834" s="15"/>
      <c r="AE834" s="15"/>
      <c r="AF834" s="15"/>
      <c r="AG834" s="15"/>
      <c r="AH834" s="15"/>
      <c r="AI834" s="15"/>
      <c r="AJ834" s="15"/>
      <c r="AK834" s="15"/>
      <c r="AL834" s="15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13"/>
      <c r="AY834" s="13"/>
      <c r="AZ834" s="13"/>
      <c r="BA834" s="13"/>
      <c r="BB834" s="13"/>
      <c r="BC834" s="13"/>
      <c r="BD834" s="13"/>
      <c r="BE834" s="13"/>
      <c r="BF834" s="13"/>
      <c r="BG834" s="13"/>
      <c r="BH834" s="13"/>
      <c r="BI834" s="13"/>
      <c r="BJ834" s="13"/>
      <c r="BK834" s="13"/>
      <c r="BL834" s="13"/>
      <c r="BM834" s="13"/>
      <c r="BN834" s="13"/>
      <c r="BO834" s="13"/>
      <c r="BP834" s="13"/>
      <c r="BQ834" s="13"/>
      <c r="BR834" s="13"/>
      <c r="BS834" s="13"/>
      <c r="BT834" s="13"/>
      <c r="BU834" s="13"/>
      <c r="BV834" s="13"/>
      <c r="BW834" s="13"/>
      <c r="BX834" s="13"/>
      <c r="BY834" s="13"/>
      <c r="BZ834" s="13"/>
      <c r="CA834" s="13"/>
      <c r="CB834" s="13"/>
      <c r="CC834" s="13"/>
      <c r="CD834" s="13"/>
      <c r="CE834" s="13"/>
      <c r="CF834" s="13"/>
      <c r="CG834" s="13"/>
      <c r="CH834" s="13"/>
    </row>
    <row r="835" spans="1:86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Z835" s="15"/>
      <c r="AA835" s="15"/>
      <c r="AB835" s="15"/>
      <c r="AC835" s="15"/>
      <c r="AD835" s="15"/>
      <c r="AE835" s="15"/>
      <c r="AF835" s="15"/>
      <c r="AG835" s="15"/>
      <c r="AH835" s="15"/>
      <c r="AI835" s="15"/>
      <c r="AJ835" s="15"/>
      <c r="AK835" s="15"/>
      <c r="AL835" s="15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13"/>
      <c r="AY835" s="13"/>
      <c r="AZ835" s="13"/>
      <c r="BA835" s="13"/>
      <c r="BB835" s="13"/>
      <c r="BC835" s="13"/>
      <c r="BD835" s="13"/>
      <c r="BE835" s="13"/>
      <c r="BF835" s="13"/>
      <c r="BG835" s="13"/>
      <c r="BH835" s="13"/>
      <c r="BI835" s="13"/>
      <c r="BJ835" s="13"/>
      <c r="BK835" s="13"/>
      <c r="BL835" s="13"/>
      <c r="BM835" s="13"/>
      <c r="BN835" s="13"/>
      <c r="BO835" s="13"/>
      <c r="BP835" s="13"/>
      <c r="BQ835" s="13"/>
      <c r="BR835" s="13"/>
      <c r="BS835" s="13"/>
      <c r="BT835" s="13"/>
      <c r="BU835" s="13"/>
      <c r="BV835" s="13"/>
      <c r="BW835" s="13"/>
      <c r="BX835" s="13"/>
      <c r="BY835" s="13"/>
      <c r="BZ835" s="13"/>
      <c r="CA835" s="13"/>
      <c r="CB835" s="13"/>
      <c r="CC835" s="13"/>
      <c r="CD835" s="13"/>
      <c r="CE835" s="13"/>
      <c r="CF835" s="13"/>
      <c r="CG835" s="13"/>
      <c r="CH835" s="13"/>
    </row>
    <row r="836" spans="1:86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Z836" s="15"/>
      <c r="AA836" s="15"/>
      <c r="AB836" s="15"/>
      <c r="AC836" s="15"/>
      <c r="AD836" s="15"/>
      <c r="AE836" s="15"/>
      <c r="AF836" s="15"/>
      <c r="AG836" s="15"/>
      <c r="AH836" s="15"/>
      <c r="AI836" s="15"/>
      <c r="AJ836" s="15"/>
      <c r="AK836" s="15"/>
      <c r="AL836" s="15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13"/>
      <c r="AY836" s="13"/>
      <c r="AZ836" s="13"/>
      <c r="BA836" s="13"/>
      <c r="BB836" s="13"/>
      <c r="BC836" s="13"/>
      <c r="BD836" s="13"/>
      <c r="BE836" s="13"/>
      <c r="BF836" s="13"/>
      <c r="BG836" s="13"/>
      <c r="BH836" s="13"/>
      <c r="BI836" s="13"/>
      <c r="BJ836" s="13"/>
      <c r="BK836" s="13"/>
      <c r="BL836" s="13"/>
      <c r="BM836" s="13"/>
      <c r="BN836" s="13"/>
      <c r="BO836" s="13"/>
      <c r="BP836" s="13"/>
      <c r="BQ836" s="13"/>
      <c r="BR836" s="13"/>
      <c r="BS836" s="13"/>
      <c r="BT836" s="13"/>
      <c r="BU836" s="13"/>
      <c r="BV836" s="13"/>
      <c r="BW836" s="13"/>
      <c r="BX836" s="13"/>
      <c r="BY836" s="13"/>
      <c r="BZ836" s="13"/>
      <c r="CA836" s="13"/>
      <c r="CB836" s="13"/>
      <c r="CC836" s="13"/>
      <c r="CD836" s="13"/>
      <c r="CE836" s="13"/>
      <c r="CF836" s="13"/>
      <c r="CG836" s="13"/>
      <c r="CH836" s="13"/>
    </row>
    <row r="837" spans="1:86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Z837" s="15"/>
      <c r="AA837" s="15"/>
      <c r="AB837" s="15"/>
      <c r="AC837" s="15"/>
      <c r="AD837" s="15"/>
      <c r="AE837" s="15"/>
      <c r="AF837" s="15"/>
      <c r="AG837" s="15"/>
      <c r="AH837" s="15"/>
      <c r="AI837" s="15"/>
      <c r="AJ837" s="15"/>
      <c r="AK837" s="15"/>
      <c r="AL837" s="15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13"/>
      <c r="AY837" s="13"/>
      <c r="AZ837" s="13"/>
      <c r="BA837" s="13"/>
      <c r="BB837" s="13"/>
      <c r="BC837" s="13"/>
      <c r="BD837" s="13"/>
      <c r="BE837" s="13"/>
      <c r="BF837" s="13"/>
      <c r="BG837" s="13"/>
      <c r="BH837" s="13"/>
      <c r="BI837" s="13"/>
      <c r="BJ837" s="13"/>
      <c r="BK837" s="13"/>
      <c r="BL837" s="13"/>
      <c r="BM837" s="13"/>
      <c r="BN837" s="13"/>
      <c r="BO837" s="13"/>
      <c r="BP837" s="13"/>
      <c r="BQ837" s="13"/>
      <c r="BR837" s="13"/>
      <c r="BS837" s="13"/>
      <c r="BT837" s="13"/>
      <c r="BU837" s="13"/>
      <c r="BV837" s="13"/>
      <c r="BW837" s="13"/>
      <c r="BX837" s="13"/>
      <c r="BY837" s="13"/>
      <c r="BZ837" s="13"/>
      <c r="CA837" s="13"/>
      <c r="CB837" s="13"/>
      <c r="CC837" s="13"/>
      <c r="CD837" s="13"/>
      <c r="CE837" s="13"/>
      <c r="CF837" s="13"/>
      <c r="CG837" s="13"/>
      <c r="CH837" s="13"/>
    </row>
    <row r="838" spans="1:86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  <c r="AL838" s="15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13"/>
      <c r="AY838" s="13"/>
      <c r="AZ838" s="13"/>
      <c r="BA838" s="13"/>
      <c r="BB838" s="13"/>
      <c r="BC838" s="13"/>
      <c r="BD838" s="13"/>
      <c r="BE838" s="13"/>
      <c r="BF838" s="13"/>
      <c r="BG838" s="13"/>
      <c r="BH838" s="13"/>
      <c r="BI838" s="13"/>
      <c r="BJ838" s="13"/>
      <c r="BK838" s="13"/>
      <c r="BL838" s="13"/>
      <c r="BM838" s="13"/>
      <c r="BN838" s="13"/>
      <c r="BO838" s="13"/>
      <c r="BP838" s="13"/>
      <c r="BQ838" s="13"/>
      <c r="BR838" s="13"/>
      <c r="BS838" s="13"/>
      <c r="BT838" s="13"/>
      <c r="BU838" s="13"/>
      <c r="BV838" s="13"/>
      <c r="BW838" s="13"/>
      <c r="BX838" s="13"/>
      <c r="BY838" s="13"/>
      <c r="BZ838" s="13"/>
      <c r="CA838" s="13"/>
      <c r="CB838" s="13"/>
      <c r="CC838" s="13"/>
      <c r="CD838" s="13"/>
      <c r="CE838" s="13"/>
      <c r="CF838" s="13"/>
      <c r="CG838" s="13"/>
      <c r="CH838" s="13"/>
    </row>
    <row r="839" spans="1:86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  <c r="AJ839" s="15"/>
      <c r="AK839" s="15"/>
      <c r="AL839" s="15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13"/>
      <c r="AY839" s="13"/>
      <c r="AZ839" s="13"/>
      <c r="BA839" s="13"/>
      <c r="BB839" s="13"/>
      <c r="BC839" s="13"/>
      <c r="BD839" s="13"/>
      <c r="BE839" s="13"/>
      <c r="BF839" s="13"/>
      <c r="BG839" s="13"/>
      <c r="BH839" s="13"/>
      <c r="BI839" s="13"/>
      <c r="BJ839" s="13"/>
      <c r="BK839" s="13"/>
      <c r="BL839" s="13"/>
      <c r="BM839" s="13"/>
      <c r="BN839" s="13"/>
      <c r="BO839" s="13"/>
      <c r="BP839" s="13"/>
      <c r="BQ839" s="13"/>
      <c r="BR839" s="13"/>
      <c r="BS839" s="13"/>
      <c r="BT839" s="13"/>
      <c r="BU839" s="13"/>
      <c r="BV839" s="13"/>
      <c r="BW839" s="13"/>
      <c r="BX839" s="13"/>
      <c r="BY839" s="13"/>
      <c r="BZ839" s="13"/>
      <c r="CA839" s="13"/>
      <c r="CB839" s="13"/>
      <c r="CC839" s="13"/>
      <c r="CD839" s="13"/>
      <c r="CE839" s="13"/>
      <c r="CF839" s="13"/>
      <c r="CG839" s="13"/>
      <c r="CH839" s="13"/>
    </row>
    <row r="840" spans="1:86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Z840" s="15"/>
      <c r="AA840" s="15"/>
      <c r="AB840" s="15"/>
      <c r="AC840" s="15"/>
      <c r="AD840" s="15"/>
      <c r="AE840" s="15"/>
      <c r="AF840" s="15"/>
      <c r="AG840" s="15"/>
      <c r="AH840" s="15"/>
      <c r="AI840" s="15"/>
      <c r="AJ840" s="15"/>
      <c r="AK840" s="15"/>
      <c r="AL840" s="15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13"/>
      <c r="AY840" s="13"/>
      <c r="AZ840" s="13"/>
      <c r="BA840" s="13"/>
      <c r="BB840" s="13"/>
      <c r="BC840" s="13"/>
      <c r="BD840" s="13"/>
      <c r="BE840" s="13"/>
      <c r="BF840" s="13"/>
      <c r="BG840" s="13"/>
      <c r="BH840" s="13"/>
      <c r="BI840" s="13"/>
      <c r="BJ840" s="13"/>
      <c r="BK840" s="13"/>
      <c r="BL840" s="13"/>
      <c r="BM840" s="13"/>
      <c r="BN840" s="13"/>
      <c r="BO840" s="13"/>
      <c r="BP840" s="13"/>
      <c r="BQ840" s="13"/>
      <c r="BR840" s="13"/>
      <c r="BS840" s="13"/>
      <c r="BT840" s="13"/>
      <c r="BU840" s="13"/>
      <c r="BV840" s="13"/>
      <c r="BW840" s="13"/>
      <c r="BX840" s="13"/>
      <c r="BY840" s="13"/>
      <c r="BZ840" s="13"/>
      <c r="CA840" s="13"/>
      <c r="CB840" s="13"/>
      <c r="CC840" s="13"/>
      <c r="CD840" s="13"/>
      <c r="CE840" s="13"/>
      <c r="CF840" s="13"/>
      <c r="CG840" s="13"/>
      <c r="CH840" s="13"/>
    </row>
    <row r="841" spans="1:86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Z841" s="15"/>
      <c r="AA841" s="15"/>
      <c r="AB841" s="15"/>
      <c r="AC841" s="15"/>
      <c r="AD841" s="15"/>
      <c r="AE841" s="15"/>
      <c r="AF841" s="15"/>
      <c r="AG841" s="15"/>
      <c r="AH841" s="15"/>
      <c r="AI841" s="15"/>
      <c r="AJ841" s="15"/>
      <c r="AK841" s="15"/>
      <c r="AL841" s="15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13"/>
      <c r="AY841" s="13"/>
      <c r="AZ841" s="13"/>
      <c r="BA841" s="13"/>
      <c r="BB841" s="13"/>
      <c r="BC841" s="13"/>
      <c r="BD841" s="13"/>
      <c r="BE841" s="13"/>
      <c r="BF841" s="13"/>
      <c r="BG841" s="13"/>
      <c r="BH841" s="13"/>
      <c r="BI841" s="13"/>
      <c r="BJ841" s="13"/>
      <c r="BK841" s="13"/>
      <c r="BL841" s="13"/>
      <c r="BM841" s="13"/>
      <c r="BN841" s="13"/>
      <c r="BO841" s="13"/>
      <c r="BP841" s="13"/>
      <c r="BQ841" s="13"/>
      <c r="BR841" s="13"/>
      <c r="BS841" s="13"/>
      <c r="BT841" s="13"/>
      <c r="BU841" s="13"/>
      <c r="BV841" s="13"/>
      <c r="BW841" s="13"/>
      <c r="BX841" s="13"/>
      <c r="BY841" s="13"/>
      <c r="BZ841" s="13"/>
      <c r="CA841" s="13"/>
      <c r="CB841" s="13"/>
      <c r="CC841" s="13"/>
      <c r="CD841" s="13"/>
      <c r="CE841" s="13"/>
      <c r="CF841" s="13"/>
      <c r="CG841" s="13"/>
      <c r="CH841" s="13"/>
    </row>
    <row r="842" spans="1:86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  <c r="AJ842" s="15"/>
      <c r="AK842" s="15"/>
      <c r="AL842" s="15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13"/>
      <c r="AY842" s="13"/>
      <c r="AZ842" s="13"/>
      <c r="BA842" s="13"/>
      <c r="BB842" s="13"/>
      <c r="BC842" s="13"/>
      <c r="BD842" s="13"/>
      <c r="BE842" s="13"/>
      <c r="BF842" s="13"/>
      <c r="BG842" s="13"/>
      <c r="BH842" s="13"/>
      <c r="BI842" s="13"/>
      <c r="BJ842" s="13"/>
      <c r="BK842" s="13"/>
      <c r="BL842" s="13"/>
      <c r="BM842" s="13"/>
      <c r="BN842" s="13"/>
      <c r="BO842" s="13"/>
      <c r="BP842" s="13"/>
      <c r="BQ842" s="13"/>
      <c r="BR842" s="13"/>
      <c r="BS842" s="13"/>
      <c r="BT842" s="13"/>
      <c r="BU842" s="13"/>
      <c r="BV842" s="13"/>
      <c r="BW842" s="13"/>
      <c r="BX842" s="13"/>
      <c r="BY842" s="13"/>
      <c r="BZ842" s="13"/>
      <c r="CA842" s="13"/>
      <c r="CB842" s="13"/>
      <c r="CC842" s="13"/>
      <c r="CD842" s="13"/>
      <c r="CE842" s="13"/>
      <c r="CF842" s="13"/>
      <c r="CG842" s="13"/>
      <c r="CH842" s="13"/>
    </row>
    <row r="843" spans="1:86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Z843" s="15"/>
      <c r="AA843" s="15"/>
      <c r="AB843" s="15"/>
      <c r="AC843" s="15"/>
      <c r="AD843" s="15"/>
      <c r="AE843" s="15"/>
      <c r="AF843" s="15"/>
      <c r="AG843" s="15"/>
      <c r="AH843" s="15"/>
      <c r="AI843" s="15"/>
      <c r="AJ843" s="15"/>
      <c r="AK843" s="15"/>
      <c r="AL843" s="15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13"/>
      <c r="AY843" s="13"/>
      <c r="AZ843" s="13"/>
      <c r="BA843" s="13"/>
      <c r="BB843" s="13"/>
      <c r="BC843" s="13"/>
      <c r="BD843" s="13"/>
      <c r="BE843" s="13"/>
      <c r="BF843" s="13"/>
      <c r="BG843" s="13"/>
      <c r="BH843" s="13"/>
      <c r="BI843" s="13"/>
      <c r="BJ843" s="13"/>
      <c r="BK843" s="13"/>
      <c r="BL843" s="13"/>
      <c r="BM843" s="13"/>
      <c r="BN843" s="13"/>
      <c r="BO843" s="13"/>
      <c r="BP843" s="13"/>
      <c r="BQ843" s="13"/>
      <c r="BR843" s="13"/>
      <c r="BS843" s="13"/>
      <c r="BT843" s="13"/>
      <c r="BU843" s="13"/>
      <c r="BV843" s="13"/>
      <c r="BW843" s="13"/>
      <c r="BX843" s="13"/>
      <c r="BY843" s="13"/>
      <c r="BZ843" s="13"/>
      <c r="CA843" s="13"/>
      <c r="CB843" s="13"/>
      <c r="CC843" s="13"/>
      <c r="CD843" s="13"/>
      <c r="CE843" s="13"/>
      <c r="CF843" s="13"/>
      <c r="CG843" s="13"/>
      <c r="CH843" s="13"/>
    </row>
    <row r="844" spans="1:86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Z844" s="15"/>
      <c r="AA844" s="15"/>
      <c r="AB844" s="15"/>
      <c r="AC844" s="15"/>
      <c r="AD844" s="15"/>
      <c r="AE844" s="15"/>
      <c r="AF844" s="15"/>
      <c r="AG844" s="15"/>
      <c r="AH844" s="15"/>
      <c r="AI844" s="15"/>
      <c r="AJ844" s="15"/>
      <c r="AK844" s="15"/>
      <c r="AL844" s="15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13"/>
      <c r="AY844" s="13"/>
      <c r="AZ844" s="13"/>
      <c r="BA844" s="13"/>
      <c r="BB844" s="13"/>
      <c r="BC844" s="13"/>
      <c r="BD844" s="13"/>
      <c r="BE844" s="13"/>
      <c r="BF844" s="13"/>
      <c r="BG844" s="13"/>
      <c r="BH844" s="13"/>
      <c r="BI844" s="13"/>
      <c r="BJ844" s="13"/>
      <c r="BK844" s="13"/>
      <c r="BL844" s="13"/>
      <c r="BM844" s="13"/>
      <c r="BN844" s="13"/>
      <c r="BO844" s="13"/>
      <c r="BP844" s="13"/>
      <c r="BQ844" s="13"/>
      <c r="BR844" s="13"/>
      <c r="BS844" s="13"/>
      <c r="BT844" s="13"/>
      <c r="BU844" s="13"/>
      <c r="BV844" s="13"/>
      <c r="BW844" s="13"/>
      <c r="BX844" s="13"/>
      <c r="BY844" s="13"/>
      <c r="BZ844" s="13"/>
      <c r="CA844" s="13"/>
      <c r="CB844" s="13"/>
      <c r="CC844" s="13"/>
      <c r="CD844" s="13"/>
      <c r="CE844" s="13"/>
      <c r="CF844" s="13"/>
      <c r="CG844" s="13"/>
      <c r="CH844" s="13"/>
    </row>
    <row r="845" spans="1:86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Z845" s="15"/>
      <c r="AA845" s="15"/>
      <c r="AB845" s="15"/>
      <c r="AC845" s="15"/>
      <c r="AD845" s="15"/>
      <c r="AE845" s="15"/>
      <c r="AF845" s="15"/>
      <c r="AG845" s="15"/>
      <c r="AH845" s="15"/>
      <c r="AI845" s="15"/>
      <c r="AJ845" s="15"/>
      <c r="AK845" s="15"/>
      <c r="AL845" s="15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13"/>
      <c r="AY845" s="13"/>
      <c r="AZ845" s="13"/>
      <c r="BA845" s="13"/>
      <c r="BB845" s="13"/>
      <c r="BC845" s="13"/>
      <c r="BD845" s="13"/>
      <c r="BE845" s="13"/>
      <c r="BF845" s="13"/>
      <c r="BG845" s="13"/>
      <c r="BH845" s="13"/>
      <c r="BI845" s="13"/>
      <c r="BJ845" s="13"/>
      <c r="BK845" s="13"/>
      <c r="BL845" s="13"/>
      <c r="BM845" s="13"/>
      <c r="BN845" s="13"/>
      <c r="BO845" s="13"/>
      <c r="BP845" s="13"/>
      <c r="BQ845" s="13"/>
      <c r="BR845" s="13"/>
      <c r="BS845" s="13"/>
      <c r="BT845" s="13"/>
      <c r="BU845" s="13"/>
      <c r="BV845" s="13"/>
      <c r="BW845" s="13"/>
      <c r="BX845" s="13"/>
      <c r="BY845" s="13"/>
      <c r="BZ845" s="13"/>
      <c r="CA845" s="13"/>
      <c r="CB845" s="13"/>
      <c r="CC845" s="13"/>
      <c r="CD845" s="13"/>
      <c r="CE845" s="13"/>
      <c r="CF845" s="13"/>
      <c r="CG845" s="13"/>
      <c r="CH845" s="13"/>
    </row>
    <row r="846" spans="1:86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Z846" s="15"/>
      <c r="AA846" s="15"/>
      <c r="AB846" s="15"/>
      <c r="AC846" s="15"/>
      <c r="AD846" s="15"/>
      <c r="AE846" s="15"/>
      <c r="AF846" s="15"/>
      <c r="AG846" s="15"/>
      <c r="AH846" s="15"/>
      <c r="AI846" s="15"/>
      <c r="AJ846" s="15"/>
      <c r="AK846" s="15"/>
      <c r="AL846" s="15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13"/>
      <c r="AY846" s="13"/>
      <c r="AZ846" s="13"/>
      <c r="BA846" s="13"/>
      <c r="BB846" s="13"/>
      <c r="BC846" s="13"/>
      <c r="BD846" s="13"/>
      <c r="BE846" s="13"/>
      <c r="BF846" s="13"/>
      <c r="BG846" s="13"/>
      <c r="BH846" s="13"/>
      <c r="BI846" s="13"/>
      <c r="BJ846" s="13"/>
      <c r="BK846" s="13"/>
      <c r="BL846" s="13"/>
      <c r="BM846" s="13"/>
      <c r="BN846" s="13"/>
      <c r="BO846" s="13"/>
      <c r="BP846" s="13"/>
      <c r="BQ846" s="13"/>
      <c r="BR846" s="13"/>
      <c r="BS846" s="13"/>
      <c r="BT846" s="13"/>
      <c r="BU846" s="13"/>
      <c r="BV846" s="13"/>
      <c r="BW846" s="13"/>
      <c r="BX846" s="13"/>
      <c r="BY846" s="13"/>
      <c r="BZ846" s="13"/>
      <c r="CA846" s="13"/>
      <c r="CB846" s="13"/>
      <c r="CC846" s="13"/>
      <c r="CD846" s="13"/>
      <c r="CE846" s="13"/>
      <c r="CF846" s="13"/>
      <c r="CG846" s="13"/>
      <c r="CH846" s="13"/>
    </row>
    <row r="847" spans="1:86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Z847" s="15"/>
      <c r="AA847" s="15"/>
      <c r="AB847" s="15"/>
      <c r="AC847" s="15"/>
      <c r="AD847" s="15"/>
      <c r="AE847" s="15"/>
      <c r="AF847" s="15"/>
      <c r="AG847" s="15"/>
      <c r="AH847" s="15"/>
      <c r="AI847" s="15"/>
      <c r="AJ847" s="15"/>
      <c r="AK847" s="15"/>
      <c r="AL847" s="15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13"/>
      <c r="AY847" s="13"/>
      <c r="AZ847" s="13"/>
      <c r="BA847" s="13"/>
      <c r="BB847" s="13"/>
      <c r="BC847" s="13"/>
      <c r="BD847" s="13"/>
      <c r="BE847" s="13"/>
      <c r="BF847" s="13"/>
      <c r="BG847" s="13"/>
      <c r="BH847" s="13"/>
      <c r="BI847" s="13"/>
      <c r="BJ847" s="13"/>
      <c r="BK847" s="13"/>
      <c r="BL847" s="13"/>
      <c r="BM847" s="13"/>
      <c r="BN847" s="13"/>
      <c r="BO847" s="13"/>
      <c r="BP847" s="13"/>
      <c r="BQ847" s="13"/>
      <c r="BR847" s="13"/>
      <c r="BS847" s="13"/>
      <c r="BT847" s="13"/>
      <c r="BU847" s="13"/>
      <c r="BV847" s="13"/>
      <c r="BW847" s="13"/>
      <c r="BX847" s="13"/>
      <c r="BY847" s="13"/>
      <c r="BZ847" s="13"/>
      <c r="CA847" s="13"/>
      <c r="CB847" s="13"/>
      <c r="CC847" s="13"/>
      <c r="CD847" s="13"/>
      <c r="CE847" s="13"/>
      <c r="CF847" s="13"/>
      <c r="CG847" s="13"/>
      <c r="CH847" s="13"/>
    </row>
    <row r="848" spans="1:86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Z848" s="15"/>
      <c r="AA848" s="15"/>
      <c r="AB848" s="15"/>
      <c r="AC848" s="15"/>
      <c r="AD848" s="15"/>
      <c r="AE848" s="15"/>
      <c r="AF848" s="15"/>
      <c r="AG848" s="15"/>
      <c r="AH848" s="15"/>
      <c r="AI848" s="15"/>
      <c r="AJ848" s="15"/>
      <c r="AK848" s="15"/>
      <c r="AL848" s="15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13"/>
      <c r="AY848" s="13"/>
      <c r="AZ848" s="13"/>
      <c r="BA848" s="13"/>
      <c r="BB848" s="13"/>
      <c r="BC848" s="13"/>
      <c r="BD848" s="13"/>
      <c r="BE848" s="13"/>
      <c r="BF848" s="13"/>
      <c r="BG848" s="13"/>
      <c r="BH848" s="13"/>
      <c r="BI848" s="13"/>
      <c r="BJ848" s="13"/>
      <c r="BK848" s="13"/>
      <c r="BL848" s="13"/>
      <c r="BM848" s="13"/>
      <c r="BN848" s="13"/>
      <c r="BO848" s="13"/>
      <c r="BP848" s="13"/>
      <c r="BQ848" s="13"/>
      <c r="BR848" s="13"/>
      <c r="BS848" s="13"/>
      <c r="BT848" s="13"/>
      <c r="BU848" s="13"/>
      <c r="BV848" s="13"/>
      <c r="BW848" s="13"/>
      <c r="BX848" s="13"/>
      <c r="BY848" s="13"/>
      <c r="BZ848" s="13"/>
      <c r="CA848" s="13"/>
      <c r="CB848" s="13"/>
      <c r="CC848" s="13"/>
      <c r="CD848" s="13"/>
      <c r="CE848" s="13"/>
      <c r="CF848" s="13"/>
      <c r="CG848" s="13"/>
      <c r="CH848" s="13"/>
    </row>
    <row r="849" spans="1:86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Z849" s="15"/>
      <c r="AA849" s="15"/>
      <c r="AB849" s="15"/>
      <c r="AC849" s="15"/>
      <c r="AD849" s="15"/>
      <c r="AE849" s="15"/>
      <c r="AF849" s="15"/>
      <c r="AG849" s="15"/>
      <c r="AH849" s="15"/>
      <c r="AI849" s="15"/>
      <c r="AJ849" s="15"/>
      <c r="AK849" s="15"/>
      <c r="AL849" s="15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13"/>
      <c r="AY849" s="13"/>
      <c r="AZ849" s="13"/>
      <c r="BA849" s="13"/>
      <c r="BB849" s="13"/>
      <c r="BC849" s="13"/>
      <c r="BD849" s="13"/>
      <c r="BE849" s="13"/>
      <c r="BF849" s="13"/>
      <c r="BG849" s="13"/>
      <c r="BH849" s="13"/>
      <c r="BI849" s="13"/>
      <c r="BJ849" s="13"/>
      <c r="BK849" s="13"/>
      <c r="BL849" s="13"/>
      <c r="BM849" s="13"/>
      <c r="BN849" s="13"/>
      <c r="BO849" s="13"/>
      <c r="BP849" s="13"/>
      <c r="BQ849" s="13"/>
      <c r="BR849" s="13"/>
      <c r="BS849" s="13"/>
      <c r="BT849" s="13"/>
      <c r="BU849" s="13"/>
      <c r="BV849" s="13"/>
      <c r="BW849" s="13"/>
      <c r="BX849" s="13"/>
      <c r="BY849" s="13"/>
      <c r="BZ849" s="13"/>
      <c r="CA849" s="13"/>
      <c r="CB849" s="13"/>
      <c r="CC849" s="13"/>
      <c r="CD849" s="13"/>
      <c r="CE849" s="13"/>
      <c r="CF849" s="13"/>
      <c r="CG849" s="13"/>
      <c r="CH849" s="13"/>
    </row>
    <row r="850" spans="1:86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Z850" s="15"/>
      <c r="AA850" s="15"/>
      <c r="AB850" s="15"/>
      <c r="AC850" s="15"/>
      <c r="AD850" s="15"/>
      <c r="AE850" s="15"/>
      <c r="AF850" s="15"/>
      <c r="AG850" s="15"/>
      <c r="AH850" s="15"/>
      <c r="AI850" s="15"/>
      <c r="AJ850" s="15"/>
      <c r="AK850" s="15"/>
      <c r="AL850" s="15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13"/>
      <c r="AY850" s="13"/>
      <c r="AZ850" s="13"/>
      <c r="BA850" s="13"/>
      <c r="BB850" s="13"/>
      <c r="BC850" s="13"/>
      <c r="BD850" s="13"/>
      <c r="BE850" s="13"/>
      <c r="BF850" s="13"/>
      <c r="BG850" s="13"/>
      <c r="BH850" s="13"/>
      <c r="BI850" s="13"/>
      <c r="BJ850" s="13"/>
      <c r="BK850" s="13"/>
      <c r="BL850" s="13"/>
      <c r="BM850" s="13"/>
      <c r="BN850" s="13"/>
      <c r="BO850" s="13"/>
      <c r="BP850" s="13"/>
      <c r="BQ850" s="13"/>
      <c r="BR850" s="13"/>
      <c r="BS850" s="13"/>
      <c r="BT850" s="13"/>
      <c r="BU850" s="13"/>
      <c r="BV850" s="13"/>
      <c r="BW850" s="13"/>
      <c r="BX850" s="13"/>
      <c r="BY850" s="13"/>
      <c r="BZ850" s="13"/>
      <c r="CA850" s="13"/>
      <c r="CB850" s="13"/>
      <c r="CC850" s="13"/>
      <c r="CD850" s="13"/>
      <c r="CE850" s="13"/>
      <c r="CF850" s="13"/>
      <c r="CG850" s="13"/>
      <c r="CH850" s="13"/>
    </row>
    <row r="851" spans="1:86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Z851" s="15"/>
      <c r="AA851" s="15"/>
      <c r="AB851" s="15"/>
      <c r="AC851" s="15"/>
      <c r="AD851" s="15"/>
      <c r="AE851" s="15"/>
      <c r="AF851" s="15"/>
      <c r="AG851" s="15"/>
      <c r="AH851" s="15"/>
      <c r="AI851" s="15"/>
      <c r="AJ851" s="15"/>
      <c r="AK851" s="15"/>
      <c r="AL851" s="15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13"/>
      <c r="AY851" s="13"/>
      <c r="AZ851" s="13"/>
      <c r="BA851" s="13"/>
      <c r="BB851" s="13"/>
      <c r="BC851" s="13"/>
      <c r="BD851" s="13"/>
      <c r="BE851" s="13"/>
      <c r="BF851" s="13"/>
      <c r="BG851" s="13"/>
      <c r="BH851" s="13"/>
      <c r="BI851" s="13"/>
      <c r="BJ851" s="13"/>
      <c r="BK851" s="13"/>
      <c r="BL851" s="13"/>
      <c r="BM851" s="13"/>
      <c r="BN851" s="13"/>
      <c r="BO851" s="13"/>
      <c r="BP851" s="13"/>
      <c r="BQ851" s="13"/>
      <c r="BR851" s="13"/>
      <c r="BS851" s="13"/>
      <c r="BT851" s="13"/>
      <c r="BU851" s="13"/>
      <c r="BV851" s="13"/>
      <c r="BW851" s="13"/>
      <c r="BX851" s="13"/>
      <c r="BY851" s="13"/>
      <c r="BZ851" s="13"/>
      <c r="CA851" s="13"/>
      <c r="CB851" s="13"/>
      <c r="CC851" s="13"/>
      <c r="CD851" s="13"/>
      <c r="CE851" s="13"/>
      <c r="CF851" s="13"/>
      <c r="CG851" s="13"/>
      <c r="CH851" s="13"/>
    </row>
    <row r="852" spans="1:86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Z852" s="15"/>
      <c r="AA852" s="15"/>
      <c r="AB852" s="15"/>
      <c r="AC852" s="15"/>
      <c r="AD852" s="15"/>
      <c r="AE852" s="15"/>
      <c r="AF852" s="15"/>
      <c r="AG852" s="15"/>
      <c r="AH852" s="15"/>
      <c r="AI852" s="15"/>
      <c r="AJ852" s="15"/>
      <c r="AK852" s="15"/>
      <c r="AL852" s="15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13"/>
      <c r="AY852" s="13"/>
      <c r="AZ852" s="13"/>
      <c r="BA852" s="13"/>
      <c r="BB852" s="13"/>
      <c r="BC852" s="13"/>
      <c r="BD852" s="13"/>
      <c r="BE852" s="13"/>
      <c r="BF852" s="13"/>
      <c r="BG852" s="13"/>
      <c r="BH852" s="13"/>
      <c r="BI852" s="13"/>
      <c r="BJ852" s="13"/>
      <c r="BK852" s="13"/>
      <c r="BL852" s="13"/>
      <c r="BM852" s="13"/>
      <c r="BN852" s="13"/>
      <c r="BO852" s="13"/>
      <c r="BP852" s="13"/>
      <c r="BQ852" s="13"/>
      <c r="BR852" s="13"/>
      <c r="BS852" s="13"/>
      <c r="BT852" s="13"/>
      <c r="BU852" s="13"/>
      <c r="BV852" s="13"/>
      <c r="BW852" s="13"/>
      <c r="BX852" s="13"/>
      <c r="BY852" s="13"/>
      <c r="BZ852" s="13"/>
      <c r="CA852" s="13"/>
      <c r="CB852" s="13"/>
      <c r="CC852" s="13"/>
      <c r="CD852" s="13"/>
      <c r="CE852" s="13"/>
      <c r="CF852" s="13"/>
      <c r="CG852" s="13"/>
      <c r="CH852" s="13"/>
    </row>
    <row r="853" spans="1:86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Z853" s="15"/>
      <c r="AA853" s="15"/>
      <c r="AB853" s="15"/>
      <c r="AC853" s="15"/>
      <c r="AD853" s="15"/>
      <c r="AE853" s="15"/>
      <c r="AF853" s="15"/>
      <c r="AG853" s="15"/>
      <c r="AH853" s="15"/>
      <c r="AI853" s="15"/>
      <c r="AJ853" s="15"/>
      <c r="AK853" s="15"/>
      <c r="AL853" s="15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13"/>
      <c r="AY853" s="13"/>
      <c r="AZ853" s="13"/>
      <c r="BA853" s="13"/>
      <c r="BB853" s="13"/>
      <c r="BC853" s="13"/>
      <c r="BD853" s="13"/>
      <c r="BE853" s="13"/>
      <c r="BF853" s="13"/>
      <c r="BG853" s="13"/>
      <c r="BH853" s="13"/>
      <c r="BI853" s="13"/>
      <c r="BJ853" s="13"/>
      <c r="BK853" s="13"/>
      <c r="BL853" s="13"/>
      <c r="BM853" s="13"/>
      <c r="BN853" s="13"/>
      <c r="BO853" s="13"/>
      <c r="BP853" s="13"/>
      <c r="BQ853" s="13"/>
      <c r="BR853" s="13"/>
      <c r="BS853" s="13"/>
      <c r="BT853" s="13"/>
      <c r="BU853" s="13"/>
      <c r="BV853" s="13"/>
      <c r="BW853" s="13"/>
      <c r="BX853" s="13"/>
      <c r="BY853" s="13"/>
      <c r="BZ853" s="13"/>
      <c r="CA853" s="13"/>
      <c r="CB853" s="13"/>
      <c r="CC853" s="13"/>
      <c r="CD853" s="13"/>
      <c r="CE853" s="13"/>
      <c r="CF853" s="13"/>
      <c r="CG853" s="13"/>
      <c r="CH853" s="13"/>
    </row>
    <row r="854" spans="1:86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Z854" s="15"/>
      <c r="AA854" s="15"/>
      <c r="AB854" s="15"/>
      <c r="AC854" s="15"/>
      <c r="AD854" s="15"/>
      <c r="AE854" s="15"/>
      <c r="AF854" s="15"/>
      <c r="AG854" s="15"/>
      <c r="AH854" s="15"/>
      <c r="AI854" s="15"/>
      <c r="AJ854" s="15"/>
      <c r="AK854" s="15"/>
      <c r="AL854" s="15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13"/>
      <c r="AY854" s="13"/>
      <c r="AZ854" s="13"/>
      <c r="BA854" s="13"/>
      <c r="BB854" s="13"/>
      <c r="BC854" s="13"/>
      <c r="BD854" s="13"/>
      <c r="BE854" s="13"/>
      <c r="BF854" s="13"/>
      <c r="BG854" s="13"/>
      <c r="BH854" s="13"/>
      <c r="BI854" s="13"/>
      <c r="BJ854" s="13"/>
      <c r="BK854" s="13"/>
      <c r="BL854" s="13"/>
      <c r="BM854" s="13"/>
      <c r="BN854" s="13"/>
      <c r="BO854" s="13"/>
      <c r="BP854" s="13"/>
      <c r="BQ854" s="13"/>
      <c r="BR854" s="13"/>
      <c r="BS854" s="13"/>
      <c r="BT854" s="13"/>
      <c r="BU854" s="13"/>
      <c r="BV854" s="13"/>
      <c r="BW854" s="13"/>
      <c r="BX854" s="13"/>
      <c r="BY854" s="13"/>
      <c r="BZ854" s="13"/>
      <c r="CA854" s="13"/>
      <c r="CB854" s="13"/>
      <c r="CC854" s="13"/>
      <c r="CD854" s="13"/>
      <c r="CE854" s="13"/>
      <c r="CF854" s="13"/>
      <c r="CG854" s="13"/>
      <c r="CH854" s="13"/>
    </row>
    <row r="855" spans="1:86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Z855" s="15"/>
      <c r="AA855" s="15"/>
      <c r="AB855" s="15"/>
      <c r="AC855" s="15"/>
      <c r="AD855" s="15"/>
      <c r="AE855" s="15"/>
      <c r="AF855" s="15"/>
      <c r="AG855" s="15"/>
      <c r="AH855" s="15"/>
      <c r="AI855" s="15"/>
      <c r="AJ855" s="15"/>
      <c r="AK855" s="15"/>
      <c r="AL855" s="15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13"/>
      <c r="AY855" s="13"/>
      <c r="AZ855" s="13"/>
      <c r="BA855" s="13"/>
      <c r="BB855" s="13"/>
      <c r="BC855" s="13"/>
      <c r="BD855" s="13"/>
      <c r="BE855" s="13"/>
      <c r="BF855" s="13"/>
      <c r="BG855" s="13"/>
      <c r="BH855" s="13"/>
      <c r="BI855" s="13"/>
      <c r="BJ855" s="13"/>
      <c r="BK855" s="13"/>
      <c r="BL855" s="13"/>
      <c r="BM855" s="13"/>
      <c r="BN855" s="13"/>
      <c r="BO855" s="13"/>
      <c r="BP855" s="13"/>
      <c r="BQ855" s="13"/>
      <c r="BR855" s="13"/>
      <c r="BS855" s="13"/>
      <c r="BT855" s="13"/>
      <c r="BU855" s="13"/>
      <c r="BV855" s="13"/>
      <c r="BW855" s="13"/>
      <c r="BX855" s="13"/>
      <c r="BY855" s="13"/>
      <c r="BZ855" s="13"/>
      <c r="CA855" s="13"/>
      <c r="CB855" s="13"/>
      <c r="CC855" s="13"/>
      <c r="CD855" s="13"/>
      <c r="CE855" s="13"/>
      <c r="CF855" s="13"/>
      <c r="CG855" s="13"/>
      <c r="CH855" s="13"/>
    </row>
    <row r="856" spans="1:86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Z856" s="15"/>
      <c r="AA856" s="15"/>
      <c r="AB856" s="15"/>
      <c r="AC856" s="15"/>
      <c r="AD856" s="15"/>
      <c r="AE856" s="15"/>
      <c r="AF856" s="15"/>
      <c r="AG856" s="15"/>
      <c r="AH856" s="15"/>
      <c r="AI856" s="15"/>
      <c r="AJ856" s="15"/>
      <c r="AK856" s="15"/>
      <c r="AL856" s="15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13"/>
      <c r="AY856" s="13"/>
      <c r="AZ856" s="13"/>
      <c r="BA856" s="13"/>
      <c r="BB856" s="13"/>
      <c r="BC856" s="13"/>
      <c r="BD856" s="13"/>
      <c r="BE856" s="13"/>
      <c r="BF856" s="13"/>
      <c r="BG856" s="13"/>
      <c r="BH856" s="13"/>
      <c r="BI856" s="13"/>
      <c r="BJ856" s="13"/>
      <c r="BK856" s="13"/>
      <c r="BL856" s="13"/>
      <c r="BM856" s="13"/>
      <c r="BN856" s="13"/>
      <c r="BO856" s="13"/>
      <c r="BP856" s="13"/>
      <c r="BQ856" s="13"/>
      <c r="BR856" s="13"/>
      <c r="BS856" s="13"/>
      <c r="BT856" s="13"/>
      <c r="BU856" s="13"/>
      <c r="BV856" s="13"/>
      <c r="BW856" s="13"/>
      <c r="BX856" s="13"/>
      <c r="BY856" s="13"/>
      <c r="BZ856" s="13"/>
      <c r="CA856" s="13"/>
      <c r="CB856" s="13"/>
      <c r="CC856" s="13"/>
      <c r="CD856" s="13"/>
      <c r="CE856" s="13"/>
      <c r="CF856" s="13"/>
      <c r="CG856" s="13"/>
      <c r="CH856" s="13"/>
    </row>
    <row r="857" spans="1:86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Z857" s="15"/>
      <c r="AA857" s="15"/>
      <c r="AB857" s="15"/>
      <c r="AC857" s="15"/>
      <c r="AD857" s="15"/>
      <c r="AE857" s="15"/>
      <c r="AF857" s="15"/>
      <c r="AG857" s="15"/>
      <c r="AH857" s="15"/>
      <c r="AI857" s="15"/>
      <c r="AJ857" s="15"/>
      <c r="AK857" s="15"/>
      <c r="AL857" s="15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13"/>
      <c r="AY857" s="13"/>
      <c r="AZ857" s="13"/>
      <c r="BA857" s="13"/>
      <c r="BB857" s="13"/>
      <c r="BC857" s="13"/>
      <c r="BD857" s="13"/>
      <c r="BE857" s="13"/>
      <c r="BF857" s="13"/>
      <c r="BG857" s="13"/>
      <c r="BH857" s="13"/>
      <c r="BI857" s="13"/>
      <c r="BJ857" s="13"/>
      <c r="BK857" s="13"/>
      <c r="BL857" s="13"/>
      <c r="BM857" s="13"/>
      <c r="BN857" s="13"/>
      <c r="BO857" s="13"/>
      <c r="BP857" s="13"/>
      <c r="BQ857" s="13"/>
      <c r="BR857" s="13"/>
      <c r="BS857" s="13"/>
      <c r="BT857" s="13"/>
      <c r="BU857" s="13"/>
      <c r="BV857" s="13"/>
      <c r="BW857" s="13"/>
      <c r="BX857" s="13"/>
      <c r="BY857" s="13"/>
      <c r="BZ857" s="13"/>
      <c r="CA857" s="13"/>
      <c r="CB857" s="13"/>
      <c r="CC857" s="13"/>
      <c r="CD857" s="13"/>
      <c r="CE857" s="13"/>
      <c r="CF857" s="13"/>
      <c r="CG857" s="13"/>
      <c r="CH857" s="13"/>
    </row>
    <row r="858" spans="1:86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Z858" s="15"/>
      <c r="AA858" s="15"/>
      <c r="AB858" s="15"/>
      <c r="AC858" s="15"/>
      <c r="AD858" s="15"/>
      <c r="AE858" s="15"/>
      <c r="AF858" s="15"/>
      <c r="AG858" s="15"/>
      <c r="AH858" s="15"/>
      <c r="AI858" s="15"/>
      <c r="AJ858" s="15"/>
      <c r="AK858" s="15"/>
      <c r="AL858" s="15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13"/>
      <c r="AY858" s="13"/>
      <c r="AZ858" s="13"/>
      <c r="BA858" s="13"/>
      <c r="BB858" s="13"/>
      <c r="BC858" s="13"/>
      <c r="BD858" s="13"/>
      <c r="BE858" s="13"/>
      <c r="BF858" s="13"/>
      <c r="BG858" s="13"/>
      <c r="BH858" s="13"/>
      <c r="BI858" s="13"/>
      <c r="BJ858" s="13"/>
      <c r="BK858" s="13"/>
      <c r="BL858" s="13"/>
      <c r="BM858" s="13"/>
      <c r="BN858" s="13"/>
      <c r="BO858" s="13"/>
      <c r="BP858" s="13"/>
      <c r="BQ858" s="13"/>
      <c r="BR858" s="13"/>
      <c r="BS858" s="13"/>
      <c r="BT858" s="13"/>
      <c r="BU858" s="13"/>
      <c r="BV858" s="13"/>
      <c r="BW858" s="13"/>
      <c r="BX858" s="13"/>
      <c r="BY858" s="13"/>
      <c r="BZ858" s="13"/>
      <c r="CA858" s="13"/>
      <c r="CB858" s="13"/>
      <c r="CC858" s="13"/>
      <c r="CD858" s="13"/>
      <c r="CE858" s="13"/>
      <c r="CF858" s="13"/>
      <c r="CG858" s="13"/>
      <c r="CH858" s="13"/>
    </row>
    <row r="859" spans="1:86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Z859" s="15"/>
      <c r="AA859" s="15"/>
      <c r="AB859" s="15"/>
      <c r="AC859" s="15"/>
      <c r="AD859" s="15"/>
      <c r="AE859" s="15"/>
      <c r="AF859" s="15"/>
      <c r="AG859" s="15"/>
      <c r="AH859" s="15"/>
      <c r="AI859" s="15"/>
      <c r="AJ859" s="15"/>
      <c r="AK859" s="15"/>
      <c r="AL859" s="15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13"/>
      <c r="AY859" s="13"/>
      <c r="AZ859" s="13"/>
      <c r="BA859" s="13"/>
      <c r="BB859" s="13"/>
      <c r="BC859" s="13"/>
      <c r="BD859" s="13"/>
      <c r="BE859" s="13"/>
      <c r="BF859" s="13"/>
      <c r="BG859" s="13"/>
      <c r="BH859" s="13"/>
      <c r="BI859" s="13"/>
      <c r="BJ859" s="13"/>
      <c r="BK859" s="13"/>
      <c r="BL859" s="13"/>
      <c r="BM859" s="13"/>
      <c r="BN859" s="13"/>
      <c r="BO859" s="13"/>
      <c r="BP859" s="13"/>
      <c r="BQ859" s="13"/>
      <c r="BR859" s="13"/>
      <c r="BS859" s="13"/>
      <c r="BT859" s="13"/>
      <c r="BU859" s="13"/>
      <c r="BV859" s="13"/>
      <c r="BW859" s="13"/>
      <c r="BX859" s="13"/>
      <c r="BY859" s="13"/>
      <c r="BZ859" s="13"/>
      <c r="CA859" s="13"/>
      <c r="CB859" s="13"/>
      <c r="CC859" s="13"/>
      <c r="CD859" s="13"/>
      <c r="CE859" s="13"/>
      <c r="CF859" s="13"/>
      <c r="CG859" s="13"/>
      <c r="CH859" s="13"/>
    </row>
    <row r="860" spans="1:86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Z860" s="15"/>
      <c r="AA860" s="15"/>
      <c r="AB860" s="15"/>
      <c r="AC860" s="15"/>
      <c r="AD860" s="15"/>
      <c r="AE860" s="15"/>
      <c r="AF860" s="15"/>
      <c r="AG860" s="15"/>
      <c r="AH860" s="15"/>
      <c r="AI860" s="15"/>
      <c r="AJ860" s="15"/>
      <c r="AK860" s="15"/>
      <c r="AL860" s="15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13"/>
      <c r="AY860" s="13"/>
      <c r="AZ860" s="13"/>
      <c r="BA860" s="13"/>
      <c r="BB860" s="13"/>
      <c r="BC860" s="13"/>
      <c r="BD860" s="13"/>
      <c r="BE860" s="13"/>
      <c r="BF860" s="13"/>
      <c r="BG860" s="13"/>
      <c r="BH860" s="13"/>
      <c r="BI860" s="13"/>
      <c r="BJ860" s="13"/>
      <c r="BK860" s="13"/>
      <c r="BL860" s="13"/>
      <c r="BM860" s="13"/>
      <c r="BN860" s="13"/>
      <c r="BO860" s="13"/>
      <c r="BP860" s="13"/>
      <c r="BQ860" s="13"/>
      <c r="BR860" s="13"/>
      <c r="BS860" s="13"/>
      <c r="BT860" s="13"/>
      <c r="BU860" s="13"/>
      <c r="BV860" s="13"/>
      <c r="BW860" s="13"/>
      <c r="BX860" s="13"/>
      <c r="BY860" s="13"/>
      <c r="BZ860" s="13"/>
      <c r="CA860" s="13"/>
      <c r="CB860" s="13"/>
      <c r="CC860" s="13"/>
      <c r="CD860" s="13"/>
      <c r="CE860" s="13"/>
      <c r="CF860" s="13"/>
      <c r="CG860" s="13"/>
      <c r="CH860" s="13"/>
    </row>
    <row r="861" spans="1:86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Z861" s="15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  <c r="AL861" s="15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13"/>
      <c r="AY861" s="13"/>
      <c r="AZ861" s="13"/>
      <c r="BA861" s="13"/>
      <c r="BB861" s="13"/>
      <c r="BC861" s="13"/>
      <c r="BD861" s="13"/>
      <c r="BE861" s="13"/>
      <c r="BF861" s="13"/>
      <c r="BG861" s="13"/>
      <c r="BH861" s="13"/>
      <c r="BI861" s="13"/>
      <c r="BJ861" s="13"/>
      <c r="BK861" s="13"/>
      <c r="BL861" s="13"/>
      <c r="BM861" s="13"/>
      <c r="BN861" s="13"/>
      <c r="BO861" s="13"/>
      <c r="BP861" s="13"/>
      <c r="BQ861" s="13"/>
      <c r="BR861" s="13"/>
      <c r="BS861" s="13"/>
      <c r="BT861" s="13"/>
      <c r="BU861" s="13"/>
      <c r="BV861" s="13"/>
      <c r="BW861" s="13"/>
      <c r="BX861" s="13"/>
      <c r="BY861" s="13"/>
      <c r="BZ861" s="13"/>
      <c r="CA861" s="13"/>
      <c r="CB861" s="13"/>
      <c r="CC861" s="13"/>
      <c r="CD861" s="13"/>
      <c r="CE861" s="13"/>
      <c r="CF861" s="13"/>
      <c r="CG861" s="13"/>
      <c r="CH861" s="13"/>
    </row>
    <row r="862" spans="1:86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Z862" s="15"/>
      <c r="AA862" s="15"/>
      <c r="AB862" s="15"/>
      <c r="AC862" s="15"/>
      <c r="AD862" s="15"/>
      <c r="AE862" s="15"/>
      <c r="AF862" s="15"/>
      <c r="AG862" s="15"/>
      <c r="AH862" s="15"/>
      <c r="AI862" s="15"/>
      <c r="AJ862" s="15"/>
      <c r="AK862" s="15"/>
      <c r="AL862" s="15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13"/>
      <c r="AY862" s="13"/>
      <c r="AZ862" s="13"/>
      <c r="BA862" s="13"/>
      <c r="BB862" s="13"/>
      <c r="BC862" s="13"/>
      <c r="BD862" s="13"/>
      <c r="BE862" s="13"/>
      <c r="BF862" s="13"/>
      <c r="BG862" s="13"/>
      <c r="BH862" s="13"/>
      <c r="BI862" s="13"/>
      <c r="BJ862" s="13"/>
      <c r="BK862" s="13"/>
      <c r="BL862" s="13"/>
      <c r="BM862" s="13"/>
      <c r="BN862" s="13"/>
      <c r="BO862" s="13"/>
      <c r="BP862" s="13"/>
      <c r="BQ862" s="13"/>
      <c r="BR862" s="13"/>
      <c r="BS862" s="13"/>
      <c r="BT862" s="13"/>
      <c r="BU862" s="13"/>
      <c r="BV862" s="13"/>
      <c r="BW862" s="13"/>
      <c r="BX862" s="13"/>
      <c r="BY862" s="13"/>
      <c r="BZ862" s="13"/>
      <c r="CA862" s="13"/>
      <c r="CB862" s="13"/>
      <c r="CC862" s="13"/>
      <c r="CD862" s="13"/>
      <c r="CE862" s="13"/>
      <c r="CF862" s="13"/>
      <c r="CG862" s="13"/>
      <c r="CH862" s="13"/>
    </row>
    <row r="863" spans="1:86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Z863" s="15"/>
      <c r="AA863" s="15"/>
      <c r="AB863" s="15"/>
      <c r="AC863" s="15"/>
      <c r="AD863" s="15"/>
      <c r="AE863" s="15"/>
      <c r="AF863" s="15"/>
      <c r="AG863" s="15"/>
      <c r="AH863" s="15"/>
      <c r="AI863" s="15"/>
      <c r="AJ863" s="15"/>
      <c r="AK863" s="15"/>
      <c r="AL863" s="15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13"/>
      <c r="AY863" s="13"/>
      <c r="AZ863" s="13"/>
      <c r="BA863" s="13"/>
      <c r="BB863" s="13"/>
      <c r="BC863" s="13"/>
      <c r="BD863" s="13"/>
      <c r="BE863" s="13"/>
      <c r="BF863" s="13"/>
      <c r="BG863" s="13"/>
      <c r="BH863" s="13"/>
      <c r="BI863" s="13"/>
      <c r="BJ863" s="13"/>
      <c r="BK863" s="13"/>
      <c r="BL863" s="13"/>
      <c r="BM863" s="13"/>
      <c r="BN863" s="13"/>
      <c r="BO863" s="13"/>
      <c r="BP863" s="13"/>
      <c r="BQ863" s="13"/>
      <c r="BR863" s="13"/>
      <c r="BS863" s="13"/>
      <c r="BT863" s="13"/>
      <c r="BU863" s="13"/>
      <c r="BV863" s="13"/>
      <c r="BW863" s="13"/>
      <c r="BX863" s="13"/>
      <c r="BY863" s="13"/>
      <c r="BZ863" s="13"/>
      <c r="CA863" s="13"/>
      <c r="CB863" s="13"/>
      <c r="CC863" s="13"/>
      <c r="CD863" s="13"/>
      <c r="CE863" s="13"/>
      <c r="CF863" s="13"/>
      <c r="CG863" s="13"/>
      <c r="CH863" s="13"/>
    </row>
    <row r="864" spans="1:86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  <c r="AJ864" s="15"/>
      <c r="AK864" s="15"/>
      <c r="AL864" s="15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13"/>
      <c r="AY864" s="13"/>
      <c r="AZ864" s="13"/>
      <c r="BA864" s="13"/>
      <c r="BB864" s="13"/>
      <c r="BC864" s="13"/>
      <c r="BD864" s="13"/>
      <c r="BE864" s="13"/>
      <c r="BF864" s="13"/>
      <c r="BG864" s="13"/>
      <c r="BH864" s="13"/>
      <c r="BI864" s="13"/>
      <c r="BJ864" s="13"/>
      <c r="BK864" s="13"/>
      <c r="BL864" s="13"/>
      <c r="BM864" s="13"/>
      <c r="BN864" s="13"/>
      <c r="BO864" s="13"/>
      <c r="BP864" s="13"/>
      <c r="BQ864" s="13"/>
      <c r="BR864" s="13"/>
      <c r="BS864" s="13"/>
      <c r="BT864" s="13"/>
      <c r="BU864" s="13"/>
      <c r="BV864" s="13"/>
      <c r="BW864" s="13"/>
      <c r="BX864" s="13"/>
      <c r="BY864" s="13"/>
      <c r="BZ864" s="13"/>
      <c r="CA864" s="13"/>
      <c r="CB864" s="13"/>
      <c r="CC864" s="13"/>
      <c r="CD864" s="13"/>
      <c r="CE864" s="13"/>
      <c r="CF864" s="13"/>
      <c r="CG864" s="13"/>
      <c r="CH864" s="13"/>
    </row>
    <row r="865" spans="1:86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Z865" s="15"/>
      <c r="AA865" s="15"/>
      <c r="AB865" s="15"/>
      <c r="AC865" s="15"/>
      <c r="AD865" s="15"/>
      <c r="AE865" s="15"/>
      <c r="AF865" s="15"/>
      <c r="AG865" s="15"/>
      <c r="AH865" s="15"/>
      <c r="AI865" s="15"/>
      <c r="AJ865" s="15"/>
      <c r="AK865" s="15"/>
      <c r="AL865" s="15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13"/>
      <c r="AY865" s="13"/>
      <c r="AZ865" s="13"/>
      <c r="BA865" s="13"/>
      <c r="BB865" s="13"/>
      <c r="BC865" s="13"/>
      <c r="BD865" s="13"/>
      <c r="BE865" s="13"/>
      <c r="BF865" s="13"/>
      <c r="BG865" s="13"/>
      <c r="BH865" s="13"/>
      <c r="BI865" s="13"/>
      <c r="BJ865" s="13"/>
      <c r="BK865" s="13"/>
      <c r="BL865" s="13"/>
      <c r="BM865" s="13"/>
      <c r="BN865" s="13"/>
      <c r="BO865" s="13"/>
      <c r="BP865" s="13"/>
      <c r="BQ865" s="13"/>
      <c r="BR865" s="13"/>
      <c r="BS865" s="13"/>
      <c r="BT865" s="13"/>
      <c r="BU865" s="13"/>
      <c r="BV865" s="13"/>
      <c r="BW865" s="13"/>
      <c r="BX865" s="13"/>
      <c r="BY865" s="13"/>
      <c r="BZ865" s="13"/>
      <c r="CA865" s="13"/>
      <c r="CB865" s="13"/>
      <c r="CC865" s="13"/>
      <c r="CD865" s="13"/>
      <c r="CE865" s="13"/>
      <c r="CF865" s="13"/>
      <c r="CG865" s="13"/>
      <c r="CH865" s="13"/>
    </row>
    <row r="866" spans="1:86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Z866" s="15"/>
      <c r="AA866" s="15"/>
      <c r="AB866" s="15"/>
      <c r="AC866" s="15"/>
      <c r="AD866" s="15"/>
      <c r="AE866" s="15"/>
      <c r="AF866" s="15"/>
      <c r="AG866" s="15"/>
      <c r="AH866" s="15"/>
      <c r="AI866" s="15"/>
      <c r="AJ866" s="15"/>
      <c r="AK866" s="15"/>
      <c r="AL866" s="15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13"/>
      <c r="AY866" s="13"/>
      <c r="AZ866" s="13"/>
      <c r="BA866" s="13"/>
      <c r="BB866" s="13"/>
      <c r="BC866" s="13"/>
      <c r="BD866" s="13"/>
      <c r="BE866" s="13"/>
      <c r="BF866" s="13"/>
      <c r="BG866" s="13"/>
      <c r="BH866" s="13"/>
      <c r="BI866" s="13"/>
      <c r="BJ866" s="13"/>
      <c r="BK866" s="13"/>
      <c r="BL866" s="13"/>
      <c r="BM866" s="13"/>
      <c r="BN866" s="13"/>
      <c r="BO866" s="13"/>
      <c r="BP866" s="13"/>
      <c r="BQ866" s="13"/>
      <c r="BR866" s="13"/>
      <c r="BS866" s="13"/>
      <c r="BT866" s="13"/>
      <c r="BU866" s="13"/>
      <c r="BV866" s="13"/>
      <c r="BW866" s="13"/>
      <c r="BX866" s="13"/>
      <c r="BY866" s="13"/>
      <c r="BZ866" s="13"/>
      <c r="CA866" s="13"/>
      <c r="CB866" s="13"/>
      <c r="CC866" s="13"/>
      <c r="CD866" s="13"/>
      <c r="CE866" s="13"/>
      <c r="CF866" s="13"/>
      <c r="CG866" s="13"/>
      <c r="CH866" s="13"/>
    </row>
    <row r="867" spans="1:86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Z867" s="15"/>
      <c r="AA867" s="15"/>
      <c r="AB867" s="15"/>
      <c r="AC867" s="15"/>
      <c r="AD867" s="15"/>
      <c r="AE867" s="15"/>
      <c r="AF867" s="15"/>
      <c r="AG867" s="15"/>
      <c r="AH867" s="15"/>
      <c r="AI867" s="15"/>
      <c r="AJ867" s="15"/>
      <c r="AK867" s="15"/>
      <c r="AL867" s="15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13"/>
      <c r="AY867" s="13"/>
      <c r="AZ867" s="13"/>
      <c r="BA867" s="13"/>
      <c r="BB867" s="13"/>
      <c r="BC867" s="13"/>
      <c r="BD867" s="13"/>
      <c r="BE867" s="13"/>
      <c r="BF867" s="13"/>
      <c r="BG867" s="13"/>
      <c r="BH867" s="13"/>
      <c r="BI867" s="13"/>
      <c r="BJ867" s="13"/>
      <c r="BK867" s="13"/>
      <c r="BL867" s="13"/>
      <c r="BM867" s="13"/>
      <c r="BN867" s="13"/>
      <c r="BO867" s="13"/>
      <c r="BP867" s="13"/>
      <c r="BQ867" s="13"/>
      <c r="BR867" s="13"/>
      <c r="BS867" s="13"/>
      <c r="BT867" s="13"/>
      <c r="BU867" s="13"/>
      <c r="BV867" s="13"/>
      <c r="BW867" s="13"/>
      <c r="BX867" s="13"/>
      <c r="BY867" s="13"/>
      <c r="BZ867" s="13"/>
      <c r="CA867" s="13"/>
      <c r="CB867" s="13"/>
      <c r="CC867" s="13"/>
      <c r="CD867" s="13"/>
      <c r="CE867" s="13"/>
      <c r="CF867" s="13"/>
      <c r="CG867" s="13"/>
      <c r="CH867" s="13"/>
    </row>
    <row r="868" spans="1:86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Z868" s="15"/>
      <c r="AA868" s="15"/>
      <c r="AB868" s="15"/>
      <c r="AC868" s="15"/>
      <c r="AD868" s="15"/>
      <c r="AE868" s="15"/>
      <c r="AF868" s="15"/>
      <c r="AG868" s="15"/>
      <c r="AH868" s="15"/>
      <c r="AI868" s="15"/>
      <c r="AJ868" s="15"/>
      <c r="AK868" s="15"/>
      <c r="AL868" s="15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13"/>
      <c r="AY868" s="13"/>
      <c r="AZ868" s="13"/>
      <c r="BA868" s="13"/>
      <c r="BB868" s="13"/>
      <c r="BC868" s="13"/>
      <c r="BD868" s="13"/>
      <c r="BE868" s="13"/>
      <c r="BF868" s="13"/>
      <c r="BG868" s="13"/>
      <c r="BH868" s="13"/>
      <c r="BI868" s="13"/>
      <c r="BJ868" s="13"/>
      <c r="BK868" s="13"/>
      <c r="BL868" s="13"/>
      <c r="BM868" s="13"/>
      <c r="BN868" s="13"/>
      <c r="BO868" s="13"/>
      <c r="BP868" s="13"/>
      <c r="BQ868" s="13"/>
      <c r="BR868" s="13"/>
      <c r="BS868" s="13"/>
      <c r="BT868" s="13"/>
      <c r="BU868" s="13"/>
      <c r="BV868" s="13"/>
      <c r="BW868" s="13"/>
      <c r="BX868" s="13"/>
      <c r="BY868" s="13"/>
      <c r="BZ868" s="13"/>
      <c r="CA868" s="13"/>
      <c r="CB868" s="13"/>
      <c r="CC868" s="13"/>
      <c r="CD868" s="13"/>
      <c r="CE868" s="13"/>
      <c r="CF868" s="13"/>
      <c r="CG868" s="13"/>
      <c r="CH868" s="13"/>
    </row>
    <row r="869" spans="1:86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Z869" s="15"/>
      <c r="AA869" s="15"/>
      <c r="AB869" s="15"/>
      <c r="AC869" s="15"/>
      <c r="AD869" s="15"/>
      <c r="AE869" s="15"/>
      <c r="AF869" s="15"/>
      <c r="AG869" s="15"/>
      <c r="AH869" s="15"/>
      <c r="AI869" s="15"/>
      <c r="AJ869" s="15"/>
      <c r="AK869" s="15"/>
      <c r="AL869" s="15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13"/>
      <c r="AY869" s="13"/>
      <c r="AZ869" s="13"/>
      <c r="BA869" s="13"/>
      <c r="BB869" s="13"/>
      <c r="BC869" s="13"/>
      <c r="BD869" s="13"/>
      <c r="BE869" s="13"/>
      <c r="BF869" s="13"/>
      <c r="BG869" s="13"/>
      <c r="BH869" s="13"/>
      <c r="BI869" s="13"/>
      <c r="BJ869" s="13"/>
      <c r="BK869" s="13"/>
      <c r="BL869" s="13"/>
      <c r="BM869" s="13"/>
      <c r="BN869" s="13"/>
      <c r="BO869" s="13"/>
      <c r="BP869" s="13"/>
      <c r="BQ869" s="13"/>
      <c r="BR869" s="13"/>
      <c r="BS869" s="13"/>
      <c r="BT869" s="13"/>
      <c r="BU869" s="13"/>
      <c r="BV869" s="13"/>
      <c r="BW869" s="13"/>
      <c r="BX869" s="13"/>
      <c r="BY869" s="13"/>
      <c r="BZ869" s="13"/>
      <c r="CA869" s="13"/>
      <c r="CB869" s="13"/>
      <c r="CC869" s="13"/>
      <c r="CD869" s="13"/>
      <c r="CE869" s="13"/>
      <c r="CF869" s="13"/>
      <c r="CG869" s="13"/>
      <c r="CH869" s="13"/>
    </row>
    <row r="870" spans="1:86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Z870" s="15"/>
      <c r="AA870" s="15"/>
      <c r="AB870" s="15"/>
      <c r="AC870" s="15"/>
      <c r="AD870" s="15"/>
      <c r="AE870" s="15"/>
      <c r="AF870" s="15"/>
      <c r="AG870" s="15"/>
      <c r="AH870" s="15"/>
      <c r="AI870" s="15"/>
      <c r="AJ870" s="15"/>
      <c r="AK870" s="15"/>
      <c r="AL870" s="15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13"/>
      <c r="AY870" s="13"/>
      <c r="AZ870" s="13"/>
      <c r="BA870" s="13"/>
      <c r="BB870" s="13"/>
      <c r="BC870" s="13"/>
      <c r="BD870" s="13"/>
      <c r="BE870" s="13"/>
      <c r="BF870" s="13"/>
      <c r="BG870" s="13"/>
      <c r="BH870" s="13"/>
      <c r="BI870" s="13"/>
      <c r="BJ870" s="13"/>
      <c r="BK870" s="13"/>
      <c r="BL870" s="13"/>
      <c r="BM870" s="13"/>
      <c r="BN870" s="13"/>
      <c r="BO870" s="13"/>
      <c r="BP870" s="13"/>
      <c r="BQ870" s="13"/>
      <c r="BR870" s="13"/>
      <c r="BS870" s="13"/>
      <c r="BT870" s="13"/>
      <c r="BU870" s="13"/>
      <c r="BV870" s="13"/>
      <c r="BW870" s="13"/>
      <c r="BX870" s="13"/>
      <c r="BY870" s="13"/>
      <c r="BZ870" s="13"/>
      <c r="CA870" s="13"/>
      <c r="CB870" s="13"/>
      <c r="CC870" s="13"/>
      <c r="CD870" s="13"/>
      <c r="CE870" s="13"/>
      <c r="CF870" s="13"/>
      <c r="CG870" s="13"/>
      <c r="CH870" s="13"/>
    </row>
    <row r="871" spans="1:86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Z871" s="15"/>
      <c r="AA871" s="15"/>
      <c r="AB871" s="15"/>
      <c r="AC871" s="15"/>
      <c r="AD871" s="15"/>
      <c r="AE871" s="15"/>
      <c r="AF871" s="15"/>
      <c r="AG871" s="15"/>
      <c r="AH871" s="15"/>
      <c r="AI871" s="15"/>
      <c r="AJ871" s="15"/>
      <c r="AK871" s="15"/>
      <c r="AL871" s="15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13"/>
      <c r="AY871" s="13"/>
      <c r="AZ871" s="13"/>
      <c r="BA871" s="13"/>
      <c r="BB871" s="13"/>
      <c r="BC871" s="13"/>
      <c r="BD871" s="13"/>
      <c r="BE871" s="13"/>
      <c r="BF871" s="13"/>
      <c r="BG871" s="13"/>
      <c r="BH871" s="13"/>
      <c r="BI871" s="13"/>
      <c r="BJ871" s="13"/>
      <c r="BK871" s="13"/>
      <c r="BL871" s="13"/>
      <c r="BM871" s="13"/>
      <c r="BN871" s="13"/>
      <c r="BO871" s="13"/>
      <c r="BP871" s="13"/>
      <c r="BQ871" s="13"/>
      <c r="BR871" s="13"/>
      <c r="BS871" s="13"/>
      <c r="BT871" s="13"/>
      <c r="BU871" s="13"/>
      <c r="BV871" s="13"/>
      <c r="BW871" s="13"/>
      <c r="BX871" s="13"/>
      <c r="BY871" s="13"/>
      <c r="BZ871" s="13"/>
      <c r="CA871" s="13"/>
      <c r="CB871" s="13"/>
      <c r="CC871" s="13"/>
      <c r="CD871" s="13"/>
      <c r="CE871" s="13"/>
      <c r="CF871" s="13"/>
      <c r="CG871" s="13"/>
      <c r="CH871" s="13"/>
    </row>
    <row r="872" spans="1:86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13"/>
      <c r="AY872" s="13"/>
      <c r="AZ872" s="13"/>
      <c r="BA872" s="13"/>
      <c r="BB872" s="13"/>
      <c r="BC872" s="13"/>
      <c r="BD872" s="13"/>
      <c r="BE872" s="13"/>
      <c r="BF872" s="13"/>
      <c r="BG872" s="13"/>
      <c r="BH872" s="13"/>
      <c r="BI872" s="13"/>
      <c r="BJ872" s="13"/>
      <c r="BK872" s="13"/>
      <c r="BL872" s="13"/>
      <c r="BM872" s="13"/>
      <c r="BN872" s="13"/>
      <c r="BO872" s="13"/>
      <c r="BP872" s="13"/>
      <c r="BQ872" s="13"/>
      <c r="BR872" s="13"/>
      <c r="BS872" s="13"/>
      <c r="BT872" s="13"/>
      <c r="BU872" s="13"/>
      <c r="BV872" s="13"/>
      <c r="BW872" s="13"/>
      <c r="BX872" s="13"/>
      <c r="BY872" s="13"/>
      <c r="BZ872" s="13"/>
      <c r="CA872" s="13"/>
      <c r="CB872" s="13"/>
      <c r="CC872" s="13"/>
      <c r="CD872" s="13"/>
      <c r="CE872" s="13"/>
      <c r="CF872" s="13"/>
      <c r="CG872" s="13"/>
      <c r="CH872" s="13"/>
    </row>
    <row r="873" spans="1:86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Z873" s="15"/>
      <c r="AA873" s="15"/>
      <c r="AB873" s="15"/>
      <c r="AC873" s="15"/>
      <c r="AD873" s="15"/>
      <c r="AE873" s="15"/>
      <c r="AF873" s="15"/>
      <c r="AG873" s="15"/>
      <c r="AH873" s="15"/>
      <c r="AI873" s="15"/>
      <c r="AJ873" s="15"/>
      <c r="AK873" s="15"/>
      <c r="AL873" s="15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13"/>
      <c r="AY873" s="13"/>
      <c r="AZ873" s="13"/>
      <c r="BA873" s="13"/>
      <c r="BB873" s="13"/>
      <c r="BC873" s="13"/>
      <c r="BD873" s="13"/>
      <c r="BE873" s="13"/>
      <c r="BF873" s="13"/>
      <c r="BG873" s="13"/>
      <c r="BH873" s="13"/>
      <c r="BI873" s="13"/>
      <c r="BJ873" s="13"/>
      <c r="BK873" s="13"/>
      <c r="BL873" s="13"/>
      <c r="BM873" s="13"/>
      <c r="BN873" s="13"/>
      <c r="BO873" s="13"/>
      <c r="BP873" s="13"/>
      <c r="BQ873" s="13"/>
      <c r="BR873" s="13"/>
      <c r="BS873" s="13"/>
      <c r="BT873" s="13"/>
      <c r="BU873" s="13"/>
      <c r="BV873" s="13"/>
      <c r="BW873" s="13"/>
      <c r="BX873" s="13"/>
      <c r="BY873" s="13"/>
      <c r="BZ873" s="13"/>
      <c r="CA873" s="13"/>
      <c r="CB873" s="13"/>
      <c r="CC873" s="13"/>
      <c r="CD873" s="13"/>
      <c r="CE873" s="13"/>
      <c r="CF873" s="13"/>
      <c r="CG873" s="13"/>
      <c r="CH873" s="13"/>
    </row>
    <row r="874" spans="1:86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  <c r="AL874" s="15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13"/>
      <c r="AY874" s="13"/>
      <c r="AZ874" s="13"/>
      <c r="BA874" s="13"/>
      <c r="BB874" s="13"/>
      <c r="BC874" s="13"/>
      <c r="BD874" s="13"/>
      <c r="BE874" s="13"/>
      <c r="BF874" s="13"/>
      <c r="BG874" s="13"/>
      <c r="BH874" s="13"/>
      <c r="BI874" s="13"/>
      <c r="BJ874" s="13"/>
      <c r="BK874" s="13"/>
      <c r="BL874" s="13"/>
      <c r="BM874" s="13"/>
      <c r="BN874" s="13"/>
      <c r="BO874" s="13"/>
      <c r="BP874" s="13"/>
      <c r="BQ874" s="13"/>
      <c r="BR874" s="13"/>
      <c r="BS874" s="13"/>
      <c r="BT874" s="13"/>
      <c r="BU874" s="13"/>
      <c r="BV874" s="13"/>
      <c r="BW874" s="13"/>
      <c r="BX874" s="13"/>
      <c r="BY874" s="13"/>
      <c r="BZ874" s="13"/>
      <c r="CA874" s="13"/>
      <c r="CB874" s="13"/>
      <c r="CC874" s="13"/>
      <c r="CD874" s="13"/>
      <c r="CE874" s="13"/>
      <c r="CF874" s="13"/>
      <c r="CG874" s="13"/>
      <c r="CH874" s="13"/>
    </row>
    <row r="875" spans="1:86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Z875" s="15"/>
      <c r="AA875" s="15"/>
      <c r="AB875" s="15"/>
      <c r="AC875" s="15"/>
      <c r="AD875" s="15"/>
      <c r="AE875" s="15"/>
      <c r="AF875" s="15"/>
      <c r="AG875" s="15"/>
      <c r="AH875" s="15"/>
      <c r="AI875" s="15"/>
      <c r="AJ875" s="15"/>
      <c r="AK875" s="15"/>
      <c r="AL875" s="15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13"/>
      <c r="AY875" s="13"/>
      <c r="AZ875" s="13"/>
      <c r="BA875" s="13"/>
      <c r="BB875" s="13"/>
      <c r="BC875" s="13"/>
      <c r="BD875" s="13"/>
      <c r="BE875" s="13"/>
      <c r="BF875" s="13"/>
      <c r="BG875" s="13"/>
      <c r="BH875" s="13"/>
      <c r="BI875" s="13"/>
      <c r="BJ875" s="13"/>
      <c r="BK875" s="13"/>
      <c r="BL875" s="13"/>
      <c r="BM875" s="13"/>
      <c r="BN875" s="13"/>
      <c r="BO875" s="13"/>
      <c r="BP875" s="13"/>
      <c r="BQ875" s="13"/>
      <c r="BR875" s="13"/>
      <c r="BS875" s="13"/>
      <c r="BT875" s="13"/>
      <c r="BU875" s="13"/>
      <c r="BV875" s="13"/>
      <c r="BW875" s="13"/>
      <c r="BX875" s="13"/>
      <c r="BY875" s="13"/>
      <c r="BZ875" s="13"/>
      <c r="CA875" s="13"/>
      <c r="CB875" s="13"/>
      <c r="CC875" s="13"/>
      <c r="CD875" s="13"/>
      <c r="CE875" s="13"/>
      <c r="CF875" s="13"/>
      <c r="CG875" s="13"/>
      <c r="CH875" s="13"/>
    </row>
    <row r="876" spans="1:86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13"/>
      <c r="AY876" s="13"/>
      <c r="AZ876" s="13"/>
      <c r="BA876" s="13"/>
      <c r="BB876" s="13"/>
      <c r="BC876" s="13"/>
      <c r="BD876" s="13"/>
      <c r="BE876" s="13"/>
      <c r="BF876" s="13"/>
      <c r="BG876" s="13"/>
      <c r="BH876" s="13"/>
      <c r="BI876" s="13"/>
      <c r="BJ876" s="13"/>
      <c r="BK876" s="13"/>
      <c r="BL876" s="13"/>
      <c r="BM876" s="13"/>
      <c r="BN876" s="13"/>
      <c r="BO876" s="13"/>
      <c r="BP876" s="13"/>
      <c r="BQ876" s="13"/>
      <c r="BR876" s="13"/>
      <c r="BS876" s="13"/>
      <c r="BT876" s="13"/>
      <c r="BU876" s="13"/>
      <c r="BV876" s="13"/>
      <c r="BW876" s="13"/>
      <c r="BX876" s="13"/>
      <c r="BY876" s="13"/>
      <c r="BZ876" s="13"/>
      <c r="CA876" s="13"/>
      <c r="CB876" s="13"/>
      <c r="CC876" s="13"/>
      <c r="CD876" s="13"/>
      <c r="CE876" s="13"/>
      <c r="CF876" s="13"/>
      <c r="CG876" s="13"/>
      <c r="CH876" s="13"/>
    </row>
    <row r="877" spans="1:86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13"/>
      <c r="AY877" s="13"/>
      <c r="AZ877" s="13"/>
      <c r="BA877" s="13"/>
      <c r="BB877" s="13"/>
      <c r="BC877" s="13"/>
      <c r="BD877" s="13"/>
      <c r="BE877" s="13"/>
      <c r="BF877" s="13"/>
      <c r="BG877" s="13"/>
      <c r="BH877" s="13"/>
      <c r="BI877" s="13"/>
      <c r="BJ877" s="13"/>
      <c r="BK877" s="13"/>
      <c r="BL877" s="13"/>
      <c r="BM877" s="13"/>
      <c r="BN877" s="13"/>
      <c r="BO877" s="13"/>
      <c r="BP877" s="13"/>
      <c r="BQ877" s="13"/>
      <c r="BR877" s="13"/>
      <c r="BS877" s="13"/>
      <c r="BT877" s="13"/>
      <c r="BU877" s="13"/>
      <c r="BV877" s="13"/>
      <c r="BW877" s="13"/>
      <c r="BX877" s="13"/>
      <c r="BY877" s="13"/>
      <c r="BZ877" s="13"/>
      <c r="CA877" s="13"/>
      <c r="CB877" s="13"/>
      <c r="CC877" s="13"/>
      <c r="CD877" s="13"/>
      <c r="CE877" s="13"/>
      <c r="CF877" s="13"/>
      <c r="CG877" s="13"/>
      <c r="CH877" s="13"/>
    </row>
    <row r="878" spans="1:86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  <c r="AL878" s="15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13"/>
      <c r="AY878" s="13"/>
      <c r="AZ878" s="13"/>
      <c r="BA878" s="13"/>
      <c r="BB878" s="13"/>
      <c r="BC878" s="13"/>
      <c r="BD878" s="13"/>
      <c r="BE878" s="13"/>
      <c r="BF878" s="13"/>
      <c r="BG878" s="13"/>
      <c r="BH878" s="13"/>
      <c r="BI878" s="13"/>
      <c r="BJ878" s="13"/>
      <c r="BK878" s="13"/>
      <c r="BL878" s="13"/>
      <c r="BM878" s="13"/>
      <c r="BN878" s="13"/>
      <c r="BO878" s="13"/>
      <c r="BP878" s="13"/>
      <c r="BQ878" s="13"/>
      <c r="BR878" s="13"/>
      <c r="BS878" s="13"/>
      <c r="BT878" s="13"/>
      <c r="BU878" s="13"/>
      <c r="BV878" s="13"/>
      <c r="BW878" s="13"/>
      <c r="BX878" s="13"/>
      <c r="BY878" s="13"/>
      <c r="BZ878" s="13"/>
      <c r="CA878" s="13"/>
      <c r="CB878" s="13"/>
      <c r="CC878" s="13"/>
      <c r="CD878" s="13"/>
      <c r="CE878" s="13"/>
      <c r="CF878" s="13"/>
      <c r="CG878" s="13"/>
      <c r="CH878" s="13"/>
    </row>
    <row r="879" spans="1:86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Z879" s="15"/>
      <c r="AA879" s="15"/>
      <c r="AB879" s="15"/>
      <c r="AC879" s="15"/>
      <c r="AD879" s="15"/>
      <c r="AE879" s="15"/>
      <c r="AF879" s="15"/>
      <c r="AG879" s="15"/>
      <c r="AH879" s="15"/>
      <c r="AI879" s="15"/>
      <c r="AJ879" s="15"/>
      <c r="AK879" s="15"/>
      <c r="AL879" s="15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13"/>
      <c r="AY879" s="13"/>
      <c r="AZ879" s="13"/>
      <c r="BA879" s="13"/>
      <c r="BB879" s="13"/>
      <c r="BC879" s="13"/>
      <c r="BD879" s="13"/>
      <c r="BE879" s="13"/>
      <c r="BF879" s="13"/>
      <c r="BG879" s="13"/>
      <c r="BH879" s="13"/>
      <c r="BI879" s="13"/>
      <c r="BJ879" s="13"/>
      <c r="BK879" s="13"/>
      <c r="BL879" s="13"/>
      <c r="BM879" s="13"/>
      <c r="BN879" s="13"/>
      <c r="BO879" s="13"/>
      <c r="BP879" s="13"/>
      <c r="BQ879" s="13"/>
      <c r="BR879" s="13"/>
      <c r="BS879" s="13"/>
      <c r="BT879" s="13"/>
      <c r="BU879" s="13"/>
      <c r="BV879" s="13"/>
      <c r="BW879" s="13"/>
      <c r="BX879" s="13"/>
      <c r="BY879" s="13"/>
      <c r="BZ879" s="13"/>
      <c r="CA879" s="13"/>
      <c r="CB879" s="13"/>
      <c r="CC879" s="13"/>
      <c r="CD879" s="13"/>
      <c r="CE879" s="13"/>
      <c r="CF879" s="13"/>
      <c r="CG879" s="13"/>
      <c r="CH879" s="13"/>
    </row>
    <row r="880" spans="1:86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Z880" s="15"/>
      <c r="AA880" s="15"/>
      <c r="AB880" s="15"/>
      <c r="AC880" s="15"/>
      <c r="AD880" s="15"/>
      <c r="AE880" s="15"/>
      <c r="AF880" s="15"/>
      <c r="AG880" s="15"/>
      <c r="AH880" s="15"/>
      <c r="AI880" s="15"/>
      <c r="AJ880" s="15"/>
      <c r="AK880" s="15"/>
      <c r="AL880" s="15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13"/>
      <c r="AY880" s="13"/>
      <c r="AZ880" s="13"/>
      <c r="BA880" s="13"/>
      <c r="BB880" s="13"/>
      <c r="BC880" s="13"/>
      <c r="BD880" s="13"/>
      <c r="BE880" s="13"/>
      <c r="BF880" s="13"/>
      <c r="BG880" s="13"/>
      <c r="BH880" s="13"/>
      <c r="BI880" s="13"/>
      <c r="BJ880" s="13"/>
      <c r="BK880" s="13"/>
      <c r="BL880" s="13"/>
      <c r="BM880" s="13"/>
      <c r="BN880" s="13"/>
      <c r="BO880" s="13"/>
      <c r="BP880" s="13"/>
      <c r="BQ880" s="13"/>
      <c r="BR880" s="13"/>
      <c r="BS880" s="13"/>
      <c r="BT880" s="13"/>
      <c r="BU880" s="13"/>
      <c r="BV880" s="13"/>
      <c r="BW880" s="13"/>
      <c r="BX880" s="13"/>
      <c r="BY880" s="13"/>
      <c r="BZ880" s="13"/>
      <c r="CA880" s="13"/>
      <c r="CB880" s="13"/>
      <c r="CC880" s="13"/>
      <c r="CD880" s="13"/>
      <c r="CE880" s="13"/>
      <c r="CF880" s="13"/>
      <c r="CG880" s="13"/>
      <c r="CH880" s="13"/>
    </row>
    <row r="881" spans="1:86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Z881" s="15"/>
      <c r="AA881" s="15"/>
      <c r="AB881" s="15"/>
      <c r="AC881" s="15"/>
      <c r="AD881" s="15"/>
      <c r="AE881" s="15"/>
      <c r="AF881" s="15"/>
      <c r="AG881" s="15"/>
      <c r="AH881" s="15"/>
      <c r="AI881" s="15"/>
      <c r="AJ881" s="15"/>
      <c r="AK881" s="15"/>
      <c r="AL881" s="15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13"/>
      <c r="AY881" s="13"/>
      <c r="AZ881" s="13"/>
      <c r="BA881" s="13"/>
      <c r="BB881" s="13"/>
      <c r="BC881" s="13"/>
      <c r="BD881" s="13"/>
      <c r="BE881" s="13"/>
      <c r="BF881" s="13"/>
      <c r="BG881" s="13"/>
      <c r="BH881" s="13"/>
      <c r="BI881" s="13"/>
      <c r="BJ881" s="13"/>
      <c r="BK881" s="13"/>
      <c r="BL881" s="13"/>
      <c r="BM881" s="13"/>
      <c r="BN881" s="13"/>
      <c r="BO881" s="13"/>
      <c r="BP881" s="13"/>
      <c r="BQ881" s="13"/>
      <c r="BR881" s="13"/>
      <c r="BS881" s="13"/>
      <c r="BT881" s="13"/>
      <c r="BU881" s="13"/>
      <c r="BV881" s="13"/>
      <c r="BW881" s="13"/>
      <c r="BX881" s="13"/>
      <c r="BY881" s="13"/>
      <c r="BZ881" s="13"/>
      <c r="CA881" s="13"/>
      <c r="CB881" s="13"/>
      <c r="CC881" s="13"/>
      <c r="CD881" s="13"/>
      <c r="CE881" s="13"/>
      <c r="CF881" s="13"/>
      <c r="CG881" s="13"/>
      <c r="CH881" s="13"/>
    </row>
    <row r="882" spans="1:86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Z882" s="15"/>
      <c r="AA882" s="15"/>
      <c r="AB882" s="15"/>
      <c r="AC882" s="15"/>
      <c r="AD882" s="15"/>
      <c r="AE882" s="15"/>
      <c r="AF882" s="15"/>
      <c r="AG882" s="15"/>
      <c r="AH882" s="15"/>
      <c r="AI882" s="15"/>
      <c r="AJ882" s="15"/>
      <c r="AK882" s="15"/>
      <c r="AL882" s="15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13"/>
      <c r="AY882" s="13"/>
      <c r="AZ882" s="13"/>
      <c r="BA882" s="13"/>
      <c r="BB882" s="13"/>
      <c r="BC882" s="13"/>
      <c r="BD882" s="13"/>
      <c r="BE882" s="13"/>
      <c r="BF882" s="13"/>
      <c r="BG882" s="13"/>
      <c r="BH882" s="13"/>
      <c r="BI882" s="13"/>
      <c r="BJ882" s="13"/>
      <c r="BK882" s="13"/>
      <c r="BL882" s="13"/>
      <c r="BM882" s="13"/>
      <c r="BN882" s="13"/>
      <c r="BO882" s="13"/>
      <c r="BP882" s="13"/>
      <c r="BQ882" s="13"/>
      <c r="BR882" s="13"/>
      <c r="BS882" s="13"/>
      <c r="BT882" s="13"/>
      <c r="BU882" s="13"/>
      <c r="BV882" s="13"/>
      <c r="BW882" s="13"/>
      <c r="BX882" s="13"/>
      <c r="BY882" s="13"/>
      <c r="BZ882" s="13"/>
      <c r="CA882" s="13"/>
      <c r="CB882" s="13"/>
      <c r="CC882" s="13"/>
      <c r="CD882" s="13"/>
      <c r="CE882" s="13"/>
      <c r="CF882" s="13"/>
      <c r="CG882" s="13"/>
      <c r="CH882" s="13"/>
    </row>
    <row r="883" spans="1:86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Z883" s="15"/>
      <c r="AA883" s="15"/>
      <c r="AB883" s="15"/>
      <c r="AC883" s="15"/>
      <c r="AD883" s="15"/>
      <c r="AE883" s="15"/>
      <c r="AF883" s="15"/>
      <c r="AG883" s="15"/>
      <c r="AH883" s="15"/>
      <c r="AI883" s="15"/>
      <c r="AJ883" s="15"/>
      <c r="AK883" s="15"/>
      <c r="AL883" s="15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13"/>
      <c r="AY883" s="13"/>
      <c r="AZ883" s="13"/>
      <c r="BA883" s="13"/>
      <c r="BB883" s="13"/>
      <c r="BC883" s="13"/>
      <c r="BD883" s="13"/>
      <c r="BE883" s="13"/>
      <c r="BF883" s="13"/>
      <c r="BG883" s="13"/>
      <c r="BH883" s="13"/>
      <c r="BI883" s="13"/>
      <c r="BJ883" s="13"/>
      <c r="BK883" s="13"/>
      <c r="BL883" s="13"/>
      <c r="BM883" s="13"/>
      <c r="BN883" s="13"/>
      <c r="BO883" s="13"/>
      <c r="BP883" s="13"/>
      <c r="BQ883" s="13"/>
      <c r="BR883" s="13"/>
      <c r="BS883" s="13"/>
      <c r="BT883" s="13"/>
      <c r="BU883" s="13"/>
      <c r="BV883" s="13"/>
      <c r="BW883" s="13"/>
      <c r="BX883" s="13"/>
      <c r="BY883" s="13"/>
      <c r="BZ883" s="13"/>
      <c r="CA883" s="13"/>
      <c r="CB883" s="13"/>
      <c r="CC883" s="13"/>
      <c r="CD883" s="13"/>
      <c r="CE883" s="13"/>
      <c r="CF883" s="13"/>
      <c r="CG883" s="13"/>
      <c r="CH883" s="13"/>
    </row>
    <row r="884" spans="1:86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Z884" s="15"/>
      <c r="AA884" s="15"/>
      <c r="AB884" s="15"/>
      <c r="AC884" s="15"/>
      <c r="AD884" s="15"/>
      <c r="AE884" s="15"/>
      <c r="AF884" s="15"/>
      <c r="AG884" s="15"/>
      <c r="AH884" s="15"/>
      <c r="AI884" s="15"/>
      <c r="AJ884" s="15"/>
      <c r="AK884" s="15"/>
      <c r="AL884" s="15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13"/>
      <c r="AY884" s="13"/>
      <c r="AZ884" s="13"/>
      <c r="BA884" s="13"/>
      <c r="BB884" s="13"/>
      <c r="BC884" s="13"/>
      <c r="BD884" s="13"/>
      <c r="BE884" s="13"/>
      <c r="BF884" s="13"/>
      <c r="BG884" s="13"/>
      <c r="BH884" s="13"/>
      <c r="BI884" s="13"/>
      <c r="BJ884" s="13"/>
      <c r="BK884" s="13"/>
      <c r="BL884" s="13"/>
      <c r="BM884" s="13"/>
      <c r="BN884" s="13"/>
      <c r="BO884" s="13"/>
      <c r="BP884" s="13"/>
      <c r="BQ884" s="13"/>
      <c r="BR884" s="13"/>
      <c r="BS884" s="13"/>
      <c r="BT884" s="13"/>
      <c r="BU884" s="13"/>
      <c r="BV884" s="13"/>
      <c r="BW884" s="13"/>
      <c r="BX884" s="13"/>
      <c r="BY884" s="13"/>
      <c r="BZ884" s="13"/>
      <c r="CA884" s="13"/>
      <c r="CB884" s="13"/>
      <c r="CC884" s="13"/>
      <c r="CD884" s="13"/>
      <c r="CE884" s="13"/>
      <c r="CF884" s="13"/>
      <c r="CG884" s="13"/>
      <c r="CH884" s="13"/>
    </row>
    <row r="885" spans="1:86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Z885" s="15"/>
      <c r="AA885" s="15"/>
      <c r="AB885" s="15"/>
      <c r="AC885" s="15"/>
      <c r="AD885" s="15"/>
      <c r="AE885" s="15"/>
      <c r="AF885" s="15"/>
      <c r="AG885" s="15"/>
      <c r="AH885" s="15"/>
      <c r="AI885" s="15"/>
      <c r="AJ885" s="15"/>
      <c r="AK885" s="15"/>
      <c r="AL885" s="15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13"/>
      <c r="AY885" s="13"/>
      <c r="AZ885" s="13"/>
      <c r="BA885" s="13"/>
      <c r="BB885" s="13"/>
      <c r="BC885" s="13"/>
      <c r="BD885" s="13"/>
      <c r="BE885" s="13"/>
      <c r="BF885" s="13"/>
      <c r="BG885" s="13"/>
      <c r="BH885" s="13"/>
      <c r="BI885" s="13"/>
      <c r="BJ885" s="13"/>
      <c r="BK885" s="13"/>
      <c r="BL885" s="13"/>
      <c r="BM885" s="13"/>
      <c r="BN885" s="13"/>
      <c r="BO885" s="13"/>
      <c r="BP885" s="13"/>
      <c r="BQ885" s="13"/>
      <c r="BR885" s="13"/>
      <c r="BS885" s="13"/>
      <c r="BT885" s="13"/>
      <c r="BU885" s="13"/>
      <c r="BV885" s="13"/>
      <c r="BW885" s="13"/>
      <c r="BX885" s="13"/>
      <c r="BY885" s="13"/>
      <c r="BZ885" s="13"/>
      <c r="CA885" s="13"/>
      <c r="CB885" s="13"/>
      <c r="CC885" s="13"/>
      <c r="CD885" s="13"/>
      <c r="CE885" s="13"/>
      <c r="CF885" s="13"/>
      <c r="CG885" s="13"/>
      <c r="CH885" s="13"/>
    </row>
    <row r="886" spans="1:86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Z886" s="15"/>
      <c r="AA886" s="15"/>
      <c r="AB886" s="15"/>
      <c r="AC886" s="15"/>
      <c r="AD886" s="15"/>
      <c r="AE886" s="15"/>
      <c r="AF886" s="15"/>
      <c r="AG886" s="15"/>
      <c r="AH886" s="15"/>
      <c r="AI886" s="15"/>
      <c r="AJ886" s="15"/>
      <c r="AK886" s="15"/>
      <c r="AL886" s="15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13"/>
      <c r="AY886" s="13"/>
      <c r="AZ886" s="13"/>
      <c r="BA886" s="13"/>
      <c r="BB886" s="13"/>
      <c r="BC886" s="13"/>
      <c r="BD886" s="13"/>
      <c r="BE886" s="13"/>
      <c r="BF886" s="13"/>
      <c r="BG886" s="13"/>
      <c r="BH886" s="13"/>
      <c r="BI886" s="13"/>
      <c r="BJ886" s="13"/>
      <c r="BK886" s="13"/>
      <c r="BL886" s="13"/>
      <c r="BM886" s="13"/>
      <c r="BN886" s="13"/>
      <c r="BO886" s="13"/>
      <c r="BP886" s="13"/>
      <c r="BQ886" s="13"/>
      <c r="BR886" s="13"/>
      <c r="BS886" s="13"/>
      <c r="BT886" s="13"/>
      <c r="BU886" s="13"/>
      <c r="BV886" s="13"/>
      <c r="BW886" s="13"/>
      <c r="BX886" s="13"/>
      <c r="BY886" s="13"/>
      <c r="BZ886" s="13"/>
      <c r="CA886" s="13"/>
      <c r="CB886" s="13"/>
      <c r="CC886" s="13"/>
      <c r="CD886" s="13"/>
      <c r="CE886" s="13"/>
      <c r="CF886" s="13"/>
      <c r="CG886" s="13"/>
      <c r="CH886" s="13"/>
    </row>
    <row r="887" spans="1:86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Z887" s="15"/>
      <c r="AA887" s="15"/>
      <c r="AB887" s="15"/>
      <c r="AC887" s="15"/>
      <c r="AD887" s="15"/>
      <c r="AE887" s="15"/>
      <c r="AF887" s="15"/>
      <c r="AG887" s="15"/>
      <c r="AH887" s="15"/>
      <c r="AI887" s="15"/>
      <c r="AJ887" s="15"/>
      <c r="AK887" s="15"/>
      <c r="AL887" s="15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13"/>
      <c r="AY887" s="13"/>
      <c r="AZ887" s="13"/>
      <c r="BA887" s="13"/>
      <c r="BB887" s="13"/>
      <c r="BC887" s="13"/>
      <c r="BD887" s="13"/>
      <c r="BE887" s="13"/>
      <c r="BF887" s="13"/>
      <c r="BG887" s="13"/>
      <c r="BH887" s="13"/>
      <c r="BI887" s="13"/>
      <c r="BJ887" s="13"/>
      <c r="BK887" s="13"/>
      <c r="BL887" s="13"/>
      <c r="BM887" s="13"/>
      <c r="BN887" s="13"/>
      <c r="BO887" s="13"/>
      <c r="BP887" s="13"/>
      <c r="BQ887" s="13"/>
      <c r="BR887" s="13"/>
      <c r="BS887" s="13"/>
      <c r="BT887" s="13"/>
      <c r="BU887" s="13"/>
      <c r="BV887" s="13"/>
      <c r="BW887" s="13"/>
      <c r="BX887" s="13"/>
      <c r="BY887" s="13"/>
      <c r="BZ887" s="13"/>
      <c r="CA887" s="13"/>
      <c r="CB887" s="13"/>
      <c r="CC887" s="13"/>
      <c r="CD887" s="13"/>
      <c r="CE887" s="13"/>
      <c r="CF887" s="13"/>
      <c r="CG887" s="13"/>
      <c r="CH887" s="13"/>
    </row>
    <row r="888" spans="1:86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Z888" s="15"/>
      <c r="AA888" s="15"/>
      <c r="AB888" s="15"/>
      <c r="AC888" s="15"/>
      <c r="AD888" s="15"/>
      <c r="AE888" s="15"/>
      <c r="AF888" s="15"/>
      <c r="AG888" s="15"/>
      <c r="AH888" s="15"/>
      <c r="AI888" s="15"/>
      <c r="AJ888" s="15"/>
      <c r="AK888" s="15"/>
      <c r="AL888" s="15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13"/>
      <c r="AY888" s="13"/>
      <c r="AZ888" s="13"/>
      <c r="BA888" s="13"/>
      <c r="BB888" s="13"/>
      <c r="BC888" s="13"/>
      <c r="BD888" s="13"/>
      <c r="BE888" s="13"/>
      <c r="BF888" s="13"/>
      <c r="BG888" s="13"/>
      <c r="BH888" s="13"/>
      <c r="BI888" s="13"/>
      <c r="BJ888" s="13"/>
      <c r="BK888" s="13"/>
      <c r="BL888" s="13"/>
      <c r="BM888" s="13"/>
      <c r="BN888" s="13"/>
      <c r="BO888" s="13"/>
      <c r="BP888" s="13"/>
      <c r="BQ888" s="13"/>
      <c r="BR888" s="13"/>
      <c r="BS888" s="13"/>
      <c r="BT888" s="13"/>
      <c r="BU888" s="13"/>
      <c r="BV888" s="13"/>
      <c r="BW888" s="13"/>
      <c r="BX888" s="13"/>
      <c r="BY888" s="13"/>
      <c r="BZ888" s="13"/>
      <c r="CA888" s="13"/>
      <c r="CB888" s="13"/>
      <c r="CC888" s="13"/>
      <c r="CD888" s="13"/>
      <c r="CE888" s="13"/>
      <c r="CF888" s="13"/>
      <c r="CG888" s="13"/>
      <c r="CH888" s="13"/>
    </row>
    <row r="889" spans="1:86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Z889" s="15"/>
      <c r="AA889" s="15"/>
      <c r="AB889" s="15"/>
      <c r="AC889" s="15"/>
      <c r="AD889" s="15"/>
      <c r="AE889" s="15"/>
      <c r="AF889" s="15"/>
      <c r="AG889" s="15"/>
      <c r="AH889" s="15"/>
      <c r="AI889" s="15"/>
      <c r="AJ889" s="15"/>
      <c r="AK889" s="15"/>
      <c r="AL889" s="15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13"/>
      <c r="AY889" s="13"/>
      <c r="AZ889" s="13"/>
      <c r="BA889" s="13"/>
      <c r="BB889" s="13"/>
      <c r="BC889" s="13"/>
      <c r="BD889" s="13"/>
      <c r="BE889" s="13"/>
      <c r="BF889" s="13"/>
      <c r="BG889" s="13"/>
      <c r="BH889" s="13"/>
      <c r="BI889" s="13"/>
      <c r="BJ889" s="13"/>
      <c r="BK889" s="13"/>
      <c r="BL889" s="13"/>
      <c r="BM889" s="13"/>
      <c r="BN889" s="13"/>
      <c r="BO889" s="13"/>
      <c r="BP889" s="13"/>
      <c r="BQ889" s="13"/>
      <c r="BR889" s="13"/>
      <c r="BS889" s="13"/>
      <c r="BT889" s="13"/>
      <c r="BU889" s="13"/>
      <c r="BV889" s="13"/>
      <c r="BW889" s="13"/>
      <c r="BX889" s="13"/>
      <c r="BY889" s="13"/>
      <c r="BZ889" s="13"/>
      <c r="CA889" s="13"/>
      <c r="CB889" s="13"/>
      <c r="CC889" s="13"/>
      <c r="CD889" s="13"/>
      <c r="CE889" s="13"/>
      <c r="CF889" s="13"/>
      <c r="CG889" s="13"/>
      <c r="CH889" s="13"/>
    </row>
    <row r="890" spans="1:86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Z890" s="15"/>
      <c r="AA890" s="15"/>
      <c r="AB890" s="15"/>
      <c r="AC890" s="15"/>
      <c r="AD890" s="15"/>
      <c r="AE890" s="15"/>
      <c r="AF890" s="15"/>
      <c r="AG890" s="15"/>
      <c r="AH890" s="15"/>
      <c r="AI890" s="15"/>
      <c r="AJ890" s="15"/>
      <c r="AK890" s="15"/>
      <c r="AL890" s="15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13"/>
      <c r="AY890" s="13"/>
      <c r="AZ890" s="13"/>
      <c r="BA890" s="13"/>
      <c r="BB890" s="13"/>
      <c r="BC890" s="13"/>
      <c r="BD890" s="13"/>
      <c r="BE890" s="13"/>
      <c r="BF890" s="13"/>
      <c r="BG890" s="13"/>
      <c r="BH890" s="13"/>
      <c r="BI890" s="13"/>
      <c r="BJ890" s="13"/>
      <c r="BK890" s="13"/>
      <c r="BL890" s="13"/>
      <c r="BM890" s="13"/>
      <c r="BN890" s="13"/>
      <c r="BO890" s="13"/>
      <c r="BP890" s="13"/>
      <c r="BQ890" s="13"/>
      <c r="BR890" s="13"/>
      <c r="BS890" s="13"/>
      <c r="BT890" s="13"/>
      <c r="BU890" s="13"/>
      <c r="BV890" s="13"/>
      <c r="BW890" s="13"/>
      <c r="BX890" s="13"/>
      <c r="BY890" s="13"/>
      <c r="BZ890" s="13"/>
      <c r="CA890" s="13"/>
      <c r="CB890" s="13"/>
      <c r="CC890" s="13"/>
      <c r="CD890" s="13"/>
      <c r="CE890" s="13"/>
      <c r="CF890" s="13"/>
      <c r="CG890" s="13"/>
      <c r="CH890" s="13"/>
    </row>
    <row r="891" spans="1:86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Z891" s="15"/>
      <c r="AA891" s="15"/>
      <c r="AB891" s="15"/>
      <c r="AC891" s="15"/>
      <c r="AD891" s="15"/>
      <c r="AE891" s="15"/>
      <c r="AF891" s="15"/>
      <c r="AG891" s="15"/>
      <c r="AH891" s="15"/>
      <c r="AI891" s="15"/>
      <c r="AJ891" s="15"/>
      <c r="AK891" s="15"/>
      <c r="AL891" s="15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13"/>
      <c r="AY891" s="13"/>
      <c r="AZ891" s="13"/>
      <c r="BA891" s="13"/>
      <c r="BB891" s="13"/>
      <c r="BC891" s="13"/>
      <c r="BD891" s="13"/>
      <c r="BE891" s="13"/>
      <c r="BF891" s="13"/>
      <c r="BG891" s="13"/>
      <c r="BH891" s="13"/>
      <c r="BI891" s="13"/>
      <c r="BJ891" s="13"/>
      <c r="BK891" s="13"/>
      <c r="BL891" s="13"/>
      <c r="BM891" s="13"/>
      <c r="BN891" s="13"/>
      <c r="BO891" s="13"/>
      <c r="BP891" s="13"/>
      <c r="BQ891" s="13"/>
      <c r="BR891" s="13"/>
      <c r="BS891" s="13"/>
      <c r="BT891" s="13"/>
      <c r="BU891" s="13"/>
      <c r="BV891" s="13"/>
      <c r="BW891" s="13"/>
      <c r="BX891" s="13"/>
      <c r="BY891" s="13"/>
      <c r="BZ891" s="13"/>
      <c r="CA891" s="13"/>
      <c r="CB891" s="13"/>
      <c r="CC891" s="13"/>
      <c r="CD891" s="13"/>
      <c r="CE891" s="13"/>
      <c r="CF891" s="13"/>
      <c r="CG891" s="13"/>
      <c r="CH891" s="13"/>
    </row>
    <row r="892" spans="1:86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Z892" s="15"/>
      <c r="AA892" s="15"/>
      <c r="AB892" s="15"/>
      <c r="AC892" s="15"/>
      <c r="AD892" s="15"/>
      <c r="AE892" s="15"/>
      <c r="AF892" s="15"/>
      <c r="AG892" s="15"/>
      <c r="AH892" s="15"/>
      <c r="AI892" s="15"/>
      <c r="AJ892" s="15"/>
      <c r="AK892" s="15"/>
      <c r="AL892" s="15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13"/>
      <c r="AY892" s="13"/>
      <c r="AZ892" s="13"/>
      <c r="BA892" s="13"/>
      <c r="BB892" s="13"/>
      <c r="BC892" s="13"/>
      <c r="BD892" s="13"/>
      <c r="BE892" s="13"/>
      <c r="BF892" s="13"/>
      <c r="BG892" s="13"/>
      <c r="BH892" s="13"/>
      <c r="BI892" s="13"/>
      <c r="BJ892" s="13"/>
      <c r="BK892" s="13"/>
      <c r="BL892" s="13"/>
      <c r="BM892" s="13"/>
      <c r="BN892" s="13"/>
      <c r="BO892" s="13"/>
      <c r="BP892" s="13"/>
      <c r="BQ892" s="13"/>
      <c r="BR892" s="13"/>
      <c r="BS892" s="13"/>
      <c r="BT892" s="13"/>
      <c r="BU892" s="13"/>
      <c r="BV892" s="13"/>
      <c r="BW892" s="13"/>
      <c r="BX892" s="13"/>
      <c r="BY892" s="13"/>
      <c r="BZ892" s="13"/>
      <c r="CA892" s="13"/>
      <c r="CB892" s="13"/>
      <c r="CC892" s="13"/>
      <c r="CD892" s="13"/>
      <c r="CE892" s="13"/>
      <c r="CF892" s="13"/>
      <c r="CG892" s="13"/>
      <c r="CH892" s="13"/>
    </row>
    <row r="893" spans="1:86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Z893" s="15"/>
      <c r="AA893" s="15"/>
      <c r="AB893" s="15"/>
      <c r="AC893" s="15"/>
      <c r="AD893" s="15"/>
      <c r="AE893" s="15"/>
      <c r="AF893" s="15"/>
      <c r="AG893" s="15"/>
      <c r="AH893" s="15"/>
      <c r="AI893" s="15"/>
      <c r="AJ893" s="15"/>
      <c r="AK893" s="15"/>
      <c r="AL893" s="15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13"/>
      <c r="AY893" s="13"/>
      <c r="AZ893" s="13"/>
      <c r="BA893" s="13"/>
      <c r="BB893" s="13"/>
      <c r="BC893" s="13"/>
      <c r="BD893" s="13"/>
      <c r="BE893" s="13"/>
      <c r="BF893" s="13"/>
      <c r="BG893" s="13"/>
      <c r="BH893" s="13"/>
      <c r="BI893" s="13"/>
      <c r="BJ893" s="13"/>
      <c r="BK893" s="13"/>
      <c r="BL893" s="13"/>
      <c r="BM893" s="13"/>
      <c r="BN893" s="13"/>
      <c r="BO893" s="13"/>
      <c r="BP893" s="13"/>
      <c r="BQ893" s="13"/>
      <c r="BR893" s="13"/>
      <c r="BS893" s="13"/>
      <c r="BT893" s="13"/>
      <c r="BU893" s="13"/>
      <c r="BV893" s="13"/>
      <c r="BW893" s="13"/>
      <c r="BX893" s="13"/>
      <c r="BY893" s="13"/>
      <c r="BZ893" s="13"/>
      <c r="CA893" s="13"/>
      <c r="CB893" s="13"/>
      <c r="CC893" s="13"/>
      <c r="CD893" s="13"/>
      <c r="CE893" s="13"/>
      <c r="CF893" s="13"/>
      <c r="CG893" s="13"/>
      <c r="CH893" s="13"/>
    </row>
    <row r="894" spans="1:86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Z894" s="15"/>
      <c r="AA894" s="15"/>
      <c r="AB894" s="15"/>
      <c r="AC894" s="15"/>
      <c r="AD894" s="15"/>
      <c r="AE894" s="15"/>
      <c r="AF894" s="15"/>
      <c r="AG894" s="15"/>
      <c r="AH894" s="15"/>
      <c r="AI894" s="15"/>
      <c r="AJ894" s="15"/>
      <c r="AK894" s="15"/>
      <c r="AL894" s="15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13"/>
      <c r="AY894" s="13"/>
      <c r="AZ894" s="13"/>
      <c r="BA894" s="13"/>
      <c r="BB894" s="13"/>
      <c r="BC894" s="13"/>
      <c r="BD894" s="13"/>
      <c r="BE894" s="13"/>
      <c r="BF894" s="13"/>
      <c r="BG894" s="13"/>
      <c r="BH894" s="13"/>
      <c r="BI894" s="13"/>
      <c r="BJ894" s="13"/>
      <c r="BK894" s="13"/>
      <c r="BL894" s="13"/>
      <c r="BM894" s="13"/>
      <c r="BN894" s="13"/>
      <c r="BO894" s="13"/>
      <c r="BP894" s="13"/>
      <c r="BQ894" s="13"/>
      <c r="BR894" s="13"/>
      <c r="BS894" s="13"/>
      <c r="BT894" s="13"/>
      <c r="BU894" s="13"/>
      <c r="BV894" s="13"/>
      <c r="BW894" s="13"/>
      <c r="BX894" s="13"/>
      <c r="BY894" s="13"/>
      <c r="BZ894" s="13"/>
      <c r="CA894" s="13"/>
      <c r="CB894" s="13"/>
      <c r="CC894" s="13"/>
      <c r="CD894" s="13"/>
      <c r="CE894" s="13"/>
      <c r="CF894" s="13"/>
      <c r="CG894" s="13"/>
      <c r="CH894" s="13"/>
    </row>
    <row r="895" spans="1:86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Z895" s="15"/>
      <c r="AA895" s="15"/>
      <c r="AB895" s="15"/>
      <c r="AC895" s="15"/>
      <c r="AD895" s="15"/>
      <c r="AE895" s="15"/>
      <c r="AF895" s="15"/>
      <c r="AG895" s="15"/>
      <c r="AH895" s="15"/>
      <c r="AI895" s="15"/>
      <c r="AJ895" s="15"/>
      <c r="AK895" s="15"/>
      <c r="AL895" s="15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13"/>
      <c r="AY895" s="13"/>
      <c r="AZ895" s="13"/>
      <c r="BA895" s="13"/>
      <c r="BB895" s="13"/>
      <c r="BC895" s="13"/>
      <c r="BD895" s="13"/>
      <c r="BE895" s="13"/>
      <c r="BF895" s="13"/>
      <c r="BG895" s="13"/>
      <c r="BH895" s="13"/>
      <c r="BI895" s="13"/>
      <c r="BJ895" s="13"/>
      <c r="BK895" s="13"/>
      <c r="BL895" s="13"/>
      <c r="BM895" s="13"/>
      <c r="BN895" s="13"/>
      <c r="BO895" s="13"/>
      <c r="BP895" s="13"/>
      <c r="BQ895" s="13"/>
      <c r="BR895" s="13"/>
      <c r="BS895" s="13"/>
      <c r="BT895" s="13"/>
      <c r="BU895" s="13"/>
      <c r="BV895" s="13"/>
      <c r="BW895" s="13"/>
      <c r="BX895" s="13"/>
      <c r="BY895" s="13"/>
      <c r="BZ895" s="13"/>
      <c r="CA895" s="13"/>
      <c r="CB895" s="13"/>
      <c r="CC895" s="13"/>
      <c r="CD895" s="13"/>
      <c r="CE895" s="13"/>
      <c r="CF895" s="13"/>
      <c r="CG895" s="13"/>
      <c r="CH895" s="13"/>
    </row>
    <row r="896" spans="1:86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13"/>
      <c r="AY896" s="13"/>
      <c r="AZ896" s="13"/>
      <c r="BA896" s="13"/>
      <c r="BB896" s="13"/>
      <c r="BC896" s="13"/>
      <c r="BD896" s="13"/>
      <c r="BE896" s="13"/>
      <c r="BF896" s="13"/>
      <c r="BG896" s="13"/>
      <c r="BH896" s="13"/>
      <c r="BI896" s="13"/>
      <c r="BJ896" s="13"/>
      <c r="BK896" s="13"/>
      <c r="BL896" s="13"/>
      <c r="BM896" s="13"/>
      <c r="BN896" s="13"/>
      <c r="BO896" s="13"/>
      <c r="BP896" s="13"/>
      <c r="BQ896" s="13"/>
      <c r="BR896" s="13"/>
      <c r="BS896" s="13"/>
      <c r="BT896" s="13"/>
      <c r="BU896" s="13"/>
      <c r="BV896" s="13"/>
      <c r="BW896" s="13"/>
      <c r="BX896" s="13"/>
      <c r="BY896" s="13"/>
      <c r="BZ896" s="13"/>
      <c r="CA896" s="13"/>
      <c r="CB896" s="13"/>
      <c r="CC896" s="13"/>
      <c r="CD896" s="13"/>
      <c r="CE896" s="13"/>
      <c r="CF896" s="13"/>
      <c r="CG896" s="13"/>
      <c r="CH896" s="13"/>
    </row>
    <row r="897" spans="1:86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Z897" s="15"/>
      <c r="AA897" s="15"/>
      <c r="AB897" s="15"/>
      <c r="AC897" s="15"/>
      <c r="AD897" s="15"/>
      <c r="AE897" s="15"/>
      <c r="AF897" s="15"/>
      <c r="AG897" s="15"/>
      <c r="AH897" s="15"/>
      <c r="AI897" s="15"/>
      <c r="AJ897" s="15"/>
      <c r="AK897" s="15"/>
      <c r="AL897" s="15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13"/>
      <c r="AY897" s="13"/>
      <c r="AZ897" s="13"/>
      <c r="BA897" s="13"/>
      <c r="BB897" s="13"/>
      <c r="BC897" s="13"/>
      <c r="BD897" s="13"/>
      <c r="BE897" s="13"/>
      <c r="BF897" s="13"/>
      <c r="BG897" s="13"/>
      <c r="BH897" s="13"/>
      <c r="BI897" s="13"/>
      <c r="BJ897" s="13"/>
      <c r="BK897" s="13"/>
      <c r="BL897" s="13"/>
      <c r="BM897" s="13"/>
      <c r="BN897" s="13"/>
      <c r="BO897" s="13"/>
      <c r="BP897" s="13"/>
      <c r="BQ897" s="13"/>
      <c r="BR897" s="13"/>
      <c r="BS897" s="13"/>
      <c r="BT897" s="13"/>
      <c r="BU897" s="13"/>
      <c r="BV897" s="13"/>
      <c r="BW897" s="13"/>
      <c r="BX897" s="13"/>
      <c r="BY897" s="13"/>
      <c r="BZ897" s="13"/>
      <c r="CA897" s="13"/>
      <c r="CB897" s="13"/>
      <c r="CC897" s="13"/>
      <c r="CD897" s="13"/>
      <c r="CE897" s="13"/>
      <c r="CF897" s="13"/>
      <c r="CG897" s="13"/>
      <c r="CH897" s="13"/>
    </row>
    <row r="898" spans="1:86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Z898" s="15"/>
      <c r="AA898" s="15"/>
      <c r="AB898" s="15"/>
      <c r="AC898" s="15"/>
      <c r="AD898" s="15"/>
      <c r="AE898" s="15"/>
      <c r="AF898" s="15"/>
      <c r="AG898" s="15"/>
      <c r="AH898" s="15"/>
      <c r="AI898" s="15"/>
      <c r="AJ898" s="15"/>
      <c r="AK898" s="15"/>
      <c r="AL898" s="15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13"/>
      <c r="AY898" s="13"/>
      <c r="AZ898" s="13"/>
      <c r="BA898" s="13"/>
      <c r="BB898" s="13"/>
      <c r="BC898" s="13"/>
      <c r="BD898" s="13"/>
      <c r="BE898" s="13"/>
      <c r="BF898" s="13"/>
      <c r="BG898" s="13"/>
      <c r="BH898" s="13"/>
      <c r="BI898" s="13"/>
      <c r="BJ898" s="13"/>
      <c r="BK898" s="13"/>
      <c r="BL898" s="13"/>
      <c r="BM898" s="13"/>
      <c r="BN898" s="13"/>
      <c r="BO898" s="13"/>
      <c r="BP898" s="13"/>
      <c r="BQ898" s="13"/>
      <c r="BR898" s="13"/>
      <c r="BS898" s="13"/>
      <c r="BT898" s="13"/>
      <c r="BU898" s="13"/>
      <c r="BV898" s="13"/>
      <c r="BW898" s="13"/>
      <c r="BX898" s="13"/>
      <c r="BY898" s="13"/>
      <c r="BZ898" s="13"/>
      <c r="CA898" s="13"/>
      <c r="CB898" s="13"/>
      <c r="CC898" s="13"/>
      <c r="CD898" s="13"/>
      <c r="CE898" s="13"/>
      <c r="CF898" s="13"/>
      <c r="CG898" s="13"/>
      <c r="CH898" s="13"/>
    </row>
    <row r="899" spans="1:86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Z899" s="15"/>
      <c r="AA899" s="15"/>
      <c r="AB899" s="15"/>
      <c r="AC899" s="15"/>
      <c r="AD899" s="15"/>
      <c r="AE899" s="15"/>
      <c r="AF899" s="15"/>
      <c r="AG899" s="15"/>
      <c r="AH899" s="15"/>
      <c r="AI899" s="15"/>
      <c r="AJ899" s="15"/>
      <c r="AK899" s="15"/>
      <c r="AL899" s="15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13"/>
      <c r="AY899" s="13"/>
      <c r="AZ899" s="13"/>
      <c r="BA899" s="13"/>
      <c r="BB899" s="13"/>
      <c r="BC899" s="13"/>
      <c r="BD899" s="13"/>
      <c r="BE899" s="13"/>
      <c r="BF899" s="13"/>
      <c r="BG899" s="13"/>
      <c r="BH899" s="13"/>
      <c r="BI899" s="13"/>
      <c r="BJ899" s="13"/>
      <c r="BK899" s="13"/>
      <c r="BL899" s="13"/>
      <c r="BM899" s="13"/>
      <c r="BN899" s="13"/>
      <c r="BO899" s="13"/>
      <c r="BP899" s="13"/>
      <c r="BQ899" s="13"/>
      <c r="BR899" s="13"/>
      <c r="BS899" s="13"/>
      <c r="BT899" s="13"/>
      <c r="BU899" s="13"/>
      <c r="BV899" s="13"/>
      <c r="BW899" s="13"/>
      <c r="BX899" s="13"/>
      <c r="BY899" s="13"/>
      <c r="BZ899" s="13"/>
      <c r="CA899" s="13"/>
      <c r="CB899" s="13"/>
      <c r="CC899" s="13"/>
      <c r="CD899" s="13"/>
      <c r="CE899" s="13"/>
      <c r="CF899" s="13"/>
      <c r="CG899" s="13"/>
      <c r="CH899" s="13"/>
    </row>
    <row r="900" spans="1:86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Z900" s="15"/>
      <c r="AA900" s="15"/>
      <c r="AB900" s="15"/>
      <c r="AC900" s="15"/>
      <c r="AD900" s="15"/>
      <c r="AE900" s="15"/>
      <c r="AF900" s="15"/>
      <c r="AG900" s="15"/>
      <c r="AH900" s="15"/>
      <c r="AI900" s="15"/>
      <c r="AJ900" s="15"/>
      <c r="AK900" s="15"/>
      <c r="AL900" s="15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13"/>
      <c r="AY900" s="13"/>
      <c r="AZ900" s="13"/>
      <c r="BA900" s="13"/>
      <c r="BB900" s="13"/>
      <c r="BC900" s="13"/>
      <c r="BD900" s="13"/>
      <c r="BE900" s="13"/>
      <c r="BF900" s="13"/>
      <c r="BG900" s="13"/>
      <c r="BH900" s="13"/>
      <c r="BI900" s="13"/>
      <c r="BJ900" s="13"/>
      <c r="BK900" s="13"/>
      <c r="BL900" s="13"/>
      <c r="BM900" s="13"/>
      <c r="BN900" s="13"/>
      <c r="BO900" s="13"/>
      <c r="BP900" s="13"/>
      <c r="BQ900" s="13"/>
      <c r="BR900" s="13"/>
      <c r="BS900" s="13"/>
      <c r="BT900" s="13"/>
      <c r="BU900" s="13"/>
      <c r="BV900" s="13"/>
      <c r="BW900" s="13"/>
      <c r="BX900" s="13"/>
      <c r="BY900" s="13"/>
      <c r="BZ900" s="13"/>
      <c r="CA900" s="13"/>
      <c r="CB900" s="13"/>
      <c r="CC900" s="13"/>
      <c r="CD900" s="13"/>
      <c r="CE900" s="13"/>
      <c r="CF900" s="13"/>
      <c r="CG900" s="13"/>
      <c r="CH900" s="13"/>
    </row>
    <row r="901" spans="1:86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Z901" s="15"/>
      <c r="AA901" s="15"/>
      <c r="AB901" s="15"/>
      <c r="AC901" s="15"/>
      <c r="AD901" s="15"/>
      <c r="AE901" s="15"/>
      <c r="AF901" s="15"/>
      <c r="AG901" s="15"/>
      <c r="AH901" s="15"/>
      <c r="AI901" s="15"/>
      <c r="AJ901" s="15"/>
      <c r="AK901" s="15"/>
      <c r="AL901" s="15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13"/>
      <c r="AY901" s="13"/>
      <c r="AZ901" s="13"/>
      <c r="BA901" s="13"/>
      <c r="BB901" s="13"/>
      <c r="BC901" s="13"/>
      <c r="BD901" s="13"/>
      <c r="BE901" s="13"/>
      <c r="BF901" s="13"/>
      <c r="BG901" s="13"/>
      <c r="BH901" s="13"/>
      <c r="BI901" s="13"/>
      <c r="BJ901" s="13"/>
      <c r="BK901" s="13"/>
      <c r="BL901" s="13"/>
      <c r="BM901" s="13"/>
      <c r="BN901" s="13"/>
      <c r="BO901" s="13"/>
      <c r="BP901" s="13"/>
      <c r="BQ901" s="13"/>
      <c r="BR901" s="13"/>
      <c r="BS901" s="13"/>
      <c r="BT901" s="13"/>
      <c r="BU901" s="13"/>
      <c r="BV901" s="13"/>
      <c r="BW901" s="13"/>
      <c r="BX901" s="13"/>
      <c r="BY901" s="13"/>
      <c r="BZ901" s="13"/>
      <c r="CA901" s="13"/>
      <c r="CB901" s="13"/>
      <c r="CC901" s="13"/>
      <c r="CD901" s="13"/>
      <c r="CE901" s="13"/>
      <c r="CF901" s="13"/>
      <c r="CG901" s="13"/>
      <c r="CH901" s="13"/>
    </row>
    <row r="902" spans="1:86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Z902" s="15"/>
      <c r="AA902" s="15"/>
      <c r="AB902" s="15"/>
      <c r="AC902" s="15"/>
      <c r="AD902" s="15"/>
      <c r="AE902" s="15"/>
      <c r="AF902" s="15"/>
      <c r="AG902" s="15"/>
      <c r="AH902" s="15"/>
      <c r="AI902" s="15"/>
      <c r="AJ902" s="15"/>
      <c r="AK902" s="15"/>
      <c r="AL902" s="15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13"/>
      <c r="AY902" s="13"/>
      <c r="AZ902" s="13"/>
      <c r="BA902" s="13"/>
      <c r="BB902" s="13"/>
      <c r="BC902" s="13"/>
      <c r="BD902" s="13"/>
      <c r="BE902" s="13"/>
      <c r="BF902" s="13"/>
      <c r="BG902" s="13"/>
      <c r="BH902" s="13"/>
      <c r="BI902" s="13"/>
      <c r="BJ902" s="13"/>
      <c r="BK902" s="13"/>
      <c r="BL902" s="13"/>
      <c r="BM902" s="13"/>
      <c r="BN902" s="13"/>
      <c r="BO902" s="13"/>
      <c r="BP902" s="13"/>
      <c r="BQ902" s="13"/>
      <c r="BR902" s="13"/>
      <c r="BS902" s="13"/>
      <c r="BT902" s="13"/>
      <c r="BU902" s="13"/>
      <c r="BV902" s="13"/>
      <c r="BW902" s="13"/>
      <c r="BX902" s="13"/>
      <c r="BY902" s="13"/>
      <c r="BZ902" s="13"/>
      <c r="CA902" s="13"/>
      <c r="CB902" s="13"/>
      <c r="CC902" s="13"/>
      <c r="CD902" s="13"/>
      <c r="CE902" s="13"/>
      <c r="CF902" s="13"/>
      <c r="CG902" s="13"/>
      <c r="CH902" s="13"/>
    </row>
    <row r="903" spans="1:86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Z903" s="15"/>
      <c r="AA903" s="15"/>
      <c r="AB903" s="15"/>
      <c r="AC903" s="15"/>
      <c r="AD903" s="15"/>
      <c r="AE903" s="15"/>
      <c r="AF903" s="15"/>
      <c r="AG903" s="15"/>
      <c r="AH903" s="15"/>
      <c r="AI903" s="15"/>
      <c r="AJ903" s="15"/>
      <c r="AK903" s="15"/>
      <c r="AL903" s="15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13"/>
      <c r="AY903" s="13"/>
      <c r="AZ903" s="13"/>
      <c r="BA903" s="13"/>
      <c r="BB903" s="13"/>
      <c r="BC903" s="13"/>
      <c r="BD903" s="13"/>
      <c r="BE903" s="13"/>
      <c r="BF903" s="13"/>
      <c r="BG903" s="13"/>
      <c r="BH903" s="13"/>
      <c r="BI903" s="13"/>
      <c r="BJ903" s="13"/>
      <c r="BK903" s="13"/>
      <c r="BL903" s="13"/>
      <c r="BM903" s="13"/>
      <c r="BN903" s="13"/>
      <c r="BO903" s="13"/>
      <c r="BP903" s="13"/>
      <c r="BQ903" s="13"/>
      <c r="BR903" s="13"/>
      <c r="BS903" s="13"/>
      <c r="BT903" s="13"/>
      <c r="BU903" s="13"/>
      <c r="BV903" s="13"/>
      <c r="BW903" s="13"/>
      <c r="BX903" s="13"/>
      <c r="BY903" s="13"/>
      <c r="BZ903" s="13"/>
      <c r="CA903" s="13"/>
      <c r="CB903" s="13"/>
      <c r="CC903" s="13"/>
      <c r="CD903" s="13"/>
      <c r="CE903" s="13"/>
      <c r="CF903" s="13"/>
      <c r="CG903" s="13"/>
      <c r="CH903" s="13"/>
    </row>
    <row r="904" spans="1:86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Z904" s="15"/>
      <c r="AA904" s="15"/>
      <c r="AB904" s="15"/>
      <c r="AC904" s="15"/>
      <c r="AD904" s="15"/>
      <c r="AE904" s="15"/>
      <c r="AF904" s="15"/>
      <c r="AG904" s="15"/>
      <c r="AH904" s="15"/>
      <c r="AI904" s="15"/>
      <c r="AJ904" s="15"/>
      <c r="AK904" s="15"/>
      <c r="AL904" s="15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13"/>
      <c r="AY904" s="13"/>
      <c r="AZ904" s="13"/>
      <c r="BA904" s="13"/>
      <c r="BB904" s="13"/>
      <c r="BC904" s="13"/>
      <c r="BD904" s="13"/>
      <c r="BE904" s="13"/>
      <c r="BF904" s="13"/>
      <c r="BG904" s="13"/>
      <c r="BH904" s="13"/>
      <c r="BI904" s="13"/>
      <c r="BJ904" s="13"/>
      <c r="BK904" s="13"/>
      <c r="BL904" s="13"/>
      <c r="BM904" s="13"/>
      <c r="BN904" s="13"/>
      <c r="BO904" s="13"/>
      <c r="BP904" s="13"/>
      <c r="BQ904" s="13"/>
      <c r="BR904" s="13"/>
      <c r="BS904" s="13"/>
      <c r="BT904" s="13"/>
      <c r="BU904" s="13"/>
      <c r="BV904" s="13"/>
      <c r="BW904" s="13"/>
      <c r="BX904" s="13"/>
      <c r="BY904" s="13"/>
      <c r="BZ904" s="13"/>
      <c r="CA904" s="13"/>
      <c r="CB904" s="13"/>
      <c r="CC904" s="13"/>
      <c r="CD904" s="13"/>
      <c r="CE904" s="13"/>
      <c r="CF904" s="13"/>
      <c r="CG904" s="13"/>
      <c r="CH904" s="13"/>
    </row>
    <row r="905" spans="1:86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Z905" s="15"/>
      <c r="AA905" s="15"/>
      <c r="AB905" s="15"/>
      <c r="AC905" s="15"/>
      <c r="AD905" s="15"/>
      <c r="AE905" s="15"/>
      <c r="AF905" s="15"/>
      <c r="AG905" s="15"/>
      <c r="AH905" s="15"/>
      <c r="AI905" s="15"/>
      <c r="AJ905" s="15"/>
      <c r="AK905" s="15"/>
      <c r="AL905" s="15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13"/>
      <c r="AY905" s="13"/>
      <c r="AZ905" s="13"/>
      <c r="BA905" s="13"/>
      <c r="BB905" s="13"/>
      <c r="BC905" s="13"/>
      <c r="BD905" s="13"/>
      <c r="BE905" s="13"/>
      <c r="BF905" s="13"/>
      <c r="BG905" s="13"/>
      <c r="BH905" s="13"/>
      <c r="BI905" s="13"/>
      <c r="BJ905" s="13"/>
      <c r="BK905" s="13"/>
      <c r="BL905" s="13"/>
      <c r="BM905" s="13"/>
      <c r="BN905" s="13"/>
      <c r="BO905" s="13"/>
      <c r="BP905" s="13"/>
      <c r="BQ905" s="13"/>
      <c r="BR905" s="13"/>
      <c r="BS905" s="13"/>
      <c r="BT905" s="13"/>
      <c r="BU905" s="13"/>
      <c r="BV905" s="13"/>
      <c r="BW905" s="13"/>
      <c r="BX905" s="13"/>
      <c r="BY905" s="13"/>
      <c r="BZ905" s="13"/>
      <c r="CA905" s="13"/>
      <c r="CB905" s="13"/>
      <c r="CC905" s="13"/>
      <c r="CD905" s="13"/>
      <c r="CE905" s="13"/>
      <c r="CF905" s="13"/>
      <c r="CG905" s="13"/>
      <c r="CH905" s="13"/>
    </row>
    <row r="906" spans="1:86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Z906" s="15"/>
      <c r="AA906" s="15"/>
      <c r="AB906" s="15"/>
      <c r="AC906" s="15"/>
      <c r="AD906" s="15"/>
      <c r="AE906" s="15"/>
      <c r="AF906" s="15"/>
      <c r="AG906" s="15"/>
      <c r="AH906" s="15"/>
      <c r="AI906" s="15"/>
      <c r="AJ906" s="15"/>
      <c r="AK906" s="15"/>
      <c r="AL906" s="15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13"/>
      <c r="AY906" s="13"/>
      <c r="AZ906" s="13"/>
      <c r="BA906" s="13"/>
      <c r="BB906" s="13"/>
      <c r="BC906" s="13"/>
      <c r="BD906" s="13"/>
      <c r="BE906" s="13"/>
      <c r="BF906" s="13"/>
      <c r="BG906" s="13"/>
      <c r="BH906" s="13"/>
      <c r="BI906" s="13"/>
      <c r="BJ906" s="13"/>
      <c r="BK906" s="13"/>
      <c r="BL906" s="13"/>
      <c r="BM906" s="13"/>
      <c r="BN906" s="13"/>
      <c r="BO906" s="13"/>
      <c r="BP906" s="13"/>
      <c r="BQ906" s="13"/>
      <c r="BR906" s="13"/>
      <c r="BS906" s="13"/>
      <c r="BT906" s="13"/>
      <c r="BU906" s="13"/>
      <c r="BV906" s="13"/>
      <c r="BW906" s="13"/>
      <c r="BX906" s="13"/>
      <c r="BY906" s="13"/>
      <c r="BZ906" s="13"/>
      <c r="CA906" s="13"/>
      <c r="CB906" s="13"/>
      <c r="CC906" s="13"/>
      <c r="CD906" s="13"/>
      <c r="CE906" s="13"/>
      <c r="CF906" s="13"/>
      <c r="CG906" s="13"/>
      <c r="CH906" s="13"/>
    </row>
    <row r="907" spans="1:86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Z907" s="15"/>
      <c r="AA907" s="15"/>
      <c r="AB907" s="15"/>
      <c r="AC907" s="15"/>
      <c r="AD907" s="15"/>
      <c r="AE907" s="15"/>
      <c r="AF907" s="15"/>
      <c r="AG907" s="15"/>
      <c r="AH907" s="15"/>
      <c r="AI907" s="15"/>
      <c r="AJ907" s="15"/>
      <c r="AK907" s="15"/>
      <c r="AL907" s="15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13"/>
      <c r="AY907" s="13"/>
      <c r="AZ907" s="13"/>
      <c r="BA907" s="13"/>
      <c r="BB907" s="13"/>
      <c r="BC907" s="13"/>
      <c r="BD907" s="13"/>
      <c r="BE907" s="13"/>
      <c r="BF907" s="13"/>
      <c r="BG907" s="13"/>
      <c r="BH907" s="13"/>
      <c r="BI907" s="13"/>
      <c r="BJ907" s="13"/>
      <c r="BK907" s="13"/>
      <c r="BL907" s="13"/>
      <c r="BM907" s="13"/>
      <c r="BN907" s="13"/>
      <c r="BO907" s="13"/>
      <c r="BP907" s="13"/>
      <c r="BQ907" s="13"/>
      <c r="BR907" s="13"/>
      <c r="BS907" s="13"/>
      <c r="BT907" s="13"/>
      <c r="BU907" s="13"/>
      <c r="BV907" s="13"/>
      <c r="BW907" s="13"/>
      <c r="BX907" s="13"/>
      <c r="BY907" s="13"/>
      <c r="BZ907" s="13"/>
      <c r="CA907" s="13"/>
      <c r="CB907" s="13"/>
      <c r="CC907" s="13"/>
      <c r="CD907" s="13"/>
      <c r="CE907" s="13"/>
      <c r="CF907" s="13"/>
      <c r="CG907" s="13"/>
      <c r="CH907" s="13"/>
    </row>
    <row r="908" spans="1:86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Z908" s="15"/>
      <c r="AA908" s="15"/>
      <c r="AB908" s="15"/>
      <c r="AC908" s="15"/>
      <c r="AD908" s="15"/>
      <c r="AE908" s="15"/>
      <c r="AF908" s="15"/>
      <c r="AG908" s="15"/>
      <c r="AH908" s="15"/>
      <c r="AI908" s="15"/>
      <c r="AJ908" s="15"/>
      <c r="AK908" s="15"/>
      <c r="AL908" s="15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13"/>
      <c r="AY908" s="13"/>
      <c r="AZ908" s="13"/>
      <c r="BA908" s="13"/>
      <c r="BB908" s="13"/>
      <c r="BC908" s="13"/>
      <c r="BD908" s="13"/>
      <c r="BE908" s="13"/>
      <c r="BF908" s="13"/>
      <c r="BG908" s="13"/>
      <c r="BH908" s="13"/>
      <c r="BI908" s="13"/>
      <c r="BJ908" s="13"/>
      <c r="BK908" s="13"/>
      <c r="BL908" s="13"/>
      <c r="BM908" s="13"/>
      <c r="BN908" s="13"/>
      <c r="BO908" s="13"/>
      <c r="BP908" s="13"/>
      <c r="BQ908" s="13"/>
      <c r="BR908" s="13"/>
      <c r="BS908" s="13"/>
      <c r="BT908" s="13"/>
      <c r="BU908" s="13"/>
      <c r="BV908" s="13"/>
      <c r="BW908" s="13"/>
      <c r="BX908" s="13"/>
      <c r="BY908" s="13"/>
      <c r="BZ908" s="13"/>
      <c r="CA908" s="13"/>
      <c r="CB908" s="13"/>
      <c r="CC908" s="13"/>
      <c r="CD908" s="13"/>
      <c r="CE908" s="13"/>
      <c r="CF908" s="13"/>
      <c r="CG908" s="13"/>
      <c r="CH908" s="13"/>
    </row>
    <row r="909" spans="1:86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Z909" s="15"/>
      <c r="AA909" s="15"/>
      <c r="AB909" s="15"/>
      <c r="AC909" s="15"/>
      <c r="AD909" s="15"/>
      <c r="AE909" s="15"/>
      <c r="AF909" s="15"/>
      <c r="AG909" s="15"/>
      <c r="AH909" s="15"/>
      <c r="AI909" s="15"/>
      <c r="AJ909" s="15"/>
      <c r="AK909" s="15"/>
      <c r="AL909" s="15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13"/>
      <c r="AY909" s="13"/>
      <c r="AZ909" s="13"/>
      <c r="BA909" s="13"/>
      <c r="BB909" s="13"/>
      <c r="BC909" s="13"/>
      <c r="BD909" s="13"/>
      <c r="BE909" s="13"/>
      <c r="BF909" s="13"/>
      <c r="BG909" s="13"/>
      <c r="BH909" s="13"/>
      <c r="BI909" s="13"/>
      <c r="BJ909" s="13"/>
      <c r="BK909" s="13"/>
      <c r="BL909" s="13"/>
      <c r="BM909" s="13"/>
      <c r="BN909" s="13"/>
      <c r="BO909" s="13"/>
      <c r="BP909" s="13"/>
      <c r="BQ909" s="13"/>
      <c r="BR909" s="13"/>
      <c r="BS909" s="13"/>
      <c r="BT909" s="13"/>
      <c r="BU909" s="13"/>
      <c r="BV909" s="13"/>
      <c r="BW909" s="13"/>
      <c r="BX909" s="13"/>
      <c r="BY909" s="13"/>
      <c r="BZ909" s="13"/>
      <c r="CA909" s="13"/>
      <c r="CB909" s="13"/>
      <c r="CC909" s="13"/>
      <c r="CD909" s="13"/>
      <c r="CE909" s="13"/>
      <c r="CF909" s="13"/>
      <c r="CG909" s="13"/>
      <c r="CH909" s="13"/>
    </row>
    <row r="910" spans="1:86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Z910" s="15"/>
      <c r="AA910" s="15"/>
      <c r="AB910" s="15"/>
      <c r="AC910" s="15"/>
      <c r="AD910" s="15"/>
      <c r="AE910" s="15"/>
      <c r="AF910" s="15"/>
      <c r="AG910" s="15"/>
      <c r="AH910" s="15"/>
      <c r="AI910" s="15"/>
      <c r="AJ910" s="15"/>
      <c r="AK910" s="15"/>
      <c r="AL910" s="15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13"/>
      <c r="AY910" s="13"/>
      <c r="AZ910" s="13"/>
      <c r="BA910" s="13"/>
      <c r="BB910" s="13"/>
      <c r="BC910" s="13"/>
      <c r="BD910" s="13"/>
      <c r="BE910" s="13"/>
      <c r="BF910" s="13"/>
      <c r="BG910" s="13"/>
      <c r="BH910" s="13"/>
      <c r="BI910" s="13"/>
      <c r="BJ910" s="13"/>
      <c r="BK910" s="13"/>
      <c r="BL910" s="13"/>
      <c r="BM910" s="13"/>
      <c r="BN910" s="13"/>
      <c r="BO910" s="13"/>
      <c r="BP910" s="13"/>
      <c r="BQ910" s="13"/>
      <c r="BR910" s="13"/>
      <c r="BS910" s="13"/>
      <c r="BT910" s="13"/>
      <c r="BU910" s="13"/>
      <c r="BV910" s="13"/>
      <c r="BW910" s="13"/>
      <c r="BX910" s="13"/>
      <c r="BY910" s="13"/>
      <c r="BZ910" s="13"/>
      <c r="CA910" s="13"/>
      <c r="CB910" s="13"/>
      <c r="CC910" s="13"/>
      <c r="CD910" s="13"/>
      <c r="CE910" s="13"/>
      <c r="CF910" s="13"/>
      <c r="CG910" s="13"/>
      <c r="CH910" s="13"/>
    </row>
    <row r="911" spans="1:86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Z911" s="15"/>
      <c r="AA911" s="15"/>
      <c r="AB911" s="15"/>
      <c r="AC911" s="15"/>
      <c r="AD911" s="15"/>
      <c r="AE911" s="15"/>
      <c r="AF911" s="15"/>
      <c r="AG911" s="15"/>
      <c r="AH911" s="15"/>
      <c r="AI911" s="15"/>
      <c r="AJ911" s="15"/>
      <c r="AK911" s="15"/>
      <c r="AL911" s="15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13"/>
      <c r="AY911" s="13"/>
      <c r="AZ911" s="13"/>
      <c r="BA911" s="13"/>
      <c r="BB911" s="13"/>
      <c r="BC911" s="13"/>
      <c r="BD911" s="13"/>
      <c r="BE911" s="13"/>
      <c r="BF911" s="13"/>
      <c r="BG911" s="13"/>
      <c r="BH911" s="13"/>
      <c r="BI911" s="13"/>
      <c r="BJ911" s="13"/>
      <c r="BK911" s="13"/>
      <c r="BL911" s="13"/>
      <c r="BM911" s="13"/>
      <c r="BN911" s="13"/>
      <c r="BO911" s="13"/>
      <c r="BP911" s="13"/>
      <c r="BQ911" s="13"/>
      <c r="BR911" s="13"/>
      <c r="BS911" s="13"/>
      <c r="BT911" s="13"/>
      <c r="BU911" s="13"/>
      <c r="BV911" s="13"/>
      <c r="BW911" s="13"/>
      <c r="BX911" s="13"/>
      <c r="BY911" s="13"/>
      <c r="BZ911" s="13"/>
      <c r="CA911" s="13"/>
      <c r="CB911" s="13"/>
      <c r="CC911" s="13"/>
      <c r="CD911" s="13"/>
      <c r="CE911" s="13"/>
      <c r="CF911" s="13"/>
      <c r="CG911" s="13"/>
      <c r="CH911" s="13"/>
    </row>
    <row r="912" spans="1:86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Z912" s="15"/>
      <c r="AA912" s="15"/>
      <c r="AB912" s="15"/>
      <c r="AC912" s="15"/>
      <c r="AD912" s="15"/>
      <c r="AE912" s="15"/>
      <c r="AF912" s="15"/>
      <c r="AG912" s="15"/>
      <c r="AH912" s="15"/>
      <c r="AI912" s="15"/>
      <c r="AJ912" s="15"/>
      <c r="AK912" s="15"/>
      <c r="AL912" s="15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13"/>
      <c r="AY912" s="13"/>
      <c r="AZ912" s="13"/>
      <c r="BA912" s="13"/>
      <c r="BB912" s="13"/>
      <c r="BC912" s="13"/>
      <c r="BD912" s="13"/>
      <c r="BE912" s="13"/>
      <c r="BF912" s="13"/>
      <c r="BG912" s="13"/>
      <c r="BH912" s="13"/>
      <c r="BI912" s="13"/>
      <c r="BJ912" s="13"/>
      <c r="BK912" s="13"/>
      <c r="BL912" s="13"/>
      <c r="BM912" s="13"/>
      <c r="BN912" s="13"/>
      <c r="BO912" s="13"/>
      <c r="BP912" s="13"/>
      <c r="BQ912" s="13"/>
      <c r="BR912" s="13"/>
      <c r="BS912" s="13"/>
      <c r="BT912" s="13"/>
      <c r="BU912" s="13"/>
      <c r="BV912" s="13"/>
      <c r="BW912" s="13"/>
      <c r="BX912" s="13"/>
      <c r="BY912" s="13"/>
      <c r="BZ912" s="13"/>
      <c r="CA912" s="13"/>
      <c r="CB912" s="13"/>
      <c r="CC912" s="13"/>
      <c r="CD912" s="13"/>
      <c r="CE912" s="13"/>
      <c r="CF912" s="13"/>
      <c r="CG912" s="13"/>
      <c r="CH912" s="13"/>
    </row>
    <row r="913" spans="1:86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Z913" s="15"/>
      <c r="AA913" s="15"/>
      <c r="AB913" s="15"/>
      <c r="AC913" s="15"/>
      <c r="AD913" s="15"/>
      <c r="AE913" s="15"/>
      <c r="AF913" s="15"/>
      <c r="AG913" s="15"/>
      <c r="AH913" s="15"/>
      <c r="AI913" s="15"/>
      <c r="AJ913" s="15"/>
      <c r="AK913" s="15"/>
      <c r="AL913" s="15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13"/>
      <c r="AY913" s="13"/>
      <c r="AZ913" s="13"/>
      <c r="BA913" s="13"/>
      <c r="BB913" s="13"/>
      <c r="BC913" s="13"/>
      <c r="BD913" s="13"/>
      <c r="BE913" s="13"/>
      <c r="BF913" s="13"/>
      <c r="BG913" s="13"/>
      <c r="BH913" s="13"/>
      <c r="BI913" s="13"/>
      <c r="BJ913" s="13"/>
      <c r="BK913" s="13"/>
      <c r="BL913" s="13"/>
      <c r="BM913" s="13"/>
      <c r="BN913" s="13"/>
      <c r="BO913" s="13"/>
      <c r="BP913" s="13"/>
      <c r="BQ913" s="13"/>
      <c r="BR913" s="13"/>
      <c r="BS913" s="13"/>
      <c r="BT913" s="13"/>
      <c r="BU913" s="13"/>
      <c r="BV913" s="13"/>
      <c r="BW913" s="13"/>
      <c r="BX913" s="13"/>
      <c r="BY913" s="13"/>
      <c r="BZ913" s="13"/>
      <c r="CA913" s="13"/>
      <c r="CB913" s="13"/>
      <c r="CC913" s="13"/>
      <c r="CD913" s="13"/>
      <c r="CE913" s="13"/>
      <c r="CF913" s="13"/>
      <c r="CG913" s="13"/>
      <c r="CH913" s="13"/>
    </row>
    <row r="914" spans="1:86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Z914" s="15"/>
      <c r="AA914" s="15"/>
      <c r="AB914" s="15"/>
      <c r="AC914" s="15"/>
      <c r="AD914" s="15"/>
      <c r="AE914" s="15"/>
      <c r="AF914" s="15"/>
      <c r="AG914" s="15"/>
      <c r="AH914" s="15"/>
      <c r="AI914" s="15"/>
      <c r="AJ914" s="15"/>
      <c r="AK914" s="15"/>
      <c r="AL914" s="15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13"/>
      <c r="AY914" s="13"/>
      <c r="AZ914" s="13"/>
      <c r="BA914" s="13"/>
      <c r="BB914" s="13"/>
      <c r="BC914" s="13"/>
      <c r="BD914" s="13"/>
      <c r="BE914" s="13"/>
      <c r="BF914" s="13"/>
      <c r="BG914" s="13"/>
      <c r="BH914" s="13"/>
      <c r="BI914" s="13"/>
      <c r="BJ914" s="13"/>
      <c r="BK914" s="13"/>
      <c r="BL914" s="13"/>
      <c r="BM914" s="13"/>
      <c r="BN914" s="13"/>
      <c r="BO914" s="13"/>
      <c r="BP914" s="13"/>
      <c r="BQ914" s="13"/>
      <c r="BR914" s="13"/>
      <c r="BS914" s="13"/>
      <c r="BT914" s="13"/>
      <c r="BU914" s="13"/>
      <c r="BV914" s="13"/>
      <c r="BW914" s="13"/>
      <c r="BX914" s="13"/>
      <c r="BY914" s="13"/>
      <c r="BZ914" s="13"/>
      <c r="CA914" s="13"/>
      <c r="CB914" s="13"/>
      <c r="CC914" s="13"/>
      <c r="CD914" s="13"/>
      <c r="CE914" s="13"/>
      <c r="CF914" s="13"/>
      <c r="CG914" s="13"/>
      <c r="CH914" s="13"/>
    </row>
    <row r="915" spans="1:86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Z915" s="15"/>
      <c r="AA915" s="15"/>
      <c r="AB915" s="15"/>
      <c r="AC915" s="15"/>
      <c r="AD915" s="15"/>
      <c r="AE915" s="15"/>
      <c r="AF915" s="15"/>
      <c r="AG915" s="15"/>
      <c r="AH915" s="15"/>
      <c r="AI915" s="15"/>
      <c r="AJ915" s="15"/>
      <c r="AK915" s="15"/>
      <c r="AL915" s="15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13"/>
      <c r="AY915" s="13"/>
      <c r="AZ915" s="13"/>
      <c r="BA915" s="13"/>
      <c r="BB915" s="13"/>
      <c r="BC915" s="13"/>
      <c r="BD915" s="13"/>
      <c r="BE915" s="13"/>
      <c r="BF915" s="13"/>
      <c r="BG915" s="13"/>
      <c r="BH915" s="13"/>
      <c r="BI915" s="13"/>
      <c r="BJ915" s="13"/>
      <c r="BK915" s="13"/>
      <c r="BL915" s="13"/>
      <c r="BM915" s="13"/>
      <c r="BN915" s="13"/>
      <c r="BO915" s="13"/>
      <c r="BP915" s="13"/>
      <c r="BQ915" s="13"/>
      <c r="BR915" s="13"/>
      <c r="BS915" s="13"/>
      <c r="BT915" s="13"/>
      <c r="BU915" s="13"/>
      <c r="BV915" s="13"/>
      <c r="BW915" s="13"/>
      <c r="BX915" s="13"/>
      <c r="BY915" s="13"/>
      <c r="BZ915" s="13"/>
      <c r="CA915" s="13"/>
      <c r="CB915" s="13"/>
      <c r="CC915" s="13"/>
      <c r="CD915" s="13"/>
      <c r="CE915" s="13"/>
      <c r="CF915" s="13"/>
      <c r="CG915" s="13"/>
      <c r="CH915" s="13"/>
    </row>
    <row r="916" spans="1:86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Z916" s="15"/>
      <c r="AA916" s="15"/>
      <c r="AB916" s="15"/>
      <c r="AC916" s="15"/>
      <c r="AD916" s="15"/>
      <c r="AE916" s="15"/>
      <c r="AF916" s="15"/>
      <c r="AG916" s="15"/>
      <c r="AH916" s="15"/>
      <c r="AI916" s="15"/>
      <c r="AJ916" s="15"/>
      <c r="AK916" s="15"/>
      <c r="AL916" s="15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13"/>
      <c r="AY916" s="13"/>
      <c r="AZ916" s="13"/>
      <c r="BA916" s="13"/>
      <c r="BB916" s="13"/>
      <c r="BC916" s="13"/>
      <c r="BD916" s="13"/>
      <c r="BE916" s="13"/>
      <c r="BF916" s="13"/>
      <c r="BG916" s="13"/>
      <c r="BH916" s="13"/>
      <c r="BI916" s="13"/>
      <c r="BJ916" s="13"/>
      <c r="BK916" s="13"/>
      <c r="BL916" s="13"/>
      <c r="BM916" s="13"/>
      <c r="BN916" s="13"/>
      <c r="BO916" s="13"/>
      <c r="BP916" s="13"/>
      <c r="BQ916" s="13"/>
      <c r="BR916" s="13"/>
      <c r="BS916" s="13"/>
      <c r="BT916" s="13"/>
      <c r="BU916" s="13"/>
      <c r="BV916" s="13"/>
      <c r="BW916" s="13"/>
      <c r="BX916" s="13"/>
      <c r="BY916" s="13"/>
      <c r="BZ916" s="13"/>
      <c r="CA916" s="13"/>
      <c r="CB916" s="13"/>
      <c r="CC916" s="13"/>
      <c r="CD916" s="13"/>
      <c r="CE916" s="13"/>
      <c r="CF916" s="13"/>
      <c r="CG916" s="13"/>
      <c r="CH916" s="13"/>
    </row>
    <row r="917" spans="1:86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Z917" s="15"/>
      <c r="AA917" s="15"/>
      <c r="AB917" s="15"/>
      <c r="AC917" s="15"/>
      <c r="AD917" s="15"/>
      <c r="AE917" s="15"/>
      <c r="AF917" s="15"/>
      <c r="AG917" s="15"/>
      <c r="AH917" s="15"/>
      <c r="AI917" s="15"/>
      <c r="AJ917" s="15"/>
      <c r="AK917" s="15"/>
      <c r="AL917" s="15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13"/>
      <c r="AY917" s="13"/>
      <c r="AZ917" s="13"/>
      <c r="BA917" s="13"/>
      <c r="BB917" s="13"/>
      <c r="BC917" s="13"/>
      <c r="BD917" s="13"/>
      <c r="BE917" s="13"/>
      <c r="BF917" s="13"/>
      <c r="BG917" s="13"/>
      <c r="BH917" s="13"/>
      <c r="BI917" s="13"/>
      <c r="BJ917" s="13"/>
      <c r="BK917" s="13"/>
      <c r="BL917" s="13"/>
      <c r="BM917" s="13"/>
      <c r="BN917" s="13"/>
      <c r="BO917" s="13"/>
      <c r="BP917" s="13"/>
      <c r="BQ917" s="13"/>
      <c r="BR917" s="13"/>
      <c r="BS917" s="13"/>
      <c r="BT917" s="13"/>
      <c r="BU917" s="13"/>
      <c r="BV917" s="13"/>
      <c r="BW917" s="13"/>
      <c r="BX917" s="13"/>
      <c r="BY917" s="13"/>
      <c r="BZ917" s="13"/>
      <c r="CA917" s="13"/>
      <c r="CB917" s="13"/>
      <c r="CC917" s="13"/>
      <c r="CD917" s="13"/>
      <c r="CE917" s="13"/>
      <c r="CF917" s="13"/>
      <c r="CG917" s="13"/>
      <c r="CH917" s="13"/>
    </row>
    <row r="918" spans="1:86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Z918" s="15"/>
      <c r="AA918" s="15"/>
      <c r="AB918" s="15"/>
      <c r="AC918" s="15"/>
      <c r="AD918" s="15"/>
      <c r="AE918" s="15"/>
      <c r="AF918" s="15"/>
      <c r="AG918" s="15"/>
      <c r="AH918" s="15"/>
      <c r="AI918" s="15"/>
      <c r="AJ918" s="15"/>
      <c r="AK918" s="15"/>
      <c r="AL918" s="15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13"/>
      <c r="AY918" s="13"/>
      <c r="AZ918" s="13"/>
      <c r="BA918" s="13"/>
      <c r="BB918" s="13"/>
      <c r="BC918" s="13"/>
      <c r="BD918" s="13"/>
      <c r="BE918" s="13"/>
      <c r="BF918" s="13"/>
      <c r="BG918" s="13"/>
      <c r="BH918" s="13"/>
      <c r="BI918" s="13"/>
      <c r="BJ918" s="13"/>
      <c r="BK918" s="13"/>
      <c r="BL918" s="13"/>
      <c r="BM918" s="13"/>
      <c r="BN918" s="13"/>
      <c r="BO918" s="13"/>
      <c r="BP918" s="13"/>
      <c r="BQ918" s="13"/>
      <c r="BR918" s="13"/>
      <c r="BS918" s="13"/>
      <c r="BT918" s="13"/>
      <c r="BU918" s="13"/>
      <c r="BV918" s="13"/>
      <c r="BW918" s="13"/>
      <c r="BX918" s="13"/>
      <c r="BY918" s="13"/>
      <c r="BZ918" s="13"/>
      <c r="CA918" s="13"/>
      <c r="CB918" s="13"/>
      <c r="CC918" s="13"/>
      <c r="CD918" s="13"/>
      <c r="CE918" s="13"/>
      <c r="CF918" s="13"/>
      <c r="CG918" s="13"/>
      <c r="CH918" s="13"/>
    </row>
    <row r="919" spans="1:86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Z919" s="15"/>
      <c r="AA919" s="15"/>
      <c r="AB919" s="15"/>
      <c r="AC919" s="15"/>
      <c r="AD919" s="15"/>
      <c r="AE919" s="15"/>
      <c r="AF919" s="15"/>
      <c r="AG919" s="15"/>
      <c r="AH919" s="15"/>
      <c r="AI919" s="15"/>
      <c r="AJ919" s="15"/>
      <c r="AK919" s="15"/>
      <c r="AL919" s="15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13"/>
      <c r="AY919" s="13"/>
      <c r="AZ919" s="13"/>
      <c r="BA919" s="13"/>
      <c r="BB919" s="13"/>
      <c r="BC919" s="13"/>
      <c r="BD919" s="13"/>
      <c r="BE919" s="13"/>
      <c r="BF919" s="13"/>
      <c r="BG919" s="13"/>
      <c r="BH919" s="13"/>
      <c r="BI919" s="13"/>
      <c r="BJ919" s="13"/>
      <c r="BK919" s="13"/>
      <c r="BL919" s="13"/>
      <c r="BM919" s="13"/>
      <c r="BN919" s="13"/>
      <c r="BO919" s="13"/>
      <c r="BP919" s="13"/>
      <c r="BQ919" s="13"/>
      <c r="BR919" s="13"/>
      <c r="BS919" s="13"/>
      <c r="BT919" s="13"/>
      <c r="BU919" s="13"/>
      <c r="BV919" s="13"/>
      <c r="BW919" s="13"/>
      <c r="BX919" s="13"/>
      <c r="BY919" s="13"/>
      <c r="BZ919" s="13"/>
      <c r="CA919" s="13"/>
      <c r="CB919" s="13"/>
      <c r="CC919" s="13"/>
      <c r="CD919" s="13"/>
      <c r="CE919" s="13"/>
      <c r="CF919" s="13"/>
      <c r="CG919" s="13"/>
      <c r="CH919" s="13"/>
    </row>
    <row r="920" spans="1:86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Z920" s="15"/>
      <c r="AA920" s="15"/>
      <c r="AB920" s="15"/>
      <c r="AC920" s="15"/>
      <c r="AD920" s="15"/>
      <c r="AE920" s="15"/>
      <c r="AF920" s="15"/>
      <c r="AG920" s="15"/>
      <c r="AH920" s="15"/>
      <c r="AI920" s="15"/>
      <c r="AJ920" s="15"/>
      <c r="AK920" s="15"/>
      <c r="AL920" s="15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13"/>
      <c r="AY920" s="13"/>
      <c r="AZ920" s="13"/>
      <c r="BA920" s="13"/>
      <c r="BB920" s="13"/>
      <c r="BC920" s="13"/>
      <c r="BD920" s="13"/>
      <c r="BE920" s="13"/>
      <c r="BF920" s="13"/>
      <c r="BG920" s="13"/>
      <c r="BH920" s="13"/>
      <c r="BI920" s="13"/>
      <c r="BJ920" s="13"/>
      <c r="BK920" s="13"/>
      <c r="BL920" s="13"/>
      <c r="BM920" s="13"/>
      <c r="BN920" s="13"/>
      <c r="BO920" s="13"/>
      <c r="BP920" s="13"/>
      <c r="BQ920" s="13"/>
      <c r="BR920" s="13"/>
      <c r="BS920" s="13"/>
      <c r="BT920" s="13"/>
      <c r="BU920" s="13"/>
      <c r="BV920" s="13"/>
      <c r="BW920" s="13"/>
      <c r="BX920" s="13"/>
      <c r="BY920" s="13"/>
      <c r="BZ920" s="13"/>
      <c r="CA920" s="13"/>
      <c r="CB920" s="13"/>
      <c r="CC920" s="13"/>
      <c r="CD920" s="13"/>
      <c r="CE920" s="13"/>
      <c r="CF920" s="13"/>
      <c r="CG920" s="13"/>
      <c r="CH920" s="13"/>
    </row>
    <row r="921" spans="1:86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Z921" s="15"/>
      <c r="AA921" s="15"/>
      <c r="AB921" s="15"/>
      <c r="AC921" s="15"/>
      <c r="AD921" s="15"/>
      <c r="AE921" s="15"/>
      <c r="AF921" s="15"/>
      <c r="AG921" s="15"/>
      <c r="AH921" s="15"/>
      <c r="AI921" s="15"/>
      <c r="AJ921" s="15"/>
      <c r="AK921" s="15"/>
      <c r="AL921" s="15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13"/>
      <c r="AY921" s="13"/>
      <c r="AZ921" s="13"/>
      <c r="BA921" s="13"/>
      <c r="BB921" s="13"/>
      <c r="BC921" s="13"/>
      <c r="BD921" s="13"/>
      <c r="BE921" s="13"/>
      <c r="BF921" s="13"/>
      <c r="BG921" s="13"/>
      <c r="BH921" s="13"/>
      <c r="BI921" s="13"/>
      <c r="BJ921" s="13"/>
      <c r="BK921" s="13"/>
      <c r="BL921" s="13"/>
      <c r="BM921" s="13"/>
      <c r="BN921" s="13"/>
      <c r="BO921" s="13"/>
      <c r="BP921" s="13"/>
      <c r="BQ921" s="13"/>
      <c r="BR921" s="13"/>
      <c r="BS921" s="13"/>
      <c r="BT921" s="13"/>
      <c r="BU921" s="13"/>
      <c r="BV921" s="13"/>
      <c r="BW921" s="13"/>
      <c r="BX921" s="13"/>
      <c r="BY921" s="13"/>
      <c r="BZ921" s="13"/>
      <c r="CA921" s="13"/>
      <c r="CB921" s="13"/>
      <c r="CC921" s="13"/>
      <c r="CD921" s="13"/>
      <c r="CE921" s="13"/>
      <c r="CF921" s="13"/>
      <c r="CG921" s="13"/>
      <c r="CH921" s="13"/>
    </row>
    <row r="922" spans="1:86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Z922" s="15"/>
      <c r="AA922" s="15"/>
      <c r="AB922" s="15"/>
      <c r="AC922" s="15"/>
      <c r="AD922" s="15"/>
      <c r="AE922" s="15"/>
      <c r="AF922" s="15"/>
      <c r="AG922" s="15"/>
      <c r="AH922" s="15"/>
      <c r="AI922" s="15"/>
      <c r="AJ922" s="15"/>
      <c r="AK922" s="15"/>
      <c r="AL922" s="15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13"/>
      <c r="AY922" s="13"/>
      <c r="AZ922" s="13"/>
      <c r="BA922" s="13"/>
      <c r="BB922" s="13"/>
      <c r="BC922" s="13"/>
      <c r="BD922" s="13"/>
      <c r="BE922" s="13"/>
      <c r="BF922" s="13"/>
      <c r="BG922" s="13"/>
      <c r="BH922" s="13"/>
      <c r="BI922" s="13"/>
      <c r="BJ922" s="13"/>
      <c r="BK922" s="13"/>
      <c r="BL922" s="13"/>
      <c r="BM922" s="13"/>
      <c r="BN922" s="13"/>
      <c r="BO922" s="13"/>
      <c r="BP922" s="13"/>
      <c r="BQ922" s="13"/>
      <c r="BR922" s="13"/>
      <c r="BS922" s="13"/>
      <c r="BT922" s="13"/>
      <c r="BU922" s="13"/>
      <c r="BV922" s="13"/>
      <c r="BW922" s="13"/>
      <c r="BX922" s="13"/>
      <c r="BY922" s="13"/>
      <c r="BZ922" s="13"/>
      <c r="CA922" s="13"/>
      <c r="CB922" s="13"/>
      <c r="CC922" s="13"/>
      <c r="CD922" s="13"/>
      <c r="CE922" s="13"/>
      <c r="CF922" s="13"/>
      <c r="CG922" s="13"/>
      <c r="CH922" s="13"/>
    </row>
    <row r="923" spans="1:86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Z923" s="15"/>
      <c r="AA923" s="15"/>
      <c r="AB923" s="15"/>
      <c r="AC923" s="15"/>
      <c r="AD923" s="15"/>
      <c r="AE923" s="15"/>
      <c r="AF923" s="15"/>
      <c r="AG923" s="15"/>
      <c r="AH923" s="15"/>
      <c r="AI923" s="15"/>
      <c r="AJ923" s="15"/>
      <c r="AK923" s="15"/>
      <c r="AL923" s="15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13"/>
      <c r="AY923" s="13"/>
      <c r="AZ923" s="13"/>
      <c r="BA923" s="13"/>
      <c r="BB923" s="13"/>
      <c r="BC923" s="13"/>
      <c r="BD923" s="13"/>
      <c r="BE923" s="13"/>
      <c r="BF923" s="13"/>
      <c r="BG923" s="13"/>
      <c r="BH923" s="13"/>
      <c r="BI923" s="13"/>
      <c r="BJ923" s="13"/>
      <c r="BK923" s="13"/>
      <c r="BL923" s="13"/>
      <c r="BM923" s="13"/>
      <c r="BN923" s="13"/>
      <c r="BO923" s="13"/>
      <c r="BP923" s="13"/>
      <c r="BQ923" s="13"/>
      <c r="BR923" s="13"/>
      <c r="BS923" s="13"/>
      <c r="BT923" s="13"/>
      <c r="BU923" s="13"/>
      <c r="BV923" s="13"/>
      <c r="BW923" s="13"/>
      <c r="BX923" s="13"/>
      <c r="BY923" s="13"/>
      <c r="BZ923" s="13"/>
      <c r="CA923" s="13"/>
      <c r="CB923" s="13"/>
      <c r="CC923" s="13"/>
      <c r="CD923" s="13"/>
      <c r="CE923" s="13"/>
      <c r="CF923" s="13"/>
      <c r="CG923" s="13"/>
      <c r="CH923" s="13"/>
    </row>
    <row r="924" spans="1:86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Z924" s="15"/>
      <c r="AA924" s="15"/>
      <c r="AB924" s="15"/>
      <c r="AC924" s="15"/>
      <c r="AD924" s="15"/>
      <c r="AE924" s="15"/>
      <c r="AF924" s="15"/>
      <c r="AG924" s="15"/>
      <c r="AH924" s="15"/>
      <c r="AI924" s="15"/>
      <c r="AJ924" s="15"/>
      <c r="AK924" s="15"/>
      <c r="AL924" s="15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13"/>
      <c r="AY924" s="13"/>
      <c r="AZ924" s="13"/>
      <c r="BA924" s="13"/>
      <c r="BB924" s="13"/>
      <c r="BC924" s="13"/>
      <c r="BD924" s="13"/>
      <c r="BE924" s="13"/>
      <c r="BF924" s="13"/>
      <c r="BG924" s="13"/>
      <c r="BH924" s="13"/>
      <c r="BI924" s="13"/>
      <c r="BJ924" s="13"/>
      <c r="BK924" s="13"/>
      <c r="BL924" s="13"/>
      <c r="BM924" s="13"/>
      <c r="BN924" s="13"/>
      <c r="BO924" s="13"/>
      <c r="BP924" s="13"/>
      <c r="BQ924" s="13"/>
      <c r="BR924" s="13"/>
      <c r="BS924" s="13"/>
      <c r="BT924" s="13"/>
      <c r="BU924" s="13"/>
      <c r="BV924" s="13"/>
      <c r="BW924" s="13"/>
      <c r="BX924" s="13"/>
      <c r="BY924" s="13"/>
      <c r="BZ924" s="13"/>
      <c r="CA924" s="13"/>
      <c r="CB924" s="13"/>
      <c r="CC924" s="13"/>
      <c r="CD924" s="13"/>
      <c r="CE924" s="13"/>
      <c r="CF924" s="13"/>
      <c r="CG924" s="13"/>
      <c r="CH924" s="13"/>
    </row>
    <row r="925" spans="1:86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Z925" s="15"/>
      <c r="AA925" s="15"/>
      <c r="AB925" s="15"/>
      <c r="AC925" s="15"/>
      <c r="AD925" s="15"/>
      <c r="AE925" s="15"/>
      <c r="AF925" s="15"/>
      <c r="AG925" s="15"/>
      <c r="AH925" s="15"/>
      <c r="AI925" s="15"/>
      <c r="AJ925" s="15"/>
      <c r="AK925" s="15"/>
      <c r="AL925" s="15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13"/>
      <c r="AY925" s="13"/>
      <c r="AZ925" s="13"/>
      <c r="BA925" s="13"/>
      <c r="BB925" s="13"/>
      <c r="BC925" s="13"/>
      <c r="BD925" s="13"/>
      <c r="BE925" s="13"/>
      <c r="BF925" s="13"/>
      <c r="BG925" s="13"/>
      <c r="BH925" s="13"/>
      <c r="BI925" s="13"/>
      <c r="BJ925" s="13"/>
      <c r="BK925" s="13"/>
      <c r="BL925" s="13"/>
      <c r="BM925" s="13"/>
      <c r="BN925" s="13"/>
      <c r="BO925" s="13"/>
      <c r="BP925" s="13"/>
      <c r="BQ925" s="13"/>
      <c r="BR925" s="13"/>
      <c r="BS925" s="13"/>
      <c r="BT925" s="13"/>
      <c r="BU925" s="13"/>
      <c r="BV925" s="13"/>
      <c r="BW925" s="13"/>
      <c r="BX925" s="13"/>
      <c r="BY925" s="13"/>
      <c r="BZ925" s="13"/>
      <c r="CA925" s="13"/>
      <c r="CB925" s="13"/>
      <c r="CC925" s="13"/>
      <c r="CD925" s="13"/>
      <c r="CE925" s="13"/>
      <c r="CF925" s="13"/>
      <c r="CG925" s="13"/>
      <c r="CH925" s="13"/>
    </row>
    <row r="926" spans="1:86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Z926" s="15"/>
      <c r="AA926" s="15"/>
      <c r="AB926" s="15"/>
      <c r="AC926" s="15"/>
      <c r="AD926" s="15"/>
      <c r="AE926" s="15"/>
      <c r="AF926" s="15"/>
      <c r="AG926" s="15"/>
      <c r="AH926" s="15"/>
      <c r="AI926" s="15"/>
      <c r="AJ926" s="15"/>
      <c r="AK926" s="15"/>
      <c r="AL926" s="15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13"/>
      <c r="AY926" s="13"/>
      <c r="AZ926" s="13"/>
      <c r="BA926" s="13"/>
      <c r="BB926" s="13"/>
      <c r="BC926" s="13"/>
      <c r="BD926" s="13"/>
      <c r="BE926" s="13"/>
      <c r="BF926" s="13"/>
      <c r="BG926" s="13"/>
      <c r="BH926" s="13"/>
      <c r="BI926" s="13"/>
      <c r="BJ926" s="13"/>
      <c r="BK926" s="13"/>
      <c r="BL926" s="13"/>
      <c r="BM926" s="13"/>
      <c r="BN926" s="13"/>
      <c r="BO926" s="13"/>
      <c r="BP926" s="13"/>
      <c r="BQ926" s="13"/>
      <c r="BR926" s="13"/>
      <c r="BS926" s="13"/>
      <c r="BT926" s="13"/>
      <c r="BU926" s="13"/>
      <c r="BV926" s="13"/>
      <c r="BW926" s="13"/>
      <c r="BX926" s="13"/>
      <c r="BY926" s="13"/>
      <c r="BZ926" s="13"/>
      <c r="CA926" s="13"/>
      <c r="CB926" s="13"/>
      <c r="CC926" s="13"/>
      <c r="CD926" s="13"/>
      <c r="CE926" s="13"/>
      <c r="CF926" s="13"/>
      <c r="CG926" s="13"/>
      <c r="CH926" s="13"/>
    </row>
    <row r="927" spans="1:86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Z927" s="15"/>
      <c r="AA927" s="15"/>
      <c r="AB927" s="15"/>
      <c r="AC927" s="15"/>
      <c r="AD927" s="15"/>
      <c r="AE927" s="15"/>
      <c r="AF927" s="15"/>
      <c r="AG927" s="15"/>
      <c r="AH927" s="15"/>
      <c r="AI927" s="15"/>
      <c r="AJ927" s="15"/>
      <c r="AK927" s="15"/>
      <c r="AL927" s="15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13"/>
      <c r="AY927" s="13"/>
      <c r="AZ927" s="13"/>
      <c r="BA927" s="13"/>
      <c r="BB927" s="13"/>
      <c r="BC927" s="13"/>
      <c r="BD927" s="13"/>
      <c r="BE927" s="13"/>
      <c r="BF927" s="13"/>
      <c r="BG927" s="13"/>
      <c r="BH927" s="13"/>
      <c r="BI927" s="13"/>
      <c r="BJ927" s="13"/>
      <c r="BK927" s="13"/>
      <c r="BL927" s="13"/>
      <c r="BM927" s="13"/>
      <c r="BN927" s="13"/>
      <c r="BO927" s="13"/>
      <c r="BP927" s="13"/>
      <c r="BQ927" s="13"/>
      <c r="BR927" s="13"/>
      <c r="BS927" s="13"/>
      <c r="BT927" s="13"/>
      <c r="BU927" s="13"/>
      <c r="BV927" s="13"/>
      <c r="BW927" s="13"/>
      <c r="BX927" s="13"/>
      <c r="BY927" s="13"/>
      <c r="BZ927" s="13"/>
      <c r="CA927" s="13"/>
      <c r="CB927" s="13"/>
      <c r="CC927" s="13"/>
      <c r="CD927" s="13"/>
      <c r="CE927" s="13"/>
      <c r="CF927" s="13"/>
      <c r="CG927" s="13"/>
      <c r="CH927" s="13"/>
    </row>
    <row r="928" spans="1:86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  <c r="AL928" s="15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13"/>
      <c r="AY928" s="13"/>
      <c r="AZ928" s="13"/>
      <c r="BA928" s="13"/>
      <c r="BB928" s="13"/>
      <c r="BC928" s="13"/>
      <c r="BD928" s="13"/>
      <c r="BE928" s="13"/>
      <c r="BF928" s="13"/>
      <c r="BG928" s="13"/>
      <c r="BH928" s="13"/>
      <c r="BI928" s="13"/>
      <c r="BJ928" s="13"/>
      <c r="BK928" s="13"/>
      <c r="BL928" s="13"/>
      <c r="BM928" s="13"/>
      <c r="BN928" s="13"/>
      <c r="BO928" s="13"/>
      <c r="BP928" s="13"/>
      <c r="BQ928" s="13"/>
      <c r="BR928" s="13"/>
      <c r="BS928" s="13"/>
      <c r="BT928" s="13"/>
      <c r="BU928" s="13"/>
      <c r="BV928" s="13"/>
      <c r="BW928" s="13"/>
      <c r="BX928" s="13"/>
      <c r="BY928" s="13"/>
      <c r="BZ928" s="13"/>
      <c r="CA928" s="13"/>
      <c r="CB928" s="13"/>
      <c r="CC928" s="13"/>
      <c r="CD928" s="13"/>
      <c r="CE928" s="13"/>
      <c r="CF928" s="13"/>
      <c r="CG928" s="13"/>
      <c r="CH928" s="13"/>
    </row>
    <row r="929" spans="1:86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Z929" s="15"/>
      <c r="AA929" s="15"/>
      <c r="AB929" s="15"/>
      <c r="AC929" s="15"/>
      <c r="AD929" s="15"/>
      <c r="AE929" s="15"/>
      <c r="AF929" s="15"/>
      <c r="AG929" s="15"/>
      <c r="AH929" s="15"/>
      <c r="AI929" s="15"/>
      <c r="AJ929" s="15"/>
      <c r="AK929" s="15"/>
      <c r="AL929" s="15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13"/>
      <c r="AY929" s="13"/>
      <c r="AZ929" s="13"/>
      <c r="BA929" s="13"/>
      <c r="BB929" s="13"/>
      <c r="BC929" s="13"/>
      <c r="BD929" s="13"/>
      <c r="BE929" s="13"/>
      <c r="BF929" s="13"/>
      <c r="BG929" s="13"/>
      <c r="BH929" s="13"/>
      <c r="BI929" s="13"/>
      <c r="BJ929" s="13"/>
      <c r="BK929" s="13"/>
      <c r="BL929" s="13"/>
      <c r="BM929" s="13"/>
      <c r="BN929" s="13"/>
      <c r="BO929" s="13"/>
      <c r="BP929" s="13"/>
      <c r="BQ929" s="13"/>
      <c r="BR929" s="13"/>
      <c r="BS929" s="13"/>
      <c r="BT929" s="13"/>
      <c r="BU929" s="13"/>
      <c r="BV929" s="13"/>
      <c r="BW929" s="13"/>
      <c r="BX929" s="13"/>
      <c r="BY929" s="13"/>
      <c r="BZ929" s="13"/>
      <c r="CA929" s="13"/>
      <c r="CB929" s="13"/>
      <c r="CC929" s="13"/>
      <c r="CD929" s="13"/>
      <c r="CE929" s="13"/>
      <c r="CF929" s="13"/>
      <c r="CG929" s="13"/>
      <c r="CH929" s="13"/>
    </row>
    <row r="930" spans="1:86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  <c r="AL930" s="15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13"/>
      <c r="AY930" s="13"/>
      <c r="AZ930" s="13"/>
      <c r="BA930" s="13"/>
      <c r="BB930" s="13"/>
      <c r="BC930" s="13"/>
      <c r="BD930" s="13"/>
      <c r="BE930" s="13"/>
      <c r="BF930" s="13"/>
      <c r="BG930" s="13"/>
      <c r="BH930" s="13"/>
      <c r="BI930" s="13"/>
      <c r="BJ930" s="13"/>
      <c r="BK930" s="13"/>
      <c r="BL930" s="13"/>
      <c r="BM930" s="13"/>
      <c r="BN930" s="13"/>
      <c r="BO930" s="13"/>
      <c r="BP930" s="13"/>
      <c r="BQ930" s="13"/>
      <c r="BR930" s="13"/>
      <c r="BS930" s="13"/>
      <c r="BT930" s="13"/>
      <c r="BU930" s="13"/>
      <c r="BV930" s="13"/>
      <c r="BW930" s="13"/>
      <c r="BX930" s="13"/>
      <c r="BY930" s="13"/>
      <c r="BZ930" s="13"/>
      <c r="CA930" s="13"/>
      <c r="CB930" s="13"/>
      <c r="CC930" s="13"/>
      <c r="CD930" s="13"/>
      <c r="CE930" s="13"/>
      <c r="CF930" s="13"/>
      <c r="CG930" s="13"/>
      <c r="CH930" s="13"/>
    </row>
    <row r="931" spans="1:86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Z931" s="15"/>
      <c r="AA931" s="15"/>
      <c r="AB931" s="15"/>
      <c r="AC931" s="15"/>
      <c r="AD931" s="15"/>
      <c r="AE931" s="15"/>
      <c r="AF931" s="15"/>
      <c r="AG931" s="15"/>
      <c r="AH931" s="15"/>
      <c r="AI931" s="15"/>
      <c r="AJ931" s="15"/>
      <c r="AK931" s="15"/>
      <c r="AL931" s="15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13"/>
      <c r="AY931" s="13"/>
      <c r="AZ931" s="13"/>
      <c r="BA931" s="13"/>
      <c r="BB931" s="13"/>
      <c r="BC931" s="13"/>
      <c r="BD931" s="13"/>
      <c r="BE931" s="13"/>
      <c r="BF931" s="13"/>
      <c r="BG931" s="13"/>
      <c r="BH931" s="13"/>
      <c r="BI931" s="13"/>
      <c r="BJ931" s="13"/>
      <c r="BK931" s="13"/>
      <c r="BL931" s="13"/>
      <c r="BM931" s="13"/>
      <c r="BN931" s="13"/>
      <c r="BO931" s="13"/>
      <c r="BP931" s="13"/>
      <c r="BQ931" s="13"/>
      <c r="BR931" s="13"/>
      <c r="BS931" s="13"/>
      <c r="BT931" s="13"/>
      <c r="BU931" s="13"/>
      <c r="BV931" s="13"/>
      <c r="BW931" s="13"/>
      <c r="BX931" s="13"/>
      <c r="BY931" s="13"/>
      <c r="BZ931" s="13"/>
      <c r="CA931" s="13"/>
      <c r="CB931" s="13"/>
      <c r="CC931" s="13"/>
      <c r="CD931" s="13"/>
      <c r="CE931" s="13"/>
      <c r="CF931" s="13"/>
      <c r="CG931" s="13"/>
      <c r="CH931" s="13"/>
    </row>
    <row r="932" spans="1:86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  <c r="AL932" s="15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13"/>
      <c r="AY932" s="13"/>
      <c r="AZ932" s="13"/>
      <c r="BA932" s="13"/>
      <c r="BB932" s="13"/>
      <c r="BC932" s="13"/>
      <c r="BD932" s="13"/>
      <c r="BE932" s="13"/>
      <c r="BF932" s="13"/>
      <c r="BG932" s="13"/>
      <c r="BH932" s="13"/>
      <c r="BI932" s="13"/>
      <c r="BJ932" s="13"/>
      <c r="BK932" s="13"/>
      <c r="BL932" s="13"/>
      <c r="BM932" s="13"/>
      <c r="BN932" s="13"/>
      <c r="BO932" s="13"/>
      <c r="BP932" s="13"/>
      <c r="BQ932" s="13"/>
      <c r="BR932" s="13"/>
      <c r="BS932" s="13"/>
      <c r="BT932" s="13"/>
      <c r="BU932" s="13"/>
      <c r="BV932" s="13"/>
      <c r="BW932" s="13"/>
      <c r="BX932" s="13"/>
      <c r="BY932" s="13"/>
      <c r="BZ932" s="13"/>
      <c r="CA932" s="13"/>
      <c r="CB932" s="13"/>
      <c r="CC932" s="13"/>
      <c r="CD932" s="13"/>
      <c r="CE932" s="13"/>
      <c r="CF932" s="13"/>
      <c r="CG932" s="13"/>
      <c r="CH932" s="13"/>
    </row>
    <row r="933" spans="1:86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Z933" s="15"/>
      <c r="AA933" s="15"/>
      <c r="AB933" s="15"/>
      <c r="AC933" s="15"/>
      <c r="AD933" s="15"/>
      <c r="AE933" s="15"/>
      <c r="AF933" s="15"/>
      <c r="AG933" s="15"/>
      <c r="AH933" s="15"/>
      <c r="AI933" s="15"/>
      <c r="AJ933" s="15"/>
      <c r="AK933" s="15"/>
      <c r="AL933" s="15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13"/>
      <c r="AY933" s="13"/>
      <c r="AZ933" s="13"/>
      <c r="BA933" s="13"/>
      <c r="BB933" s="13"/>
      <c r="BC933" s="13"/>
      <c r="BD933" s="13"/>
      <c r="BE933" s="13"/>
      <c r="BF933" s="13"/>
      <c r="BG933" s="13"/>
      <c r="BH933" s="13"/>
      <c r="BI933" s="13"/>
      <c r="BJ933" s="13"/>
      <c r="BK933" s="13"/>
      <c r="BL933" s="13"/>
      <c r="BM933" s="13"/>
      <c r="BN933" s="13"/>
      <c r="BO933" s="13"/>
      <c r="BP933" s="13"/>
      <c r="BQ933" s="13"/>
      <c r="BR933" s="13"/>
      <c r="BS933" s="13"/>
      <c r="BT933" s="13"/>
      <c r="BU933" s="13"/>
      <c r="BV933" s="13"/>
      <c r="BW933" s="13"/>
      <c r="BX933" s="13"/>
      <c r="BY933" s="13"/>
      <c r="BZ933" s="13"/>
      <c r="CA933" s="13"/>
      <c r="CB933" s="13"/>
      <c r="CC933" s="13"/>
      <c r="CD933" s="13"/>
      <c r="CE933" s="13"/>
      <c r="CF933" s="13"/>
      <c r="CG933" s="13"/>
      <c r="CH933" s="13"/>
    </row>
    <row r="934" spans="1:86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Z934" s="15"/>
      <c r="AA934" s="15"/>
      <c r="AB934" s="15"/>
      <c r="AC934" s="15"/>
      <c r="AD934" s="15"/>
      <c r="AE934" s="15"/>
      <c r="AF934" s="15"/>
      <c r="AG934" s="15"/>
      <c r="AH934" s="15"/>
      <c r="AI934" s="15"/>
      <c r="AJ934" s="15"/>
      <c r="AK934" s="15"/>
      <c r="AL934" s="15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13"/>
      <c r="AY934" s="13"/>
      <c r="AZ934" s="13"/>
      <c r="BA934" s="13"/>
      <c r="BB934" s="13"/>
      <c r="BC934" s="13"/>
      <c r="BD934" s="13"/>
      <c r="BE934" s="13"/>
      <c r="BF934" s="13"/>
      <c r="BG934" s="13"/>
      <c r="BH934" s="13"/>
      <c r="BI934" s="13"/>
      <c r="BJ934" s="13"/>
      <c r="BK934" s="13"/>
      <c r="BL934" s="13"/>
      <c r="BM934" s="13"/>
      <c r="BN934" s="13"/>
      <c r="BO934" s="13"/>
      <c r="BP934" s="13"/>
      <c r="BQ934" s="13"/>
      <c r="BR934" s="13"/>
      <c r="BS934" s="13"/>
      <c r="BT934" s="13"/>
      <c r="BU934" s="13"/>
      <c r="BV934" s="13"/>
      <c r="BW934" s="13"/>
      <c r="BX934" s="13"/>
      <c r="BY934" s="13"/>
      <c r="BZ934" s="13"/>
      <c r="CA934" s="13"/>
      <c r="CB934" s="13"/>
      <c r="CC934" s="13"/>
      <c r="CD934" s="13"/>
      <c r="CE934" s="13"/>
      <c r="CF934" s="13"/>
      <c r="CG934" s="13"/>
      <c r="CH934" s="13"/>
    </row>
    <row r="935" spans="1:86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Z935" s="15"/>
      <c r="AA935" s="15"/>
      <c r="AB935" s="15"/>
      <c r="AC935" s="15"/>
      <c r="AD935" s="15"/>
      <c r="AE935" s="15"/>
      <c r="AF935" s="15"/>
      <c r="AG935" s="15"/>
      <c r="AH935" s="15"/>
      <c r="AI935" s="15"/>
      <c r="AJ935" s="15"/>
      <c r="AK935" s="15"/>
      <c r="AL935" s="15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13"/>
      <c r="AY935" s="13"/>
      <c r="AZ935" s="13"/>
      <c r="BA935" s="13"/>
      <c r="BB935" s="13"/>
      <c r="BC935" s="13"/>
      <c r="BD935" s="13"/>
      <c r="BE935" s="13"/>
      <c r="BF935" s="13"/>
      <c r="BG935" s="13"/>
      <c r="BH935" s="13"/>
      <c r="BI935" s="13"/>
      <c r="BJ935" s="13"/>
      <c r="BK935" s="13"/>
      <c r="BL935" s="13"/>
      <c r="BM935" s="13"/>
      <c r="BN935" s="13"/>
      <c r="BO935" s="13"/>
      <c r="BP935" s="13"/>
      <c r="BQ935" s="13"/>
      <c r="BR935" s="13"/>
      <c r="BS935" s="13"/>
      <c r="BT935" s="13"/>
      <c r="BU935" s="13"/>
      <c r="BV935" s="13"/>
      <c r="BW935" s="13"/>
      <c r="BX935" s="13"/>
      <c r="BY935" s="13"/>
      <c r="BZ935" s="13"/>
      <c r="CA935" s="13"/>
      <c r="CB935" s="13"/>
      <c r="CC935" s="13"/>
      <c r="CD935" s="13"/>
      <c r="CE935" s="13"/>
      <c r="CF935" s="13"/>
      <c r="CG935" s="13"/>
      <c r="CH935" s="13"/>
    </row>
    <row r="936" spans="1:86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Z936" s="15"/>
      <c r="AA936" s="15"/>
      <c r="AB936" s="15"/>
      <c r="AC936" s="15"/>
      <c r="AD936" s="15"/>
      <c r="AE936" s="15"/>
      <c r="AF936" s="15"/>
      <c r="AG936" s="15"/>
      <c r="AH936" s="15"/>
      <c r="AI936" s="15"/>
      <c r="AJ936" s="15"/>
      <c r="AK936" s="15"/>
      <c r="AL936" s="15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13"/>
      <c r="AY936" s="13"/>
      <c r="AZ936" s="13"/>
      <c r="BA936" s="13"/>
      <c r="BB936" s="13"/>
      <c r="BC936" s="13"/>
      <c r="BD936" s="13"/>
      <c r="BE936" s="13"/>
      <c r="BF936" s="13"/>
      <c r="BG936" s="13"/>
      <c r="BH936" s="13"/>
      <c r="BI936" s="13"/>
      <c r="BJ936" s="13"/>
      <c r="BK936" s="13"/>
      <c r="BL936" s="13"/>
      <c r="BM936" s="13"/>
      <c r="BN936" s="13"/>
      <c r="BO936" s="13"/>
      <c r="BP936" s="13"/>
      <c r="BQ936" s="13"/>
      <c r="BR936" s="13"/>
      <c r="BS936" s="13"/>
      <c r="BT936" s="13"/>
      <c r="BU936" s="13"/>
      <c r="BV936" s="13"/>
      <c r="BW936" s="13"/>
      <c r="BX936" s="13"/>
      <c r="BY936" s="13"/>
      <c r="BZ936" s="13"/>
      <c r="CA936" s="13"/>
      <c r="CB936" s="13"/>
      <c r="CC936" s="13"/>
      <c r="CD936" s="13"/>
      <c r="CE936" s="13"/>
      <c r="CF936" s="13"/>
      <c r="CG936" s="13"/>
      <c r="CH936" s="13"/>
    </row>
    <row r="937" spans="1:86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Z937" s="15"/>
      <c r="AA937" s="15"/>
      <c r="AB937" s="15"/>
      <c r="AC937" s="15"/>
      <c r="AD937" s="15"/>
      <c r="AE937" s="15"/>
      <c r="AF937" s="15"/>
      <c r="AG937" s="15"/>
      <c r="AH937" s="15"/>
      <c r="AI937" s="15"/>
      <c r="AJ937" s="15"/>
      <c r="AK937" s="15"/>
      <c r="AL937" s="15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13"/>
      <c r="AY937" s="13"/>
      <c r="AZ937" s="13"/>
      <c r="BA937" s="13"/>
      <c r="BB937" s="13"/>
      <c r="BC937" s="13"/>
      <c r="BD937" s="13"/>
      <c r="BE937" s="13"/>
      <c r="BF937" s="13"/>
      <c r="BG937" s="13"/>
      <c r="BH937" s="13"/>
      <c r="BI937" s="13"/>
      <c r="BJ937" s="13"/>
      <c r="BK937" s="13"/>
      <c r="BL937" s="13"/>
      <c r="BM937" s="13"/>
      <c r="BN937" s="13"/>
      <c r="BO937" s="13"/>
      <c r="BP937" s="13"/>
      <c r="BQ937" s="13"/>
      <c r="BR937" s="13"/>
      <c r="BS937" s="13"/>
      <c r="BT937" s="13"/>
      <c r="BU937" s="13"/>
      <c r="BV937" s="13"/>
      <c r="BW937" s="13"/>
      <c r="BX937" s="13"/>
      <c r="BY937" s="13"/>
      <c r="BZ937" s="13"/>
      <c r="CA937" s="13"/>
      <c r="CB937" s="13"/>
      <c r="CC937" s="13"/>
      <c r="CD937" s="13"/>
      <c r="CE937" s="13"/>
      <c r="CF937" s="13"/>
      <c r="CG937" s="13"/>
      <c r="CH937" s="13"/>
    </row>
    <row r="938" spans="1:86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Z938" s="15"/>
      <c r="AA938" s="15"/>
      <c r="AB938" s="15"/>
      <c r="AC938" s="15"/>
      <c r="AD938" s="15"/>
      <c r="AE938" s="15"/>
      <c r="AF938" s="15"/>
      <c r="AG938" s="15"/>
      <c r="AH938" s="15"/>
      <c r="AI938" s="15"/>
      <c r="AJ938" s="15"/>
      <c r="AK938" s="15"/>
      <c r="AL938" s="15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13"/>
      <c r="AY938" s="13"/>
      <c r="AZ938" s="13"/>
      <c r="BA938" s="13"/>
      <c r="BB938" s="13"/>
      <c r="BC938" s="13"/>
      <c r="BD938" s="13"/>
      <c r="BE938" s="13"/>
      <c r="BF938" s="13"/>
      <c r="BG938" s="13"/>
      <c r="BH938" s="13"/>
      <c r="BI938" s="13"/>
      <c r="BJ938" s="13"/>
      <c r="BK938" s="13"/>
      <c r="BL938" s="13"/>
      <c r="BM938" s="13"/>
      <c r="BN938" s="13"/>
      <c r="BO938" s="13"/>
      <c r="BP938" s="13"/>
      <c r="BQ938" s="13"/>
      <c r="BR938" s="13"/>
      <c r="BS938" s="13"/>
      <c r="BT938" s="13"/>
      <c r="BU938" s="13"/>
      <c r="BV938" s="13"/>
      <c r="BW938" s="13"/>
      <c r="BX938" s="13"/>
      <c r="BY938" s="13"/>
      <c r="BZ938" s="13"/>
      <c r="CA938" s="13"/>
      <c r="CB938" s="13"/>
      <c r="CC938" s="13"/>
      <c r="CD938" s="13"/>
      <c r="CE938" s="13"/>
      <c r="CF938" s="13"/>
      <c r="CG938" s="13"/>
      <c r="CH938" s="13"/>
    </row>
    <row r="939" spans="1:86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Z939" s="15"/>
      <c r="AA939" s="15"/>
      <c r="AB939" s="15"/>
      <c r="AC939" s="15"/>
      <c r="AD939" s="15"/>
      <c r="AE939" s="15"/>
      <c r="AF939" s="15"/>
      <c r="AG939" s="15"/>
      <c r="AH939" s="15"/>
      <c r="AI939" s="15"/>
      <c r="AJ939" s="15"/>
      <c r="AK939" s="15"/>
      <c r="AL939" s="15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13"/>
      <c r="AY939" s="13"/>
      <c r="AZ939" s="13"/>
      <c r="BA939" s="13"/>
      <c r="BB939" s="13"/>
      <c r="BC939" s="13"/>
      <c r="BD939" s="13"/>
      <c r="BE939" s="13"/>
      <c r="BF939" s="13"/>
      <c r="BG939" s="13"/>
      <c r="BH939" s="13"/>
      <c r="BI939" s="13"/>
      <c r="BJ939" s="13"/>
      <c r="BK939" s="13"/>
      <c r="BL939" s="13"/>
      <c r="BM939" s="13"/>
      <c r="BN939" s="13"/>
      <c r="BO939" s="13"/>
      <c r="BP939" s="13"/>
      <c r="BQ939" s="13"/>
      <c r="BR939" s="13"/>
      <c r="BS939" s="13"/>
      <c r="BT939" s="13"/>
      <c r="BU939" s="13"/>
      <c r="BV939" s="13"/>
      <c r="BW939" s="13"/>
      <c r="BX939" s="13"/>
      <c r="BY939" s="13"/>
      <c r="BZ939" s="13"/>
      <c r="CA939" s="13"/>
      <c r="CB939" s="13"/>
      <c r="CC939" s="13"/>
      <c r="CD939" s="13"/>
      <c r="CE939" s="13"/>
      <c r="CF939" s="13"/>
      <c r="CG939" s="13"/>
      <c r="CH939" s="13"/>
    </row>
    <row r="940" spans="1:86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Z940" s="15"/>
      <c r="AA940" s="15"/>
      <c r="AB940" s="15"/>
      <c r="AC940" s="15"/>
      <c r="AD940" s="15"/>
      <c r="AE940" s="15"/>
      <c r="AF940" s="15"/>
      <c r="AG940" s="15"/>
      <c r="AH940" s="15"/>
      <c r="AI940" s="15"/>
      <c r="AJ940" s="15"/>
      <c r="AK940" s="15"/>
      <c r="AL940" s="15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13"/>
      <c r="AY940" s="13"/>
      <c r="AZ940" s="13"/>
      <c r="BA940" s="13"/>
      <c r="BB940" s="13"/>
      <c r="BC940" s="13"/>
      <c r="BD940" s="13"/>
      <c r="BE940" s="13"/>
      <c r="BF940" s="13"/>
      <c r="BG940" s="13"/>
      <c r="BH940" s="13"/>
      <c r="BI940" s="13"/>
      <c r="BJ940" s="13"/>
      <c r="BK940" s="13"/>
      <c r="BL940" s="13"/>
      <c r="BM940" s="13"/>
      <c r="BN940" s="13"/>
      <c r="BO940" s="13"/>
      <c r="BP940" s="13"/>
      <c r="BQ940" s="13"/>
      <c r="BR940" s="13"/>
      <c r="BS940" s="13"/>
      <c r="BT940" s="13"/>
      <c r="BU940" s="13"/>
      <c r="BV940" s="13"/>
      <c r="BW940" s="13"/>
      <c r="BX940" s="13"/>
      <c r="BY940" s="13"/>
      <c r="BZ940" s="13"/>
      <c r="CA940" s="13"/>
      <c r="CB940" s="13"/>
      <c r="CC940" s="13"/>
      <c r="CD940" s="13"/>
      <c r="CE940" s="13"/>
      <c r="CF940" s="13"/>
      <c r="CG940" s="13"/>
      <c r="CH940" s="13"/>
    </row>
    <row r="941" spans="1:86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Z941" s="15"/>
      <c r="AA941" s="15"/>
      <c r="AB941" s="15"/>
      <c r="AC941" s="15"/>
      <c r="AD941" s="15"/>
      <c r="AE941" s="15"/>
      <c r="AF941" s="15"/>
      <c r="AG941" s="15"/>
      <c r="AH941" s="15"/>
      <c r="AI941" s="15"/>
      <c r="AJ941" s="15"/>
      <c r="AK941" s="15"/>
      <c r="AL941" s="15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13"/>
      <c r="AY941" s="13"/>
      <c r="AZ941" s="13"/>
      <c r="BA941" s="13"/>
      <c r="BB941" s="13"/>
      <c r="BC941" s="13"/>
      <c r="BD941" s="13"/>
      <c r="BE941" s="13"/>
      <c r="BF941" s="13"/>
      <c r="BG941" s="13"/>
      <c r="BH941" s="13"/>
      <c r="BI941" s="13"/>
      <c r="BJ941" s="13"/>
      <c r="BK941" s="13"/>
      <c r="BL941" s="13"/>
      <c r="BM941" s="13"/>
      <c r="BN941" s="13"/>
      <c r="BO941" s="13"/>
      <c r="BP941" s="13"/>
      <c r="BQ941" s="13"/>
      <c r="BR941" s="13"/>
      <c r="BS941" s="13"/>
      <c r="BT941" s="13"/>
      <c r="BU941" s="13"/>
      <c r="BV941" s="13"/>
      <c r="BW941" s="13"/>
      <c r="BX941" s="13"/>
      <c r="BY941" s="13"/>
      <c r="BZ941" s="13"/>
      <c r="CA941" s="13"/>
      <c r="CB941" s="13"/>
      <c r="CC941" s="13"/>
      <c r="CD941" s="13"/>
      <c r="CE941" s="13"/>
      <c r="CF941" s="13"/>
      <c r="CG941" s="13"/>
      <c r="CH941" s="13"/>
    </row>
    <row r="942" spans="1:86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Z942" s="15"/>
      <c r="AA942" s="15"/>
      <c r="AB942" s="15"/>
      <c r="AC942" s="15"/>
      <c r="AD942" s="15"/>
      <c r="AE942" s="15"/>
      <c r="AF942" s="15"/>
      <c r="AG942" s="15"/>
      <c r="AH942" s="15"/>
      <c r="AI942" s="15"/>
      <c r="AJ942" s="15"/>
      <c r="AK942" s="15"/>
      <c r="AL942" s="15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13"/>
      <c r="AY942" s="13"/>
      <c r="AZ942" s="13"/>
      <c r="BA942" s="13"/>
      <c r="BB942" s="13"/>
      <c r="BC942" s="13"/>
      <c r="BD942" s="13"/>
      <c r="BE942" s="13"/>
      <c r="BF942" s="13"/>
      <c r="BG942" s="13"/>
      <c r="BH942" s="13"/>
      <c r="BI942" s="13"/>
      <c r="BJ942" s="13"/>
      <c r="BK942" s="13"/>
      <c r="BL942" s="13"/>
      <c r="BM942" s="13"/>
      <c r="BN942" s="13"/>
      <c r="BO942" s="13"/>
      <c r="BP942" s="13"/>
      <c r="BQ942" s="13"/>
      <c r="BR942" s="13"/>
      <c r="BS942" s="13"/>
      <c r="BT942" s="13"/>
      <c r="BU942" s="13"/>
      <c r="BV942" s="13"/>
      <c r="BW942" s="13"/>
      <c r="BX942" s="13"/>
      <c r="BY942" s="13"/>
      <c r="BZ942" s="13"/>
      <c r="CA942" s="13"/>
      <c r="CB942" s="13"/>
      <c r="CC942" s="13"/>
      <c r="CD942" s="13"/>
      <c r="CE942" s="13"/>
      <c r="CF942" s="13"/>
      <c r="CG942" s="13"/>
      <c r="CH942" s="13"/>
    </row>
    <row r="943" spans="1:86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Z943" s="15"/>
      <c r="AA943" s="15"/>
      <c r="AB943" s="15"/>
      <c r="AC943" s="15"/>
      <c r="AD943" s="15"/>
      <c r="AE943" s="15"/>
      <c r="AF943" s="15"/>
      <c r="AG943" s="15"/>
      <c r="AH943" s="15"/>
      <c r="AI943" s="15"/>
      <c r="AJ943" s="15"/>
      <c r="AK943" s="15"/>
      <c r="AL943" s="15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13"/>
      <c r="AY943" s="13"/>
      <c r="AZ943" s="13"/>
      <c r="BA943" s="13"/>
      <c r="BB943" s="13"/>
      <c r="BC943" s="13"/>
      <c r="BD943" s="13"/>
      <c r="BE943" s="13"/>
      <c r="BF943" s="13"/>
      <c r="BG943" s="13"/>
      <c r="BH943" s="13"/>
      <c r="BI943" s="13"/>
      <c r="BJ943" s="13"/>
      <c r="BK943" s="13"/>
      <c r="BL943" s="13"/>
      <c r="BM943" s="13"/>
      <c r="BN943" s="13"/>
      <c r="BO943" s="13"/>
      <c r="BP943" s="13"/>
      <c r="BQ943" s="13"/>
      <c r="BR943" s="13"/>
      <c r="BS943" s="13"/>
      <c r="BT943" s="13"/>
      <c r="BU943" s="13"/>
      <c r="BV943" s="13"/>
      <c r="BW943" s="13"/>
      <c r="BX943" s="13"/>
      <c r="BY943" s="13"/>
      <c r="BZ943" s="13"/>
      <c r="CA943" s="13"/>
      <c r="CB943" s="13"/>
      <c r="CC943" s="13"/>
      <c r="CD943" s="13"/>
      <c r="CE943" s="13"/>
      <c r="CF943" s="13"/>
      <c r="CG943" s="13"/>
      <c r="CH943" s="13"/>
    </row>
    <row r="944" spans="1:86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Z944" s="15"/>
      <c r="AA944" s="15"/>
      <c r="AB944" s="15"/>
      <c r="AC944" s="15"/>
      <c r="AD944" s="15"/>
      <c r="AE944" s="15"/>
      <c r="AF944" s="15"/>
      <c r="AG944" s="15"/>
      <c r="AH944" s="15"/>
      <c r="AI944" s="15"/>
      <c r="AJ944" s="15"/>
      <c r="AK944" s="15"/>
      <c r="AL944" s="15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13"/>
      <c r="AY944" s="13"/>
      <c r="AZ944" s="13"/>
      <c r="BA944" s="13"/>
      <c r="BB944" s="13"/>
      <c r="BC944" s="13"/>
      <c r="BD944" s="13"/>
      <c r="BE944" s="13"/>
      <c r="BF944" s="13"/>
      <c r="BG944" s="13"/>
      <c r="BH944" s="13"/>
      <c r="BI944" s="13"/>
      <c r="BJ944" s="13"/>
      <c r="BK944" s="13"/>
      <c r="BL944" s="13"/>
      <c r="BM944" s="13"/>
      <c r="BN944" s="13"/>
      <c r="BO944" s="13"/>
      <c r="BP944" s="13"/>
      <c r="BQ944" s="13"/>
      <c r="BR944" s="13"/>
      <c r="BS944" s="13"/>
      <c r="BT944" s="13"/>
      <c r="BU944" s="13"/>
      <c r="BV944" s="13"/>
      <c r="BW944" s="13"/>
      <c r="BX944" s="13"/>
      <c r="BY944" s="13"/>
      <c r="BZ944" s="13"/>
      <c r="CA944" s="13"/>
      <c r="CB944" s="13"/>
      <c r="CC944" s="13"/>
      <c r="CD944" s="13"/>
      <c r="CE944" s="13"/>
      <c r="CF944" s="13"/>
      <c r="CG944" s="13"/>
      <c r="CH944" s="13"/>
    </row>
    <row r="945" spans="1:86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Z945" s="15"/>
      <c r="AA945" s="15"/>
      <c r="AB945" s="15"/>
      <c r="AC945" s="15"/>
      <c r="AD945" s="15"/>
      <c r="AE945" s="15"/>
      <c r="AF945" s="15"/>
      <c r="AG945" s="15"/>
      <c r="AH945" s="15"/>
      <c r="AI945" s="15"/>
      <c r="AJ945" s="15"/>
      <c r="AK945" s="15"/>
      <c r="AL945" s="15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13"/>
      <c r="AY945" s="13"/>
      <c r="AZ945" s="13"/>
      <c r="BA945" s="13"/>
      <c r="BB945" s="13"/>
      <c r="BC945" s="13"/>
      <c r="BD945" s="13"/>
      <c r="BE945" s="13"/>
      <c r="BF945" s="13"/>
      <c r="BG945" s="13"/>
      <c r="BH945" s="13"/>
      <c r="BI945" s="13"/>
      <c r="BJ945" s="13"/>
      <c r="BK945" s="13"/>
      <c r="BL945" s="13"/>
      <c r="BM945" s="13"/>
      <c r="BN945" s="13"/>
      <c r="BO945" s="13"/>
      <c r="BP945" s="13"/>
      <c r="BQ945" s="13"/>
      <c r="BR945" s="13"/>
      <c r="BS945" s="13"/>
      <c r="BT945" s="13"/>
      <c r="BU945" s="13"/>
      <c r="BV945" s="13"/>
      <c r="BW945" s="13"/>
      <c r="BX945" s="13"/>
      <c r="BY945" s="13"/>
      <c r="BZ945" s="13"/>
      <c r="CA945" s="13"/>
      <c r="CB945" s="13"/>
      <c r="CC945" s="13"/>
      <c r="CD945" s="13"/>
      <c r="CE945" s="13"/>
      <c r="CF945" s="13"/>
      <c r="CG945" s="13"/>
      <c r="CH945" s="13"/>
    </row>
    <row r="946" spans="1:86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Z946" s="15"/>
      <c r="AA946" s="15"/>
      <c r="AB946" s="15"/>
      <c r="AC946" s="15"/>
      <c r="AD946" s="15"/>
      <c r="AE946" s="15"/>
      <c r="AF946" s="15"/>
      <c r="AG946" s="15"/>
      <c r="AH946" s="15"/>
      <c r="AI946" s="15"/>
      <c r="AJ946" s="15"/>
      <c r="AK946" s="15"/>
      <c r="AL946" s="15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13"/>
      <c r="AY946" s="13"/>
      <c r="AZ946" s="13"/>
      <c r="BA946" s="13"/>
      <c r="BB946" s="13"/>
      <c r="BC946" s="13"/>
      <c r="BD946" s="13"/>
      <c r="BE946" s="13"/>
      <c r="BF946" s="13"/>
      <c r="BG946" s="13"/>
      <c r="BH946" s="13"/>
      <c r="BI946" s="13"/>
      <c r="BJ946" s="13"/>
      <c r="BK946" s="13"/>
      <c r="BL946" s="13"/>
      <c r="BM946" s="13"/>
      <c r="BN946" s="13"/>
      <c r="BO946" s="13"/>
      <c r="BP946" s="13"/>
      <c r="BQ946" s="13"/>
      <c r="BR946" s="13"/>
      <c r="BS946" s="13"/>
      <c r="BT946" s="13"/>
      <c r="BU946" s="13"/>
      <c r="BV946" s="13"/>
      <c r="BW946" s="13"/>
      <c r="BX946" s="13"/>
      <c r="BY946" s="13"/>
      <c r="BZ946" s="13"/>
      <c r="CA946" s="13"/>
      <c r="CB946" s="13"/>
      <c r="CC946" s="13"/>
      <c r="CD946" s="13"/>
      <c r="CE946" s="13"/>
      <c r="CF946" s="13"/>
      <c r="CG946" s="13"/>
      <c r="CH946" s="13"/>
    </row>
    <row r="947" spans="1:86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Z947" s="15"/>
      <c r="AA947" s="15"/>
      <c r="AB947" s="15"/>
      <c r="AC947" s="15"/>
      <c r="AD947" s="15"/>
      <c r="AE947" s="15"/>
      <c r="AF947" s="15"/>
      <c r="AG947" s="15"/>
      <c r="AH947" s="15"/>
      <c r="AI947" s="15"/>
      <c r="AJ947" s="15"/>
      <c r="AK947" s="15"/>
      <c r="AL947" s="15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13"/>
      <c r="AY947" s="13"/>
      <c r="AZ947" s="13"/>
      <c r="BA947" s="13"/>
      <c r="BB947" s="13"/>
      <c r="BC947" s="13"/>
      <c r="BD947" s="13"/>
      <c r="BE947" s="13"/>
      <c r="BF947" s="13"/>
      <c r="BG947" s="13"/>
      <c r="BH947" s="13"/>
      <c r="BI947" s="13"/>
      <c r="BJ947" s="13"/>
      <c r="BK947" s="13"/>
      <c r="BL947" s="13"/>
      <c r="BM947" s="13"/>
      <c r="BN947" s="13"/>
      <c r="BO947" s="13"/>
      <c r="BP947" s="13"/>
      <c r="BQ947" s="13"/>
      <c r="BR947" s="13"/>
      <c r="BS947" s="13"/>
      <c r="BT947" s="13"/>
      <c r="BU947" s="13"/>
      <c r="BV947" s="13"/>
      <c r="BW947" s="13"/>
      <c r="BX947" s="13"/>
      <c r="BY947" s="13"/>
      <c r="BZ947" s="13"/>
      <c r="CA947" s="13"/>
      <c r="CB947" s="13"/>
      <c r="CC947" s="13"/>
      <c r="CD947" s="13"/>
      <c r="CE947" s="13"/>
      <c r="CF947" s="13"/>
      <c r="CG947" s="13"/>
      <c r="CH947" s="13"/>
    </row>
    <row r="948" spans="1:86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Z948" s="15"/>
      <c r="AA948" s="15"/>
      <c r="AB948" s="15"/>
      <c r="AC948" s="15"/>
      <c r="AD948" s="15"/>
      <c r="AE948" s="15"/>
      <c r="AF948" s="15"/>
      <c r="AG948" s="15"/>
      <c r="AH948" s="15"/>
      <c r="AI948" s="15"/>
      <c r="AJ948" s="15"/>
      <c r="AK948" s="15"/>
      <c r="AL948" s="15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13"/>
      <c r="AY948" s="13"/>
      <c r="AZ948" s="13"/>
      <c r="BA948" s="13"/>
      <c r="BB948" s="13"/>
      <c r="BC948" s="13"/>
      <c r="BD948" s="13"/>
      <c r="BE948" s="13"/>
      <c r="BF948" s="13"/>
      <c r="BG948" s="13"/>
      <c r="BH948" s="13"/>
      <c r="BI948" s="13"/>
      <c r="BJ948" s="13"/>
      <c r="BK948" s="13"/>
      <c r="BL948" s="13"/>
      <c r="BM948" s="13"/>
      <c r="BN948" s="13"/>
      <c r="BO948" s="13"/>
      <c r="BP948" s="13"/>
      <c r="BQ948" s="13"/>
      <c r="BR948" s="13"/>
      <c r="BS948" s="13"/>
      <c r="BT948" s="13"/>
      <c r="BU948" s="13"/>
      <c r="BV948" s="13"/>
      <c r="BW948" s="13"/>
      <c r="BX948" s="13"/>
      <c r="BY948" s="13"/>
      <c r="BZ948" s="13"/>
      <c r="CA948" s="13"/>
      <c r="CB948" s="13"/>
      <c r="CC948" s="13"/>
      <c r="CD948" s="13"/>
      <c r="CE948" s="13"/>
      <c r="CF948" s="13"/>
      <c r="CG948" s="13"/>
      <c r="CH948" s="13"/>
    </row>
    <row r="949" spans="1:86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Z949" s="15"/>
      <c r="AA949" s="15"/>
      <c r="AB949" s="15"/>
      <c r="AC949" s="15"/>
      <c r="AD949" s="15"/>
      <c r="AE949" s="15"/>
      <c r="AF949" s="15"/>
      <c r="AG949" s="15"/>
      <c r="AH949" s="15"/>
      <c r="AI949" s="15"/>
      <c r="AJ949" s="15"/>
      <c r="AK949" s="15"/>
      <c r="AL949" s="15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13"/>
      <c r="AY949" s="13"/>
      <c r="AZ949" s="13"/>
      <c r="BA949" s="13"/>
      <c r="BB949" s="13"/>
      <c r="BC949" s="13"/>
      <c r="BD949" s="13"/>
      <c r="BE949" s="13"/>
      <c r="BF949" s="13"/>
      <c r="BG949" s="13"/>
      <c r="BH949" s="13"/>
      <c r="BI949" s="13"/>
      <c r="BJ949" s="13"/>
      <c r="BK949" s="13"/>
      <c r="BL949" s="13"/>
      <c r="BM949" s="13"/>
      <c r="BN949" s="13"/>
      <c r="BO949" s="13"/>
      <c r="BP949" s="13"/>
      <c r="BQ949" s="13"/>
      <c r="BR949" s="13"/>
      <c r="BS949" s="13"/>
      <c r="BT949" s="13"/>
      <c r="BU949" s="13"/>
      <c r="BV949" s="13"/>
      <c r="BW949" s="13"/>
      <c r="BX949" s="13"/>
      <c r="BY949" s="13"/>
      <c r="BZ949" s="13"/>
      <c r="CA949" s="13"/>
      <c r="CB949" s="13"/>
      <c r="CC949" s="13"/>
      <c r="CD949" s="13"/>
      <c r="CE949" s="13"/>
      <c r="CF949" s="13"/>
      <c r="CG949" s="13"/>
      <c r="CH949" s="13"/>
    </row>
    <row r="950" spans="1:86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Z950" s="15"/>
      <c r="AA950" s="15"/>
      <c r="AB950" s="15"/>
      <c r="AC950" s="15"/>
      <c r="AD950" s="15"/>
      <c r="AE950" s="15"/>
      <c r="AF950" s="15"/>
      <c r="AG950" s="15"/>
      <c r="AH950" s="15"/>
      <c r="AI950" s="15"/>
      <c r="AJ950" s="15"/>
      <c r="AK950" s="15"/>
      <c r="AL950" s="15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13"/>
      <c r="AY950" s="13"/>
      <c r="AZ950" s="13"/>
      <c r="BA950" s="13"/>
      <c r="BB950" s="13"/>
      <c r="BC950" s="13"/>
      <c r="BD950" s="13"/>
      <c r="BE950" s="13"/>
      <c r="BF950" s="13"/>
      <c r="BG950" s="13"/>
      <c r="BH950" s="13"/>
      <c r="BI950" s="13"/>
      <c r="BJ950" s="13"/>
      <c r="BK950" s="13"/>
      <c r="BL950" s="13"/>
      <c r="BM950" s="13"/>
      <c r="BN950" s="13"/>
      <c r="BO950" s="13"/>
      <c r="BP950" s="13"/>
      <c r="BQ950" s="13"/>
      <c r="BR950" s="13"/>
      <c r="BS950" s="13"/>
      <c r="BT950" s="13"/>
      <c r="BU950" s="13"/>
      <c r="BV950" s="13"/>
      <c r="BW950" s="13"/>
      <c r="BX950" s="13"/>
      <c r="BY950" s="13"/>
      <c r="BZ950" s="13"/>
      <c r="CA950" s="13"/>
      <c r="CB950" s="13"/>
      <c r="CC950" s="13"/>
      <c r="CD950" s="13"/>
      <c r="CE950" s="13"/>
      <c r="CF950" s="13"/>
      <c r="CG950" s="13"/>
      <c r="CH950" s="13"/>
    </row>
    <row r="951" spans="1:86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Z951" s="15"/>
      <c r="AA951" s="15"/>
      <c r="AB951" s="15"/>
      <c r="AC951" s="15"/>
      <c r="AD951" s="15"/>
      <c r="AE951" s="15"/>
      <c r="AF951" s="15"/>
      <c r="AG951" s="15"/>
      <c r="AH951" s="15"/>
      <c r="AI951" s="15"/>
      <c r="AJ951" s="15"/>
      <c r="AK951" s="15"/>
      <c r="AL951" s="15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13"/>
      <c r="AY951" s="13"/>
      <c r="AZ951" s="13"/>
      <c r="BA951" s="13"/>
      <c r="BB951" s="13"/>
      <c r="BC951" s="13"/>
      <c r="BD951" s="13"/>
      <c r="BE951" s="13"/>
      <c r="BF951" s="13"/>
      <c r="BG951" s="13"/>
      <c r="BH951" s="13"/>
      <c r="BI951" s="13"/>
      <c r="BJ951" s="13"/>
      <c r="BK951" s="13"/>
      <c r="BL951" s="13"/>
      <c r="BM951" s="13"/>
      <c r="BN951" s="13"/>
      <c r="BO951" s="13"/>
      <c r="BP951" s="13"/>
      <c r="BQ951" s="13"/>
      <c r="BR951" s="13"/>
      <c r="BS951" s="13"/>
      <c r="BT951" s="13"/>
      <c r="BU951" s="13"/>
      <c r="BV951" s="13"/>
      <c r="BW951" s="13"/>
      <c r="BX951" s="13"/>
      <c r="BY951" s="13"/>
      <c r="BZ951" s="13"/>
      <c r="CA951" s="13"/>
      <c r="CB951" s="13"/>
      <c r="CC951" s="13"/>
      <c r="CD951" s="13"/>
      <c r="CE951" s="13"/>
      <c r="CF951" s="13"/>
      <c r="CG951" s="13"/>
      <c r="CH951" s="13"/>
    </row>
    <row r="952" spans="1:86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  <c r="AL952" s="15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13"/>
      <c r="AY952" s="13"/>
      <c r="AZ952" s="13"/>
      <c r="BA952" s="13"/>
      <c r="BB952" s="13"/>
      <c r="BC952" s="13"/>
      <c r="BD952" s="13"/>
      <c r="BE952" s="13"/>
      <c r="BF952" s="13"/>
      <c r="BG952" s="13"/>
      <c r="BH952" s="13"/>
      <c r="BI952" s="13"/>
      <c r="BJ952" s="13"/>
      <c r="BK952" s="13"/>
      <c r="BL952" s="13"/>
      <c r="BM952" s="13"/>
      <c r="BN952" s="13"/>
      <c r="BO952" s="13"/>
      <c r="BP952" s="13"/>
      <c r="BQ952" s="13"/>
      <c r="BR952" s="13"/>
      <c r="BS952" s="13"/>
      <c r="BT952" s="13"/>
      <c r="BU952" s="13"/>
      <c r="BV952" s="13"/>
      <c r="BW952" s="13"/>
      <c r="BX952" s="13"/>
      <c r="BY952" s="13"/>
      <c r="BZ952" s="13"/>
      <c r="CA952" s="13"/>
      <c r="CB952" s="13"/>
      <c r="CC952" s="13"/>
      <c r="CD952" s="13"/>
      <c r="CE952" s="13"/>
      <c r="CF952" s="13"/>
      <c r="CG952" s="13"/>
      <c r="CH952" s="13"/>
    </row>
    <row r="953" spans="1:86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Z953" s="15"/>
      <c r="AA953" s="15"/>
      <c r="AB953" s="15"/>
      <c r="AC953" s="15"/>
      <c r="AD953" s="15"/>
      <c r="AE953" s="15"/>
      <c r="AF953" s="15"/>
      <c r="AG953" s="15"/>
      <c r="AH953" s="15"/>
      <c r="AI953" s="15"/>
      <c r="AJ953" s="15"/>
      <c r="AK953" s="15"/>
      <c r="AL953" s="15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13"/>
      <c r="AY953" s="13"/>
      <c r="AZ953" s="13"/>
      <c r="BA953" s="13"/>
      <c r="BB953" s="13"/>
      <c r="BC953" s="13"/>
      <c r="BD953" s="13"/>
      <c r="BE953" s="13"/>
      <c r="BF953" s="13"/>
      <c r="BG953" s="13"/>
      <c r="BH953" s="13"/>
      <c r="BI953" s="13"/>
      <c r="BJ953" s="13"/>
      <c r="BK953" s="13"/>
      <c r="BL953" s="13"/>
      <c r="BM953" s="13"/>
      <c r="BN953" s="13"/>
      <c r="BO953" s="13"/>
      <c r="BP953" s="13"/>
      <c r="BQ953" s="13"/>
      <c r="BR953" s="13"/>
      <c r="BS953" s="13"/>
      <c r="BT953" s="13"/>
      <c r="BU953" s="13"/>
      <c r="BV953" s="13"/>
      <c r="BW953" s="13"/>
      <c r="BX953" s="13"/>
      <c r="BY953" s="13"/>
      <c r="BZ953" s="13"/>
      <c r="CA953" s="13"/>
      <c r="CB953" s="13"/>
      <c r="CC953" s="13"/>
      <c r="CD953" s="13"/>
      <c r="CE953" s="13"/>
      <c r="CF953" s="13"/>
      <c r="CG953" s="13"/>
      <c r="CH953" s="13"/>
    </row>
    <row r="954" spans="1:86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Z954" s="15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  <c r="AL954" s="15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13"/>
      <c r="AY954" s="13"/>
      <c r="AZ954" s="13"/>
      <c r="BA954" s="13"/>
      <c r="BB954" s="13"/>
      <c r="BC954" s="13"/>
      <c r="BD954" s="13"/>
      <c r="BE954" s="13"/>
      <c r="BF954" s="13"/>
      <c r="BG954" s="13"/>
      <c r="BH954" s="13"/>
      <c r="BI954" s="13"/>
      <c r="BJ954" s="13"/>
      <c r="BK954" s="13"/>
      <c r="BL954" s="13"/>
      <c r="BM954" s="13"/>
      <c r="BN954" s="13"/>
      <c r="BO954" s="13"/>
      <c r="BP954" s="13"/>
      <c r="BQ954" s="13"/>
      <c r="BR954" s="13"/>
      <c r="BS954" s="13"/>
      <c r="BT954" s="13"/>
      <c r="BU954" s="13"/>
      <c r="BV954" s="13"/>
      <c r="BW954" s="13"/>
      <c r="BX954" s="13"/>
      <c r="BY954" s="13"/>
      <c r="BZ954" s="13"/>
      <c r="CA954" s="13"/>
      <c r="CB954" s="13"/>
      <c r="CC954" s="13"/>
      <c r="CD954" s="13"/>
      <c r="CE954" s="13"/>
      <c r="CF954" s="13"/>
      <c r="CG954" s="13"/>
      <c r="CH954" s="13"/>
    </row>
    <row r="955" spans="1:86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Z955" s="15"/>
      <c r="AA955" s="15"/>
      <c r="AB955" s="15"/>
      <c r="AC955" s="15"/>
      <c r="AD955" s="15"/>
      <c r="AE955" s="15"/>
      <c r="AF955" s="15"/>
      <c r="AG955" s="15"/>
      <c r="AH955" s="15"/>
      <c r="AI955" s="15"/>
      <c r="AJ955" s="15"/>
      <c r="AK955" s="15"/>
      <c r="AL955" s="15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13"/>
      <c r="AY955" s="13"/>
      <c r="AZ955" s="13"/>
      <c r="BA955" s="13"/>
      <c r="BB955" s="13"/>
      <c r="BC955" s="13"/>
      <c r="BD955" s="13"/>
      <c r="BE955" s="13"/>
      <c r="BF955" s="13"/>
      <c r="BG955" s="13"/>
      <c r="BH955" s="13"/>
      <c r="BI955" s="13"/>
      <c r="BJ955" s="13"/>
      <c r="BK955" s="13"/>
      <c r="BL955" s="13"/>
      <c r="BM955" s="13"/>
      <c r="BN955" s="13"/>
      <c r="BO955" s="13"/>
      <c r="BP955" s="13"/>
      <c r="BQ955" s="13"/>
      <c r="BR955" s="13"/>
      <c r="BS955" s="13"/>
      <c r="BT955" s="13"/>
      <c r="BU955" s="13"/>
      <c r="BV955" s="13"/>
      <c r="BW955" s="13"/>
      <c r="BX955" s="13"/>
      <c r="BY955" s="13"/>
      <c r="BZ955" s="13"/>
      <c r="CA955" s="13"/>
      <c r="CB955" s="13"/>
      <c r="CC955" s="13"/>
      <c r="CD955" s="13"/>
      <c r="CE955" s="13"/>
      <c r="CF955" s="13"/>
      <c r="CG955" s="13"/>
      <c r="CH955" s="13"/>
    </row>
    <row r="956" spans="1:86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Z956" s="15"/>
      <c r="AA956" s="15"/>
      <c r="AB956" s="15"/>
      <c r="AC956" s="15"/>
      <c r="AD956" s="15"/>
      <c r="AE956" s="15"/>
      <c r="AF956" s="15"/>
      <c r="AG956" s="15"/>
      <c r="AH956" s="15"/>
      <c r="AI956" s="15"/>
      <c r="AJ956" s="15"/>
      <c r="AK956" s="15"/>
      <c r="AL956" s="15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13"/>
      <c r="AY956" s="13"/>
      <c r="AZ956" s="13"/>
      <c r="BA956" s="13"/>
      <c r="BB956" s="13"/>
      <c r="BC956" s="13"/>
      <c r="BD956" s="13"/>
      <c r="BE956" s="13"/>
      <c r="BF956" s="13"/>
      <c r="BG956" s="13"/>
      <c r="BH956" s="13"/>
      <c r="BI956" s="13"/>
      <c r="BJ956" s="13"/>
      <c r="BK956" s="13"/>
      <c r="BL956" s="13"/>
      <c r="BM956" s="13"/>
      <c r="BN956" s="13"/>
      <c r="BO956" s="13"/>
      <c r="BP956" s="13"/>
      <c r="BQ956" s="13"/>
      <c r="BR956" s="13"/>
      <c r="BS956" s="13"/>
      <c r="BT956" s="13"/>
      <c r="BU956" s="13"/>
      <c r="BV956" s="13"/>
      <c r="BW956" s="13"/>
      <c r="BX956" s="13"/>
      <c r="BY956" s="13"/>
      <c r="BZ956" s="13"/>
      <c r="CA956" s="13"/>
      <c r="CB956" s="13"/>
      <c r="CC956" s="13"/>
      <c r="CD956" s="13"/>
      <c r="CE956" s="13"/>
      <c r="CF956" s="13"/>
      <c r="CG956" s="13"/>
      <c r="CH956" s="13"/>
    </row>
    <row r="957" spans="1:86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Z957" s="15"/>
      <c r="AA957" s="15"/>
      <c r="AB957" s="15"/>
      <c r="AC957" s="15"/>
      <c r="AD957" s="15"/>
      <c r="AE957" s="15"/>
      <c r="AF957" s="15"/>
      <c r="AG957" s="15"/>
      <c r="AH957" s="15"/>
      <c r="AI957" s="15"/>
      <c r="AJ957" s="15"/>
      <c r="AK957" s="15"/>
      <c r="AL957" s="15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13"/>
      <c r="AY957" s="13"/>
      <c r="AZ957" s="13"/>
      <c r="BA957" s="13"/>
      <c r="BB957" s="13"/>
      <c r="BC957" s="13"/>
      <c r="BD957" s="13"/>
      <c r="BE957" s="13"/>
      <c r="BF957" s="13"/>
      <c r="BG957" s="13"/>
      <c r="BH957" s="13"/>
      <c r="BI957" s="13"/>
      <c r="BJ957" s="13"/>
      <c r="BK957" s="13"/>
      <c r="BL957" s="13"/>
      <c r="BM957" s="13"/>
      <c r="BN957" s="13"/>
      <c r="BO957" s="13"/>
      <c r="BP957" s="13"/>
      <c r="BQ957" s="13"/>
      <c r="BR957" s="13"/>
      <c r="BS957" s="13"/>
      <c r="BT957" s="13"/>
      <c r="BU957" s="13"/>
      <c r="BV957" s="13"/>
      <c r="BW957" s="13"/>
      <c r="BX957" s="13"/>
      <c r="BY957" s="13"/>
      <c r="BZ957" s="13"/>
      <c r="CA957" s="13"/>
      <c r="CB957" s="13"/>
      <c r="CC957" s="13"/>
      <c r="CD957" s="13"/>
      <c r="CE957" s="13"/>
      <c r="CF957" s="13"/>
      <c r="CG957" s="13"/>
      <c r="CH957" s="13"/>
    </row>
    <row r="958" spans="1:86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Z958" s="15"/>
      <c r="AA958" s="15"/>
      <c r="AB958" s="15"/>
      <c r="AC958" s="15"/>
      <c r="AD958" s="15"/>
      <c r="AE958" s="15"/>
      <c r="AF958" s="15"/>
      <c r="AG958" s="15"/>
      <c r="AH958" s="15"/>
      <c r="AI958" s="15"/>
      <c r="AJ958" s="15"/>
      <c r="AK958" s="15"/>
      <c r="AL958" s="15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13"/>
      <c r="AY958" s="13"/>
      <c r="AZ958" s="13"/>
      <c r="BA958" s="13"/>
      <c r="BB958" s="13"/>
      <c r="BC958" s="13"/>
      <c r="BD958" s="13"/>
      <c r="BE958" s="13"/>
      <c r="BF958" s="13"/>
      <c r="BG958" s="13"/>
      <c r="BH958" s="13"/>
      <c r="BI958" s="13"/>
      <c r="BJ958" s="13"/>
      <c r="BK958" s="13"/>
      <c r="BL958" s="13"/>
      <c r="BM958" s="13"/>
      <c r="BN958" s="13"/>
      <c r="BO958" s="13"/>
      <c r="BP958" s="13"/>
      <c r="BQ958" s="13"/>
      <c r="BR958" s="13"/>
      <c r="BS958" s="13"/>
      <c r="BT958" s="13"/>
      <c r="BU958" s="13"/>
      <c r="BV958" s="13"/>
      <c r="BW958" s="13"/>
      <c r="BX958" s="13"/>
      <c r="BY958" s="13"/>
      <c r="BZ958" s="13"/>
      <c r="CA958" s="13"/>
      <c r="CB958" s="13"/>
      <c r="CC958" s="13"/>
      <c r="CD958" s="13"/>
      <c r="CE958" s="13"/>
      <c r="CF958" s="13"/>
      <c r="CG958" s="13"/>
      <c r="CH958" s="13"/>
    </row>
    <row r="959" spans="1:86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Z959" s="15"/>
      <c r="AA959" s="15"/>
      <c r="AB959" s="15"/>
      <c r="AC959" s="15"/>
      <c r="AD959" s="15"/>
      <c r="AE959" s="15"/>
      <c r="AF959" s="15"/>
      <c r="AG959" s="15"/>
      <c r="AH959" s="15"/>
      <c r="AI959" s="15"/>
      <c r="AJ959" s="15"/>
      <c r="AK959" s="15"/>
      <c r="AL959" s="15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13"/>
      <c r="AY959" s="13"/>
      <c r="AZ959" s="13"/>
      <c r="BA959" s="13"/>
      <c r="BB959" s="13"/>
      <c r="BC959" s="13"/>
      <c r="BD959" s="13"/>
      <c r="BE959" s="13"/>
      <c r="BF959" s="13"/>
      <c r="BG959" s="13"/>
      <c r="BH959" s="13"/>
      <c r="BI959" s="13"/>
      <c r="BJ959" s="13"/>
      <c r="BK959" s="13"/>
      <c r="BL959" s="13"/>
      <c r="BM959" s="13"/>
      <c r="BN959" s="13"/>
      <c r="BO959" s="13"/>
      <c r="BP959" s="13"/>
      <c r="BQ959" s="13"/>
      <c r="BR959" s="13"/>
      <c r="BS959" s="13"/>
      <c r="BT959" s="13"/>
      <c r="BU959" s="13"/>
      <c r="BV959" s="13"/>
      <c r="BW959" s="13"/>
      <c r="BX959" s="13"/>
      <c r="BY959" s="13"/>
      <c r="BZ959" s="13"/>
      <c r="CA959" s="13"/>
      <c r="CB959" s="13"/>
      <c r="CC959" s="13"/>
      <c r="CD959" s="13"/>
      <c r="CE959" s="13"/>
      <c r="CF959" s="13"/>
      <c r="CG959" s="13"/>
      <c r="CH959" s="13"/>
    </row>
    <row r="960" spans="1:86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Z960" s="15"/>
      <c r="AA960" s="15"/>
      <c r="AB960" s="15"/>
      <c r="AC960" s="15"/>
      <c r="AD960" s="15"/>
      <c r="AE960" s="15"/>
      <c r="AF960" s="15"/>
      <c r="AG960" s="15"/>
      <c r="AH960" s="15"/>
      <c r="AI960" s="15"/>
      <c r="AJ960" s="15"/>
      <c r="AK960" s="15"/>
      <c r="AL960" s="15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13"/>
      <c r="AY960" s="13"/>
      <c r="AZ960" s="13"/>
      <c r="BA960" s="13"/>
      <c r="BB960" s="13"/>
      <c r="BC960" s="13"/>
      <c r="BD960" s="13"/>
      <c r="BE960" s="13"/>
      <c r="BF960" s="13"/>
      <c r="BG960" s="13"/>
      <c r="BH960" s="13"/>
      <c r="BI960" s="13"/>
      <c r="BJ960" s="13"/>
      <c r="BK960" s="13"/>
      <c r="BL960" s="13"/>
      <c r="BM960" s="13"/>
      <c r="BN960" s="13"/>
      <c r="BO960" s="13"/>
      <c r="BP960" s="13"/>
      <c r="BQ960" s="13"/>
      <c r="BR960" s="13"/>
      <c r="BS960" s="13"/>
      <c r="BT960" s="13"/>
      <c r="BU960" s="13"/>
      <c r="BV960" s="13"/>
      <c r="BW960" s="13"/>
      <c r="BX960" s="13"/>
      <c r="BY960" s="13"/>
      <c r="BZ960" s="13"/>
      <c r="CA960" s="13"/>
      <c r="CB960" s="13"/>
      <c r="CC960" s="13"/>
      <c r="CD960" s="13"/>
      <c r="CE960" s="13"/>
      <c r="CF960" s="13"/>
      <c r="CG960" s="13"/>
      <c r="CH960" s="13"/>
    </row>
    <row r="961" spans="1:86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Z961" s="15"/>
      <c r="AA961" s="15"/>
      <c r="AB961" s="15"/>
      <c r="AC961" s="15"/>
      <c r="AD961" s="15"/>
      <c r="AE961" s="15"/>
      <c r="AF961" s="15"/>
      <c r="AG961" s="15"/>
      <c r="AH961" s="15"/>
      <c r="AI961" s="15"/>
      <c r="AJ961" s="15"/>
      <c r="AK961" s="15"/>
      <c r="AL961" s="15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13"/>
      <c r="AY961" s="13"/>
      <c r="AZ961" s="13"/>
      <c r="BA961" s="13"/>
      <c r="BB961" s="13"/>
      <c r="BC961" s="13"/>
      <c r="BD961" s="13"/>
      <c r="BE961" s="13"/>
      <c r="BF961" s="13"/>
      <c r="BG961" s="13"/>
      <c r="BH961" s="13"/>
      <c r="BI961" s="13"/>
      <c r="BJ961" s="13"/>
      <c r="BK961" s="13"/>
      <c r="BL961" s="13"/>
      <c r="BM961" s="13"/>
      <c r="BN961" s="13"/>
      <c r="BO961" s="13"/>
      <c r="BP961" s="13"/>
      <c r="BQ961" s="13"/>
      <c r="BR961" s="13"/>
      <c r="BS961" s="13"/>
      <c r="BT961" s="13"/>
      <c r="BU961" s="13"/>
      <c r="BV961" s="13"/>
      <c r="BW961" s="13"/>
      <c r="BX961" s="13"/>
      <c r="BY961" s="13"/>
      <c r="BZ961" s="13"/>
      <c r="CA961" s="13"/>
      <c r="CB961" s="13"/>
      <c r="CC961" s="13"/>
      <c r="CD961" s="13"/>
      <c r="CE961" s="13"/>
      <c r="CF961" s="13"/>
      <c r="CG961" s="13"/>
      <c r="CH961" s="13"/>
    </row>
    <row r="962" spans="1:86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Z962" s="15"/>
      <c r="AA962" s="15"/>
      <c r="AB962" s="15"/>
      <c r="AC962" s="15"/>
      <c r="AD962" s="15"/>
      <c r="AE962" s="15"/>
      <c r="AF962" s="15"/>
      <c r="AG962" s="15"/>
      <c r="AH962" s="15"/>
      <c r="AI962" s="15"/>
      <c r="AJ962" s="15"/>
      <c r="AK962" s="15"/>
      <c r="AL962" s="15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13"/>
      <c r="AY962" s="13"/>
      <c r="AZ962" s="13"/>
      <c r="BA962" s="13"/>
      <c r="BB962" s="13"/>
      <c r="BC962" s="13"/>
      <c r="BD962" s="13"/>
      <c r="BE962" s="13"/>
      <c r="BF962" s="13"/>
      <c r="BG962" s="13"/>
      <c r="BH962" s="13"/>
      <c r="BI962" s="13"/>
      <c r="BJ962" s="13"/>
      <c r="BK962" s="13"/>
      <c r="BL962" s="13"/>
      <c r="BM962" s="13"/>
      <c r="BN962" s="13"/>
      <c r="BO962" s="13"/>
      <c r="BP962" s="13"/>
      <c r="BQ962" s="13"/>
      <c r="BR962" s="13"/>
      <c r="BS962" s="13"/>
      <c r="BT962" s="13"/>
      <c r="BU962" s="13"/>
      <c r="BV962" s="13"/>
      <c r="BW962" s="13"/>
      <c r="BX962" s="13"/>
      <c r="BY962" s="13"/>
      <c r="BZ962" s="13"/>
      <c r="CA962" s="13"/>
      <c r="CB962" s="13"/>
      <c r="CC962" s="13"/>
      <c r="CD962" s="13"/>
      <c r="CE962" s="13"/>
      <c r="CF962" s="13"/>
      <c r="CG962" s="13"/>
      <c r="CH962" s="13"/>
    </row>
    <row r="963" spans="1:86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Z963" s="15"/>
      <c r="AA963" s="15"/>
      <c r="AB963" s="15"/>
      <c r="AC963" s="15"/>
      <c r="AD963" s="15"/>
      <c r="AE963" s="15"/>
      <c r="AF963" s="15"/>
      <c r="AG963" s="15"/>
      <c r="AH963" s="15"/>
      <c r="AI963" s="15"/>
      <c r="AJ963" s="15"/>
      <c r="AK963" s="15"/>
      <c r="AL963" s="15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13"/>
      <c r="AY963" s="13"/>
      <c r="AZ963" s="13"/>
      <c r="BA963" s="13"/>
      <c r="BB963" s="13"/>
      <c r="BC963" s="13"/>
      <c r="BD963" s="13"/>
      <c r="BE963" s="13"/>
      <c r="BF963" s="13"/>
      <c r="BG963" s="13"/>
      <c r="BH963" s="13"/>
      <c r="BI963" s="13"/>
      <c r="BJ963" s="13"/>
      <c r="BK963" s="13"/>
      <c r="BL963" s="13"/>
      <c r="BM963" s="13"/>
      <c r="BN963" s="13"/>
      <c r="BO963" s="13"/>
      <c r="BP963" s="13"/>
      <c r="BQ963" s="13"/>
      <c r="BR963" s="13"/>
      <c r="BS963" s="13"/>
      <c r="BT963" s="13"/>
      <c r="BU963" s="13"/>
      <c r="BV963" s="13"/>
      <c r="BW963" s="13"/>
      <c r="BX963" s="13"/>
      <c r="BY963" s="13"/>
      <c r="BZ963" s="13"/>
      <c r="CA963" s="13"/>
      <c r="CB963" s="13"/>
      <c r="CC963" s="13"/>
      <c r="CD963" s="13"/>
      <c r="CE963" s="13"/>
      <c r="CF963" s="13"/>
      <c r="CG963" s="13"/>
      <c r="CH963" s="13"/>
    </row>
    <row r="964" spans="1:86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Z964" s="15"/>
      <c r="AA964" s="15"/>
      <c r="AB964" s="15"/>
      <c r="AC964" s="15"/>
      <c r="AD964" s="15"/>
      <c r="AE964" s="15"/>
      <c r="AF964" s="15"/>
      <c r="AG964" s="15"/>
      <c r="AH964" s="15"/>
      <c r="AI964" s="15"/>
      <c r="AJ964" s="15"/>
      <c r="AK964" s="15"/>
      <c r="AL964" s="15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13"/>
      <c r="AY964" s="13"/>
      <c r="AZ964" s="13"/>
      <c r="BA964" s="13"/>
      <c r="BB964" s="13"/>
      <c r="BC964" s="13"/>
      <c r="BD964" s="13"/>
      <c r="BE964" s="13"/>
      <c r="BF964" s="13"/>
      <c r="BG964" s="13"/>
      <c r="BH964" s="13"/>
      <c r="BI964" s="13"/>
      <c r="BJ964" s="13"/>
      <c r="BK964" s="13"/>
      <c r="BL964" s="13"/>
      <c r="BM964" s="13"/>
      <c r="BN964" s="13"/>
      <c r="BO964" s="13"/>
      <c r="BP964" s="13"/>
      <c r="BQ964" s="13"/>
      <c r="BR964" s="13"/>
      <c r="BS964" s="13"/>
      <c r="BT964" s="13"/>
      <c r="BU964" s="13"/>
      <c r="BV964" s="13"/>
      <c r="BW964" s="13"/>
      <c r="BX964" s="13"/>
      <c r="BY964" s="13"/>
      <c r="BZ964" s="13"/>
      <c r="CA964" s="13"/>
      <c r="CB964" s="13"/>
      <c r="CC964" s="13"/>
      <c r="CD964" s="13"/>
      <c r="CE964" s="13"/>
      <c r="CF964" s="13"/>
      <c r="CG964" s="13"/>
      <c r="CH964" s="13"/>
    </row>
    <row r="965" spans="1:86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Z965" s="15"/>
      <c r="AA965" s="15"/>
      <c r="AB965" s="15"/>
      <c r="AC965" s="15"/>
      <c r="AD965" s="15"/>
      <c r="AE965" s="15"/>
      <c r="AF965" s="15"/>
      <c r="AG965" s="15"/>
      <c r="AH965" s="15"/>
      <c r="AI965" s="15"/>
      <c r="AJ965" s="15"/>
      <c r="AK965" s="15"/>
      <c r="AL965" s="15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13"/>
      <c r="AY965" s="13"/>
      <c r="AZ965" s="13"/>
      <c r="BA965" s="13"/>
      <c r="BB965" s="13"/>
      <c r="BC965" s="13"/>
      <c r="BD965" s="13"/>
      <c r="BE965" s="13"/>
      <c r="BF965" s="13"/>
      <c r="BG965" s="13"/>
      <c r="BH965" s="13"/>
      <c r="BI965" s="13"/>
      <c r="BJ965" s="13"/>
      <c r="BK965" s="13"/>
      <c r="BL965" s="13"/>
      <c r="BM965" s="13"/>
      <c r="BN965" s="13"/>
      <c r="BO965" s="13"/>
      <c r="BP965" s="13"/>
      <c r="BQ965" s="13"/>
      <c r="BR965" s="13"/>
      <c r="BS965" s="13"/>
      <c r="BT965" s="13"/>
      <c r="BU965" s="13"/>
      <c r="BV965" s="13"/>
      <c r="BW965" s="13"/>
      <c r="BX965" s="13"/>
      <c r="BY965" s="13"/>
      <c r="BZ965" s="13"/>
      <c r="CA965" s="13"/>
      <c r="CB965" s="13"/>
      <c r="CC965" s="13"/>
      <c r="CD965" s="13"/>
      <c r="CE965" s="13"/>
      <c r="CF965" s="13"/>
      <c r="CG965" s="13"/>
      <c r="CH965" s="13"/>
    </row>
    <row r="966" spans="1:86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Z966" s="15"/>
      <c r="AA966" s="15"/>
      <c r="AB966" s="15"/>
      <c r="AC966" s="15"/>
      <c r="AD966" s="15"/>
      <c r="AE966" s="15"/>
      <c r="AF966" s="15"/>
      <c r="AG966" s="15"/>
      <c r="AH966" s="15"/>
      <c r="AI966" s="15"/>
      <c r="AJ966" s="15"/>
      <c r="AK966" s="15"/>
      <c r="AL966" s="15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13"/>
      <c r="AY966" s="13"/>
      <c r="AZ966" s="13"/>
      <c r="BA966" s="13"/>
      <c r="BB966" s="13"/>
      <c r="BC966" s="13"/>
      <c r="BD966" s="13"/>
      <c r="BE966" s="13"/>
      <c r="BF966" s="13"/>
      <c r="BG966" s="13"/>
      <c r="BH966" s="13"/>
      <c r="BI966" s="13"/>
      <c r="BJ966" s="13"/>
      <c r="BK966" s="13"/>
      <c r="BL966" s="13"/>
      <c r="BM966" s="13"/>
      <c r="BN966" s="13"/>
      <c r="BO966" s="13"/>
      <c r="BP966" s="13"/>
      <c r="BQ966" s="13"/>
      <c r="BR966" s="13"/>
      <c r="BS966" s="13"/>
      <c r="BT966" s="13"/>
      <c r="BU966" s="13"/>
      <c r="BV966" s="13"/>
      <c r="BW966" s="13"/>
      <c r="BX966" s="13"/>
      <c r="BY966" s="13"/>
      <c r="BZ966" s="13"/>
      <c r="CA966" s="13"/>
      <c r="CB966" s="13"/>
      <c r="CC966" s="13"/>
      <c r="CD966" s="13"/>
      <c r="CE966" s="13"/>
      <c r="CF966" s="13"/>
      <c r="CG966" s="13"/>
      <c r="CH966" s="13"/>
    </row>
    <row r="967" spans="1:86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Z967" s="15"/>
      <c r="AA967" s="15"/>
      <c r="AB967" s="15"/>
      <c r="AC967" s="15"/>
      <c r="AD967" s="15"/>
      <c r="AE967" s="15"/>
      <c r="AF967" s="15"/>
      <c r="AG967" s="15"/>
      <c r="AH967" s="15"/>
      <c r="AI967" s="15"/>
      <c r="AJ967" s="15"/>
      <c r="AK967" s="15"/>
      <c r="AL967" s="15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13"/>
      <c r="AY967" s="13"/>
      <c r="AZ967" s="13"/>
      <c r="BA967" s="13"/>
      <c r="BB967" s="13"/>
      <c r="BC967" s="13"/>
      <c r="BD967" s="13"/>
      <c r="BE967" s="13"/>
      <c r="BF967" s="13"/>
      <c r="BG967" s="13"/>
      <c r="BH967" s="13"/>
      <c r="BI967" s="13"/>
      <c r="BJ967" s="13"/>
      <c r="BK967" s="13"/>
      <c r="BL967" s="13"/>
      <c r="BM967" s="13"/>
      <c r="BN967" s="13"/>
      <c r="BO967" s="13"/>
      <c r="BP967" s="13"/>
      <c r="BQ967" s="13"/>
      <c r="BR967" s="13"/>
      <c r="BS967" s="13"/>
      <c r="BT967" s="13"/>
      <c r="BU967" s="13"/>
      <c r="BV967" s="13"/>
      <c r="BW967" s="13"/>
      <c r="BX967" s="13"/>
      <c r="BY967" s="13"/>
      <c r="BZ967" s="13"/>
      <c r="CA967" s="13"/>
      <c r="CB967" s="13"/>
      <c r="CC967" s="13"/>
      <c r="CD967" s="13"/>
      <c r="CE967" s="13"/>
      <c r="CF967" s="13"/>
      <c r="CG967" s="13"/>
      <c r="CH967" s="13"/>
    </row>
    <row r="968" spans="1:86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Z968" s="15"/>
      <c r="AA968" s="15"/>
      <c r="AB968" s="15"/>
      <c r="AC968" s="15"/>
      <c r="AD968" s="15"/>
      <c r="AE968" s="15"/>
      <c r="AF968" s="15"/>
      <c r="AG968" s="15"/>
      <c r="AH968" s="15"/>
      <c r="AI968" s="15"/>
      <c r="AJ968" s="15"/>
      <c r="AK968" s="15"/>
      <c r="AL968" s="15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13"/>
      <c r="AY968" s="13"/>
      <c r="AZ968" s="13"/>
      <c r="BA968" s="13"/>
      <c r="BB968" s="13"/>
      <c r="BC968" s="13"/>
      <c r="BD968" s="13"/>
      <c r="BE968" s="13"/>
      <c r="BF968" s="13"/>
      <c r="BG968" s="13"/>
      <c r="BH968" s="13"/>
      <c r="BI968" s="13"/>
      <c r="BJ968" s="13"/>
      <c r="BK968" s="13"/>
      <c r="BL968" s="13"/>
      <c r="BM968" s="13"/>
      <c r="BN968" s="13"/>
      <c r="BO968" s="13"/>
      <c r="BP968" s="13"/>
      <c r="BQ968" s="13"/>
      <c r="BR968" s="13"/>
      <c r="BS968" s="13"/>
      <c r="BT968" s="13"/>
      <c r="BU968" s="13"/>
      <c r="BV968" s="13"/>
      <c r="BW968" s="13"/>
      <c r="BX968" s="13"/>
      <c r="BY968" s="13"/>
      <c r="BZ968" s="13"/>
      <c r="CA968" s="13"/>
      <c r="CB968" s="13"/>
      <c r="CC968" s="13"/>
      <c r="CD968" s="13"/>
      <c r="CE968" s="13"/>
      <c r="CF968" s="13"/>
      <c r="CG968" s="13"/>
      <c r="CH968" s="13"/>
    </row>
    <row r="969" spans="1:86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Z969" s="15"/>
      <c r="AA969" s="15"/>
      <c r="AB969" s="15"/>
      <c r="AC969" s="15"/>
      <c r="AD969" s="15"/>
      <c r="AE969" s="15"/>
      <c r="AF969" s="15"/>
      <c r="AG969" s="15"/>
      <c r="AH969" s="15"/>
      <c r="AI969" s="15"/>
      <c r="AJ969" s="15"/>
      <c r="AK969" s="15"/>
      <c r="AL969" s="15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13"/>
      <c r="AY969" s="13"/>
      <c r="AZ969" s="13"/>
      <c r="BA969" s="13"/>
      <c r="BB969" s="13"/>
      <c r="BC969" s="13"/>
      <c r="BD969" s="13"/>
      <c r="BE969" s="13"/>
      <c r="BF969" s="13"/>
      <c r="BG969" s="13"/>
      <c r="BH969" s="13"/>
      <c r="BI969" s="13"/>
      <c r="BJ969" s="13"/>
      <c r="BK969" s="13"/>
      <c r="BL969" s="13"/>
      <c r="BM969" s="13"/>
      <c r="BN969" s="13"/>
      <c r="BO969" s="13"/>
      <c r="BP969" s="13"/>
      <c r="BQ969" s="13"/>
      <c r="BR969" s="13"/>
      <c r="BS969" s="13"/>
      <c r="BT969" s="13"/>
      <c r="BU969" s="13"/>
      <c r="BV969" s="13"/>
      <c r="BW969" s="13"/>
      <c r="BX969" s="13"/>
      <c r="BY969" s="13"/>
      <c r="BZ969" s="13"/>
      <c r="CA969" s="13"/>
      <c r="CB969" s="13"/>
      <c r="CC969" s="13"/>
      <c r="CD969" s="13"/>
      <c r="CE969" s="13"/>
      <c r="CF969" s="13"/>
      <c r="CG969" s="13"/>
      <c r="CH969" s="13"/>
    </row>
    <row r="970" spans="1:86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Z970" s="15"/>
      <c r="AA970" s="15"/>
      <c r="AB970" s="15"/>
      <c r="AC970" s="15"/>
      <c r="AD970" s="15"/>
      <c r="AE970" s="15"/>
      <c r="AF970" s="15"/>
      <c r="AG970" s="15"/>
      <c r="AH970" s="15"/>
      <c r="AI970" s="15"/>
      <c r="AJ970" s="15"/>
      <c r="AK970" s="15"/>
      <c r="AL970" s="15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13"/>
      <c r="AY970" s="13"/>
      <c r="AZ970" s="13"/>
      <c r="BA970" s="13"/>
      <c r="BB970" s="13"/>
      <c r="BC970" s="13"/>
      <c r="BD970" s="13"/>
      <c r="BE970" s="13"/>
      <c r="BF970" s="13"/>
      <c r="BG970" s="13"/>
      <c r="BH970" s="13"/>
      <c r="BI970" s="13"/>
      <c r="BJ970" s="13"/>
      <c r="BK970" s="13"/>
      <c r="BL970" s="13"/>
      <c r="BM970" s="13"/>
      <c r="BN970" s="13"/>
      <c r="BO970" s="13"/>
      <c r="BP970" s="13"/>
      <c r="BQ970" s="13"/>
      <c r="BR970" s="13"/>
      <c r="BS970" s="13"/>
      <c r="BT970" s="13"/>
      <c r="BU970" s="13"/>
      <c r="BV970" s="13"/>
      <c r="BW970" s="13"/>
      <c r="BX970" s="13"/>
      <c r="BY970" s="13"/>
      <c r="BZ970" s="13"/>
      <c r="CA970" s="13"/>
      <c r="CB970" s="13"/>
      <c r="CC970" s="13"/>
      <c r="CD970" s="13"/>
      <c r="CE970" s="13"/>
      <c r="CF970" s="13"/>
      <c r="CG970" s="13"/>
      <c r="CH970" s="13"/>
    </row>
    <row r="971" spans="1:86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Z971" s="15"/>
      <c r="AA971" s="15"/>
      <c r="AB971" s="15"/>
      <c r="AC971" s="15"/>
      <c r="AD971" s="15"/>
      <c r="AE971" s="15"/>
      <c r="AF971" s="15"/>
      <c r="AG971" s="15"/>
      <c r="AH971" s="15"/>
      <c r="AI971" s="15"/>
      <c r="AJ971" s="15"/>
      <c r="AK971" s="15"/>
      <c r="AL971" s="15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13"/>
      <c r="AY971" s="13"/>
      <c r="AZ971" s="13"/>
      <c r="BA971" s="13"/>
      <c r="BB971" s="13"/>
      <c r="BC971" s="13"/>
      <c r="BD971" s="13"/>
      <c r="BE971" s="13"/>
      <c r="BF971" s="13"/>
      <c r="BG971" s="13"/>
      <c r="BH971" s="13"/>
      <c r="BI971" s="13"/>
      <c r="BJ971" s="13"/>
      <c r="BK971" s="13"/>
      <c r="BL971" s="13"/>
      <c r="BM971" s="13"/>
      <c r="BN971" s="13"/>
      <c r="BO971" s="13"/>
      <c r="BP971" s="13"/>
      <c r="BQ971" s="13"/>
      <c r="BR971" s="13"/>
      <c r="BS971" s="13"/>
      <c r="BT971" s="13"/>
      <c r="BU971" s="13"/>
      <c r="BV971" s="13"/>
      <c r="BW971" s="13"/>
      <c r="BX971" s="13"/>
      <c r="BY971" s="13"/>
      <c r="BZ971" s="13"/>
      <c r="CA971" s="13"/>
      <c r="CB971" s="13"/>
      <c r="CC971" s="13"/>
      <c r="CD971" s="13"/>
      <c r="CE971" s="13"/>
      <c r="CF971" s="13"/>
      <c r="CG971" s="13"/>
      <c r="CH971" s="13"/>
    </row>
    <row r="972" spans="1:86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Z972" s="15"/>
      <c r="AA972" s="15"/>
      <c r="AB972" s="15"/>
      <c r="AC972" s="15"/>
      <c r="AD972" s="15"/>
      <c r="AE972" s="15"/>
      <c r="AF972" s="15"/>
      <c r="AG972" s="15"/>
      <c r="AH972" s="15"/>
      <c r="AI972" s="15"/>
      <c r="AJ972" s="15"/>
      <c r="AK972" s="15"/>
      <c r="AL972" s="15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13"/>
      <c r="AY972" s="13"/>
      <c r="AZ972" s="13"/>
      <c r="BA972" s="13"/>
      <c r="BB972" s="13"/>
      <c r="BC972" s="13"/>
      <c r="BD972" s="13"/>
      <c r="BE972" s="13"/>
      <c r="BF972" s="13"/>
      <c r="BG972" s="13"/>
      <c r="BH972" s="13"/>
      <c r="BI972" s="13"/>
      <c r="BJ972" s="13"/>
      <c r="BK972" s="13"/>
      <c r="BL972" s="13"/>
      <c r="BM972" s="13"/>
      <c r="BN972" s="13"/>
      <c r="BO972" s="13"/>
      <c r="BP972" s="13"/>
      <c r="BQ972" s="13"/>
      <c r="BR972" s="13"/>
      <c r="BS972" s="13"/>
      <c r="BT972" s="13"/>
      <c r="BU972" s="13"/>
      <c r="BV972" s="13"/>
      <c r="BW972" s="13"/>
      <c r="BX972" s="13"/>
      <c r="BY972" s="13"/>
      <c r="BZ972" s="13"/>
      <c r="CA972" s="13"/>
      <c r="CB972" s="13"/>
      <c r="CC972" s="13"/>
      <c r="CD972" s="13"/>
      <c r="CE972" s="13"/>
      <c r="CF972" s="13"/>
      <c r="CG972" s="13"/>
      <c r="CH972" s="13"/>
    </row>
    <row r="973" spans="1:86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Z973" s="15"/>
      <c r="AA973" s="15"/>
      <c r="AB973" s="15"/>
      <c r="AC973" s="15"/>
      <c r="AD973" s="15"/>
      <c r="AE973" s="15"/>
      <c r="AF973" s="15"/>
      <c r="AG973" s="15"/>
      <c r="AH973" s="15"/>
      <c r="AI973" s="15"/>
      <c r="AJ973" s="15"/>
      <c r="AK973" s="15"/>
      <c r="AL973" s="15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13"/>
      <c r="AY973" s="13"/>
      <c r="AZ973" s="13"/>
      <c r="BA973" s="13"/>
      <c r="BB973" s="13"/>
      <c r="BC973" s="13"/>
      <c r="BD973" s="13"/>
      <c r="BE973" s="13"/>
      <c r="BF973" s="13"/>
      <c r="BG973" s="13"/>
      <c r="BH973" s="13"/>
      <c r="BI973" s="13"/>
      <c r="BJ973" s="13"/>
      <c r="BK973" s="13"/>
      <c r="BL973" s="13"/>
      <c r="BM973" s="13"/>
      <c r="BN973" s="13"/>
      <c r="BO973" s="13"/>
      <c r="BP973" s="13"/>
      <c r="BQ973" s="13"/>
      <c r="BR973" s="13"/>
      <c r="BS973" s="13"/>
      <c r="BT973" s="13"/>
      <c r="BU973" s="13"/>
      <c r="BV973" s="13"/>
      <c r="BW973" s="13"/>
      <c r="BX973" s="13"/>
      <c r="BY973" s="13"/>
      <c r="BZ973" s="13"/>
      <c r="CA973" s="13"/>
      <c r="CB973" s="13"/>
      <c r="CC973" s="13"/>
      <c r="CD973" s="13"/>
      <c r="CE973" s="13"/>
      <c r="CF973" s="13"/>
      <c r="CG973" s="13"/>
      <c r="CH973" s="13"/>
    </row>
    <row r="974" spans="1:86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Z974" s="15"/>
      <c r="AA974" s="15"/>
      <c r="AB974" s="15"/>
      <c r="AC974" s="15"/>
      <c r="AD974" s="15"/>
      <c r="AE974" s="15"/>
      <c r="AF974" s="15"/>
      <c r="AG974" s="15"/>
      <c r="AH974" s="15"/>
      <c r="AI974" s="15"/>
      <c r="AJ974" s="15"/>
      <c r="AK974" s="15"/>
      <c r="AL974" s="15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13"/>
      <c r="AY974" s="13"/>
      <c r="AZ974" s="13"/>
      <c r="BA974" s="13"/>
      <c r="BB974" s="13"/>
      <c r="BC974" s="13"/>
      <c r="BD974" s="13"/>
      <c r="BE974" s="13"/>
      <c r="BF974" s="13"/>
      <c r="BG974" s="13"/>
      <c r="BH974" s="13"/>
      <c r="BI974" s="13"/>
      <c r="BJ974" s="13"/>
      <c r="BK974" s="13"/>
      <c r="BL974" s="13"/>
      <c r="BM974" s="13"/>
      <c r="BN974" s="13"/>
      <c r="BO974" s="13"/>
      <c r="BP974" s="13"/>
      <c r="BQ974" s="13"/>
      <c r="BR974" s="13"/>
      <c r="BS974" s="13"/>
      <c r="BT974" s="13"/>
      <c r="BU974" s="13"/>
      <c r="BV974" s="13"/>
      <c r="BW974" s="13"/>
      <c r="BX974" s="13"/>
      <c r="BY974" s="13"/>
      <c r="BZ974" s="13"/>
      <c r="CA974" s="13"/>
      <c r="CB974" s="13"/>
      <c r="CC974" s="13"/>
      <c r="CD974" s="13"/>
      <c r="CE974" s="13"/>
      <c r="CF974" s="13"/>
      <c r="CG974" s="13"/>
      <c r="CH974" s="13"/>
    </row>
    <row r="975" spans="1:86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Z975" s="15"/>
      <c r="AA975" s="15"/>
      <c r="AB975" s="15"/>
      <c r="AC975" s="15"/>
      <c r="AD975" s="15"/>
      <c r="AE975" s="15"/>
      <c r="AF975" s="15"/>
      <c r="AG975" s="15"/>
      <c r="AH975" s="15"/>
      <c r="AI975" s="15"/>
      <c r="AJ975" s="15"/>
      <c r="AK975" s="15"/>
      <c r="AL975" s="15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13"/>
      <c r="AY975" s="13"/>
      <c r="AZ975" s="13"/>
      <c r="BA975" s="13"/>
      <c r="BB975" s="13"/>
      <c r="BC975" s="13"/>
      <c r="BD975" s="13"/>
      <c r="BE975" s="13"/>
      <c r="BF975" s="13"/>
      <c r="BG975" s="13"/>
      <c r="BH975" s="13"/>
      <c r="BI975" s="13"/>
      <c r="BJ975" s="13"/>
      <c r="BK975" s="13"/>
      <c r="BL975" s="13"/>
      <c r="BM975" s="13"/>
      <c r="BN975" s="13"/>
      <c r="BO975" s="13"/>
      <c r="BP975" s="13"/>
      <c r="BQ975" s="13"/>
      <c r="BR975" s="13"/>
      <c r="BS975" s="13"/>
      <c r="BT975" s="13"/>
      <c r="BU975" s="13"/>
      <c r="BV975" s="13"/>
      <c r="BW975" s="13"/>
      <c r="BX975" s="13"/>
      <c r="BY975" s="13"/>
      <c r="BZ975" s="13"/>
      <c r="CA975" s="13"/>
      <c r="CB975" s="13"/>
      <c r="CC975" s="13"/>
      <c r="CD975" s="13"/>
      <c r="CE975" s="13"/>
      <c r="CF975" s="13"/>
      <c r="CG975" s="13"/>
      <c r="CH975" s="13"/>
    </row>
    <row r="976" spans="1:86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Z976" s="15"/>
      <c r="AA976" s="15"/>
      <c r="AB976" s="15"/>
      <c r="AC976" s="15"/>
      <c r="AD976" s="15"/>
      <c r="AE976" s="15"/>
      <c r="AF976" s="15"/>
      <c r="AG976" s="15"/>
      <c r="AH976" s="15"/>
      <c r="AI976" s="15"/>
      <c r="AJ976" s="15"/>
      <c r="AK976" s="15"/>
      <c r="AL976" s="15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13"/>
      <c r="AY976" s="13"/>
      <c r="AZ976" s="13"/>
      <c r="BA976" s="13"/>
      <c r="BB976" s="13"/>
      <c r="BC976" s="13"/>
      <c r="BD976" s="13"/>
      <c r="BE976" s="13"/>
      <c r="BF976" s="13"/>
      <c r="BG976" s="13"/>
      <c r="BH976" s="13"/>
      <c r="BI976" s="13"/>
      <c r="BJ976" s="13"/>
      <c r="BK976" s="13"/>
      <c r="BL976" s="13"/>
      <c r="BM976" s="13"/>
      <c r="BN976" s="13"/>
      <c r="BO976" s="13"/>
      <c r="BP976" s="13"/>
      <c r="BQ976" s="13"/>
      <c r="BR976" s="13"/>
      <c r="BS976" s="13"/>
      <c r="BT976" s="13"/>
      <c r="BU976" s="13"/>
      <c r="BV976" s="13"/>
      <c r="BW976" s="13"/>
      <c r="BX976" s="13"/>
      <c r="BY976" s="13"/>
      <c r="BZ976" s="13"/>
      <c r="CA976" s="13"/>
      <c r="CB976" s="13"/>
      <c r="CC976" s="13"/>
      <c r="CD976" s="13"/>
      <c r="CE976" s="13"/>
      <c r="CF976" s="13"/>
      <c r="CG976" s="13"/>
      <c r="CH976" s="13"/>
    </row>
    <row r="977" spans="1:86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Z977" s="15"/>
      <c r="AA977" s="15"/>
      <c r="AB977" s="15"/>
      <c r="AC977" s="15"/>
      <c r="AD977" s="15"/>
      <c r="AE977" s="15"/>
      <c r="AF977" s="15"/>
      <c r="AG977" s="15"/>
      <c r="AH977" s="15"/>
      <c r="AI977" s="15"/>
      <c r="AJ977" s="15"/>
      <c r="AK977" s="15"/>
      <c r="AL977" s="15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13"/>
      <c r="AY977" s="13"/>
      <c r="AZ977" s="13"/>
      <c r="BA977" s="13"/>
      <c r="BB977" s="13"/>
      <c r="BC977" s="13"/>
      <c r="BD977" s="13"/>
      <c r="BE977" s="13"/>
      <c r="BF977" s="13"/>
      <c r="BG977" s="13"/>
      <c r="BH977" s="13"/>
      <c r="BI977" s="13"/>
      <c r="BJ977" s="13"/>
      <c r="BK977" s="13"/>
      <c r="BL977" s="13"/>
      <c r="BM977" s="13"/>
      <c r="BN977" s="13"/>
      <c r="BO977" s="13"/>
      <c r="BP977" s="13"/>
      <c r="BQ977" s="13"/>
      <c r="BR977" s="13"/>
      <c r="BS977" s="13"/>
      <c r="BT977" s="13"/>
      <c r="BU977" s="13"/>
      <c r="BV977" s="13"/>
      <c r="BW977" s="13"/>
      <c r="BX977" s="13"/>
      <c r="BY977" s="13"/>
      <c r="BZ977" s="13"/>
      <c r="CA977" s="13"/>
      <c r="CB977" s="13"/>
      <c r="CC977" s="13"/>
      <c r="CD977" s="13"/>
      <c r="CE977" s="13"/>
      <c r="CF977" s="13"/>
      <c r="CG977" s="13"/>
      <c r="CH977" s="13"/>
    </row>
    <row r="978" spans="1:86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Z978" s="15"/>
      <c r="AA978" s="15"/>
      <c r="AB978" s="15"/>
      <c r="AC978" s="15"/>
      <c r="AD978" s="15"/>
      <c r="AE978" s="15"/>
      <c r="AF978" s="15"/>
      <c r="AG978" s="15"/>
      <c r="AH978" s="15"/>
      <c r="AI978" s="15"/>
      <c r="AJ978" s="15"/>
      <c r="AK978" s="15"/>
      <c r="AL978" s="15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13"/>
      <c r="AY978" s="13"/>
      <c r="AZ978" s="13"/>
      <c r="BA978" s="13"/>
      <c r="BB978" s="13"/>
      <c r="BC978" s="13"/>
      <c r="BD978" s="13"/>
      <c r="BE978" s="13"/>
      <c r="BF978" s="13"/>
      <c r="BG978" s="13"/>
      <c r="BH978" s="13"/>
      <c r="BI978" s="13"/>
      <c r="BJ978" s="13"/>
      <c r="BK978" s="13"/>
      <c r="BL978" s="13"/>
      <c r="BM978" s="13"/>
      <c r="BN978" s="13"/>
      <c r="BO978" s="13"/>
      <c r="BP978" s="13"/>
      <c r="BQ978" s="13"/>
      <c r="BR978" s="13"/>
      <c r="BS978" s="13"/>
      <c r="BT978" s="13"/>
      <c r="BU978" s="13"/>
      <c r="BV978" s="13"/>
      <c r="BW978" s="13"/>
      <c r="BX978" s="13"/>
      <c r="BY978" s="13"/>
      <c r="BZ978" s="13"/>
      <c r="CA978" s="13"/>
      <c r="CB978" s="13"/>
      <c r="CC978" s="13"/>
      <c r="CD978" s="13"/>
      <c r="CE978" s="13"/>
      <c r="CF978" s="13"/>
      <c r="CG978" s="13"/>
      <c r="CH978" s="13"/>
    </row>
    <row r="979" spans="1:86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Z979" s="15"/>
      <c r="AA979" s="15"/>
      <c r="AB979" s="15"/>
      <c r="AC979" s="15"/>
      <c r="AD979" s="15"/>
      <c r="AE979" s="15"/>
      <c r="AF979" s="15"/>
      <c r="AG979" s="15"/>
      <c r="AH979" s="15"/>
      <c r="AI979" s="15"/>
      <c r="AJ979" s="15"/>
      <c r="AK979" s="15"/>
      <c r="AL979" s="15"/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13"/>
      <c r="AY979" s="13"/>
      <c r="AZ979" s="13"/>
      <c r="BA979" s="13"/>
      <c r="BB979" s="13"/>
      <c r="BC979" s="13"/>
      <c r="BD979" s="13"/>
      <c r="BE979" s="13"/>
      <c r="BF979" s="13"/>
      <c r="BG979" s="13"/>
      <c r="BH979" s="13"/>
      <c r="BI979" s="13"/>
      <c r="BJ979" s="13"/>
      <c r="BK979" s="13"/>
      <c r="BL979" s="13"/>
      <c r="BM979" s="13"/>
      <c r="BN979" s="13"/>
      <c r="BO979" s="13"/>
      <c r="BP979" s="13"/>
      <c r="BQ979" s="13"/>
      <c r="BR979" s="13"/>
      <c r="BS979" s="13"/>
      <c r="BT979" s="13"/>
      <c r="BU979" s="13"/>
      <c r="BV979" s="13"/>
      <c r="BW979" s="13"/>
      <c r="BX979" s="13"/>
      <c r="BY979" s="13"/>
      <c r="BZ979" s="13"/>
      <c r="CA979" s="13"/>
      <c r="CB979" s="13"/>
      <c r="CC979" s="13"/>
      <c r="CD979" s="13"/>
      <c r="CE979" s="13"/>
      <c r="CF979" s="13"/>
      <c r="CG979" s="13"/>
      <c r="CH979" s="13"/>
    </row>
    <row r="980" spans="1:86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Z980" s="15"/>
      <c r="AA980" s="15"/>
      <c r="AB980" s="15"/>
      <c r="AC980" s="15"/>
      <c r="AD980" s="15"/>
      <c r="AE980" s="15"/>
      <c r="AF980" s="15"/>
      <c r="AG980" s="15"/>
      <c r="AH980" s="15"/>
      <c r="AI980" s="15"/>
      <c r="AJ980" s="15"/>
      <c r="AK980" s="15"/>
      <c r="AL980" s="15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13"/>
      <c r="AY980" s="13"/>
      <c r="AZ980" s="13"/>
      <c r="BA980" s="13"/>
      <c r="BB980" s="13"/>
      <c r="BC980" s="13"/>
      <c r="BD980" s="13"/>
      <c r="BE980" s="13"/>
      <c r="BF980" s="13"/>
      <c r="BG980" s="13"/>
      <c r="BH980" s="13"/>
      <c r="BI980" s="13"/>
      <c r="BJ980" s="13"/>
      <c r="BK980" s="13"/>
      <c r="BL980" s="13"/>
      <c r="BM980" s="13"/>
      <c r="BN980" s="13"/>
      <c r="BO980" s="13"/>
      <c r="BP980" s="13"/>
      <c r="BQ980" s="13"/>
      <c r="BR980" s="13"/>
      <c r="BS980" s="13"/>
      <c r="BT980" s="13"/>
      <c r="BU980" s="13"/>
      <c r="BV980" s="13"/>
      <c r="BW980" s="13"/>
      <c r="BX980" s="13"/>
      <c r="BY980" s="13"/>
      <c r="BZ980" s="13"/>
      <c r="CA980" s="13"/>
      <c r="CB980" s="13"/>
      <c r="CC980" s="13"/>
      <c r="CD980" s="13"/>
      <c r="CE980" s="13"/>
      <c r="CF980" s="13"/>
      <c r="CG980" s="13"/>
      <c r="CH980" s="13"/>
    </row>
    <row r="981" spans="1:86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Z981" s="15"/>
      <c r="AA981" s="15"/>
      <c r="AB981" s="15"/>
      <c r="AC981" s="15"/>
      <c r="AD981" s="15"/>
      <c r="AE981" s="15"/>
      <c r="AF981" s="15"/>
      <c r="AG981" s="15"/>
      <c r="AH981" s="15"/>
      <c r="AI981" s="15"/>
      <c r="AJ981" s="15"/>
      <c r="AK981" s="15"/>
      <c r="AL981" s="15"/>
      <c r="AM981" s="13"/>
      <c r="AN981" s="13"/>
      <c r="AO981" s="13"/>
      <c r="AP981" s="13"/>
      <c r="AQ981" s="13"/>
      <c r="AR981" s="13"/>
      <c r="AS981" s="13"/>
      <c r="AT981" s="13"/>
      <c r="AU981" s="13"/>
      <c r="AV981" s="13"/>
      <c r="AW981" s="13"/>
      <c r="AX981" s="13"/>
      <c r="AY981" s="13"/>
      <c r="AZ981" s="13"/>
      <c r="BA981" s="13"/>
      <c r="BB981" s="13"/>
      <c r="BC981" s="13"/>
      <c r="BD981" s="13"/>
      <c r="BE981" s="13"/>
      <c r="BF981" s="13"/>
      <c r="BG981" s="13"/>
      <c r="BH981" s="13"/>
      <c r="BI981" s="13"/>
      <c r="BJ981" s="13"/>
      <c r="BK981" s="13"/>
      <c r="BL981" s="13"/>
      <c r="BM981" s="13"/>
      <c r="BN981" s="13"/>
      <c r="BO981" s="13"/>
      <c r="BP981" s="13"/>
      <c r="BQ981" s="13"/>
      <c r="BR981" s="13"/>
      <c r="BS981" s="13"/>
      <c r="BT981" s="13"/>
      <c r="BU981" s="13"/>
      <c r="BV981" s="13"/>
      <c r="BW981" s="13"/>
      <c r="BX981" s="13"/>
      <c r="BY981" s="13"/>
      <c r="BZ981" s="13"/>
      <c r="CA981" s="13"/>
      <c r="CB981" s="13"/>
      <c r="CC981" s="13"/>
      <c r="CD981" s="13"/>
      <c r="CE981" s="13"/>
      <c r="CF981" s="13"/>
      <c r="CG981" s="13"/>
      <c r="CH981" s="13"/>
    </row>
    <row r="982" spans="1:86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Z982" s="15"/>
      <c r="AA982" s="15"/>
      <c r="AB982" s="15"/>
      <c r="AC982" s="15"/>
      <c r="AD982" s="15"/>
      <c r="AE982" s="15"/>
      <c r="AF982" s="15"/>
      <c r="AG982" s="15"/>
      <c r="AH982" s="15"/>
      <c r="AI982" s="15"/>
      <c r="AJ982" s="15"/>
      <c r="AK982" s="15"/>
      <c r="AL982" s="15"/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  <c r="AW982" s="13"/>
      <c r="AX982" s="13"/>
      <c r="AY982" s="13"/>
      <c r="AZ982" s="13"/>
      <c r="BA982" s="13"/>
      <c r="BB982" s="13"/>
      <c r="BC982" s="13"/>
      <c r="BD982" s="13"/>
      <c r="BE982" s="13"/>
      <c r="BF982" s="13"/>
      <c r="BG982" s="13"/>
      <c r="BH982" s="13"/>
      <c r="BI982" s="13"/>
      <c r="BJ982" s="13"/>
      <c r="BK982" s="13"/>
      <c r="BL982" s="13"/>
      <c r="BM982" s="13"/>
      <c r="BN982" s="13"/>
      <c r="BO982" s="13"/>
      <c r="BP982" s="13"/>
      <c r="BQ982" s="13"/>
      <c r="BR982" s="13"/>
      <c r="BS982" s="13"/>
      <c r="BT982" s="13"/>
      <c r="BU982" s="13"/>
      <c r="BV982" s="13"/>
      <c r="BW982" s="13"/>
      <c r="BX982" s="13"/>
      <c r="BY982" s="13"/>
      <c r="BZ982" s="13"/>
      <c r="CA982" s="13"/>
      <c r="CB982" s="13"/>
      <c r="CC982" s="13"/>
      <c r="CD982" s="13"/>
      <c r="CE982" s="13"/>
      <c r="CF982" s="13"/>
      <c r="CG982" s="13"/>
      <c r="CH982" s="13"/>
    </row>
    <row r="983" spans="1:86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Z983" s="15"/>
      <c r="AA983" s="15"/>
      <c r="AB983" s="15"/>
      <c r="AC983" s="15"/>
      <c r="AD983" s="15"/>
      <c r="AE983" s="15"/>
      <c r="AF983" s="15"/>
      <c r="AG983" s="15"/>
      <c r="AH983" s="15"/>
      <c r="AI983" s="15"/>
      <c r="AJ983" s="15"/>
      <c r="AK983" s="15"/>
      <c r="AL983" s="15"/>
      <c r="AM983" s="13"/>
      <c r="AN983" s="13"/>
      <c r="AO983" s="13"/>
      <c r="AP983" s="13"/>
      <c r="AQ983" s="13"/>
      <c r="AR983" s="13"/>
      <c r="AS983" s="13"/>
      <c r="AT983" s="13"/>
      <c r="AU983" s="13"/>
      <c r="AV983" s="13"/>
      <c r="AW983" s="13"/>
      <c r="AX983" s="13"/>
      <c r="AY983" s="13"/>
      <c r="AZ983" s="13"/>
      <c r="BA983" s="13"/>
      <c r="BB983" s="13"/>
      <c r="BC983" s="13"/>
      <c r="BD983" s="13"/>
      <c r="BE983" s="13"/>
      <c r="BF983" s="13"/>
      <c r="BG983" s="13"/>
      <c r="BH983" s="13"/>
      <c r="BI983" s="13"/>
      <c r="BJ983" s="13"/>
      <c r="BK983" s="13"/>
      <c r="BL983" s="13"/>
      <c r="BM983" s="13"/>
      <c r="BN983" s="13"/>
      <c r="BO983" s="13"/>
      <c r="BP983" s="13"/>
      <c r="BQ983" s="13"/>
      <c r="BR983" s="13"/>
      <c r="BS983" s="13"/>
      <c r="BT983" s="13"/>
      <c r="BU983" s="13"/>
      <c r="BV983" s="13"/>
      <c r="BW983" s="13"/>
      <c r="BX983" s="13"/>
      <c r="BY983" s="13"/>
      <c r="BZ983" s="13"/>
      <c r="CA983" s="13"/>
      <c r="CB983" s="13"/>
      <c r="CC983" s="13"/>
      <c r="CD983" s="13"/>
      <c r="CE983" s="13"/>
      <c r="CF983" s="13"/>
      <c r="CG983" s="13"/>
      <c r="CH983" s="13"/>
    </row>
    <row r="984" spans="1:86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Z984" s="15"/>
      <c r="AA984" s="15"/>
      <c r="AB984" s="15"/>
      <c r="AC984" s="15"/>
      <c r="AD984" s="15"/>
      <c r="AE984" s="15"/>
      <c r="AF984" s="15"/>
      <c r="AG984" s="15"/>
      <c r="AH984" s="15"/>
      <c r="AI984" s="15"/>
      <c r="AJ984" s="15"/>
      <c r="AK984" s="15"/>
      <c r="AL984" s="15"/>
      <c r="AM984" s="13"/>
      <c r="AN984" s="13"/>
      <c r="AO984" s="13"/>
      <c r="AP984" s="13"/>
      <c r="AQ984" s="13"/>
      <c r="AR984" s="13"/>
      <c r="AS984" s="13"/>
      <c r="AT984" s="13"/>
      <c r="AU984" s="13"/>
      <c r="AV984" s="13"/>
      <c r="AW984" s="13"/>
      <c r="AX984" s="13"/>
      <c r="AY984" s="13"/>
      <c r="AZ984" s="13"/>
      <c r="BA984" s="13"/>
      <c r="BB984" s="13"/>
      <c r="BC984" s="13"/>
      <c r="BD984" s="13"/>
      <c r="BE984" s="13"/>
      <c r="BF984" s="13"/>
      <c r="BG984" s="13"/>
      <c r="BH984" s="13"/>
      <c r="BI984" s="13"/>
      <c r="BJ984" s="13"/>
      <c r="BK984" s="13"/>
      <c r="BL984" s="13"/>
      <c r="BM984" s="13"/>
      <c r="BN984" s="13"/>
      <c r="BO984" s="13"/>
      <c r="BP984" s="13"/>
      <c r="BQ984" s="13"/>
      <c r="BR984" s="13"/>
      <c r="BS984" s="13"/>
      <c r="BT984" s="13"/>
      <c r="BU984" s="13"/>
      <c r="BV984" s="13"/>
      <c r="BW984" s="13"/>
      <c r="BX984" s="13"/>
      <c r="BY984" s="13"/>
      <c r="BZ984" s="13"/>
      <c r="CA984" s="13"/>
      <c r="CB984" s="13"/>
      <c r="CC984" s="13"/>
      <c r="CD984" s="13"/>
      <c r="CE984" s="13"/>
      <c r="CF984" s="13"/>
      <c r="CG984" s="13"/>
      <c r="CH984" s="13"/>
    </row>
    <row r="985" spans="1:86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Z985" s="15"/>
      <c r="AA985" s="15"/>
      <c r="AB985" s="15"/>
      <c r="AC985" s="15"/>
      <c r="AD985" s="15"/>
      <c r="AE985" s="15"/>
      <c r="AF985" s="15"/>
      <c r="AG985" s="15"/>
      <c r="AH985" s="15"/>
      <c r="AI985" s="15"/>
      <c r="AJ985" s="15"/>
      <c r="AK985" s="15"/>
      <c r="AL985" s="15"/>
      <c r="AM985" s="13"/>
      <c r="AN985" s="13"/>
      <c r="AO985" s="13"/>
      <c r="AP985" s="13"/>
      <c r="AQ985" s="13"/>
      <c r="AR985" s="13"/>
      <c r="AS985" s="13"/>
      <c r="AT985" s="13"/>
      <c r="AU985" s="13"/>
      <c r="AV985" s="13"/>
      <c r="AW985" s="13"/>
      <c r="AX985" s="13"/>
      <c r="AY985" s="13"/>
      <c r="AZ985" s="13"/>
      <c r="BA985" s="13"/>
      <c r="BB985" s="13"/>
      <c r="BC985" s="13"/>
      <c r="BD985" s="13"/>
      <c r="BE985" s="13"/>
      <c r="BF985" s="13"/>
      <c r="BG985" s="13"/>
      <c r="BH985" s="13"/>
      <c r="BI985" s="13"/>
      <c r="BJ985" s="13"/>
      <c r="BK985" s="13"/>
      <c r="BL985" s="13"/>
      <c r="BM985" s="13"/>
      <c r="BN985" s="13"/>
      <c r="BO985" s="13"/>
      <c r="BP985" s="13"/>
      <c r="BQ985" s="13"/>
      <c r="BR985" s="13"/>
      <c r="BS985" s="13"/>
      <c r="BT985" s="13"/>
      <c r="BU985" s="13"/>
      <c r="BV985" s="13"/>
      <c r="BW985" s="13"/>
      <c r="BX985" s="13"/>
      <c r="BY985" s="13"/>
      <c r="BZ985" s="13"/>
      <c r="CA985" s="13"/>
      <c r="CB985" s="13"/>
      <c r="CC985" s="13"/>
      <c r="CD985" s="13"/>
      <c r="CE985" s="13"/>
      <c r="CF985" s="13"/>
      <c r="CG985" s="13"/>
      <c r="CH985" s="13"/>
    </row>
    <row r="986" spans="1:86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Z986" s="15"/>
      <c r="AA986" s="15"/>
      <c r="AB986" s="15"/>
      <c r="AC986" s="15"/>
      <c r="AD986" s="15"/>
      <c r="AE986" s="15"/>
      <c r="AF986" s="15"/>
      <c r="AG986" s="15"/>
      <c r="AH986" s="15"/>
      <c r="AI986" s="15"/>
      <c r="AJ986" s="15"/>
      <c r="AK986" s="15"/>
      <c r="AL986" s="15"/>
      <c r="AM986" s="13"/>
      <c r="AN986" s="13"/>
      <c r="AO986" s="13"/>
      <c r="AP986" s="13"/>
      <c r="AQ986" s="13"/>
      <c r="AR986" s="13"/>
      <c r="AS986" s="13"/>
      <c r="AT986" s="13"/>
      <c r="AU986" s="13"/>
      <c r="AV986" s="13"/>
      <c r="AW986" s="13"/>
      <c r="AX986" s="13"/>
      <c r="AY986" s="13"/>
      <c r="AZ986" s="13"/>
      <c r="BA986" s="13"/>
      <c r="BB986" s="13"/>
      <c r="BC986" s="13"/>
      <c r="BD986" s="13"/>
      <c r="BE986" s="13"/>
      <c r="BF986" s="13"/>
      <c r="BG986" s="13"/>
      <c r="BH986" s="13"/>
      <c r="BI986" s="13"/>
      <c r="BJ986" s="13"/>
      <c r="BK986" s="13"/>
      <c r="BL986" s="13"/>
      <c r="BM986" s="13"/>
      <c r="BN986" s="13"/>
      <c r="BO986" s="13"/>
      <c r="BP986" s="13"/>
      <c r="BQ986" s="13"/>
      <c r="BR986" s="13"/>
      <c r="BS986" s="13"/>
      <c r="BT986" s="13"/>
      <c r="BU986" s="13"/>
      <c r="BV986" s="13"/>
      <c r="BW986" s="13"/>
      <c r="BX986" s="13"/>
      <c r="BY986" s="13"/>
      <c r="BZ986" s="13"/>
      <c r="CA986" s="13"/>
      <c r="CB986" s="13"/>
      <c r="CC986" s="13"/>
      <c r="CD986" s="13"/>
      <c r="CE986" s="13"/>
      <c r="CF986" s="13"/>
      <c r="CG986" s="13"/>
      <c r="CH986" s="13"/>
    </row>
    <row r="987" spans="1:86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Z987" s="15"/>
      <c r="AA987" s="15"/>
      <c r="AB987" s="15"/>
      <c r="AC987" s="15"/>
      <c r="AD987" s="15"/>
      <c r="AE987" s="15"/>
      <c r="AF987" s="15"/>
      <c r="AG987" s="15"/>
      <c r="AH987" s="15"/>
      <c r="AI987" s="15"/>
      <c r="AJ987" s="15"/>
      <c r="AK987" s="15"/>
      <c r="AL987" s="15"/>
      <c r="AM987" s="13"/>
      <c r="AN987" s="13"/>
      <c r="AO987" s="13"/>
      <c r="AP987" s="13"/>
      <c r="AQ987" s="13"/>
      <c r="AR987" s="13"/>
      <c r="AS987" s="13"/>
      <c r="AT987" s="13"/>
      <c r="AU987" s="13"/>
      <c r="AV987" s="13"/>
      <c r="AW987" s="13"/>
      <c r="AX987" s="13"/>
      <c r="AY987" s="13"/>
      <c r="AZ987" s="13"/>
      <c r="BA987" s="13"/>
      <c r="BB987" s="13"/>
      <c r="BC987" s="13"/>
      <c r="BD987" s="13"/>
      <c r="BE987" s="13"/>
      <c r="BF987" s="13"/>
      <c r="BG987" s="13"/>
      <c r="BH987" s="13"/>
      <c r="BI987" s="13"/>
      <c r="BJ987" s="13"/>
      <c r="BK987" s="13"/>
      <c r="BL987" s="13"/>
      <c r="BM987" s="13"/>
      <c r="BN987" s="13"/>
      <c r="BO987" s="13"/>
      <c r="BP987" s="13"/>
      <c r="BQ987" s="13"/>
      <c r="BR987" s="13"/>
      <c r="BS987" s="13"/>
      <c r="BT987" s="13"/>
      <c r="BU987" s="13"/>
      <c r="BV987" s="13"/>
      <c r="BW987" s="13"/>
      <c r="BX987" s="13"/>
      <c r="BY987" s="13"/>
      <c r="BZ987" s="13"/>
      <c r="CA987" s="13"/>
      <c r="CB987" s="13"/>
      <c r="CC987" s="13"/>
      <c r="CD987" s="13"/>
      <c r="CE987" s="13"/>
      <c r="CF987" s="13"/>
      <c r="CG987" s="13"/>
      <c r="CH987" s="13"/>
    </row>
    <row r="988" spans="1:86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Z988" s="15"/>
      <c r="AA988" s="15"/>
      <c r="AB988" s="15"/>
      <c r="AC988" s="15"/>
      <c r="AD988" s="15"/>
      <c r="AE988" s="15"/>
      <c r="AF988" s="15"/>
      <c r="AG988" s="15"/>
      <c r="AH988" s="15"/>
      <c r="AI988" s="15"/>
      <c r="AJ988" s="15"/>
      <c r="AK988" s="15"/>
      <c r="AL988" s="15"/>
      <c r="AM988" s="13"/>
      <c r="AN988" s="13"/>
      <c r="AO988" s="13"/>
      <c r="AP988" s="13"/>
      <c r="AQ988" s="13"/>
      <c r="AR988" s="13"/>
      <c r="AS988" s="13"/>
      <c r="AT988" s="13"/>
      <c r="AU988" s="13"/>
      <c r="AV988" s="13"/>
      <c r="AW988" s="13"/>
      <c r="AX988" s="13"/>
      <c r="AY988" s="13"/>
      <c r="AZ988" s="13"/>
      <c r="BA988" s="13"/>
      <c r="BB988" s="13"/>
      <c r="BC988" s="13"/>
      <c r="BD988" s="13"/>
      <c r="BE988" s="13"/>
      <c r="BF988" s="13"/>
      <c r="BG988" s="13"/>
      <c r="BH988" s="13"/>
      <c r="BI988" s="13"/>
      <c r="BJ988" s="13"/>
      <c r="BK988" s="13"/>
      <c r="BL988" s="13"/>
      <c r="BM988" s="13"/>
      <c r="BN988" s="13"/>
      <c r="BO988" s="13"/>
      <c r="BP988" s="13"/>
      <c r="BQ988" s="13"/>
      <c r="BR988" s="13"/>
      <c r="BS988" s="13"/>
      <c r="BT988" s="13"/>
      <c r="BU988" s="13"/>
      <c r="BV988" s="13"/>
      <c r="BW988" s="13"/>
      <c r="BX988" s="13"/>
      <c r="BY988" s="13"/>
      <c r="BZ988" s="13"/>
      <c r="CA988" s="13"/>
      <c r="CB988" s="13"/>
      <c r="CC988" s="13"/>
      <c r="CD988" s="13"/>
      <c r="CE988" s="13"/>
      <c r="CF988" s="13"/>
      <c r="CG988" s="13"/>
      <c r="CH988" s="13"/>
    </row>
    <row r="989" spans="1:86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Z989" s="15"/>
      <c r="AA989" s="15"/>
      <c r="AB989" s="15"/>
      <c r="AC989" s="15"/>
      <c r="AD989" s="15"/>
      <c r="AE989" s="15"/>
      <c r="AF989" s="15"/>
      <c r="AG989" s="15"/>
      <c r="AH989" s="15"/>
      <c r="AI989" s="15"/>
      <c r="AJ989" s="15"/>
      <c r="AK989" s="15"/>
      <c r="AL989" s="15"/>
      <c r="AM989" s="13"/>
      <c r="AN989" s="13"/>
      <c r="AO989" s="13"/>
      <c r="AP989" s="13"/>
      <c r="AQ989" s="13"/>
      <c r="AR989" s="13"/>
      <c r="AS989" s="13"/>
      <c r="AT989" s="13"/>
      <c r="AU989" s="13"/>
      <c r="AV989" s="13"/>
      <c r="AW989" s="13"/>
      <c r="AX989" s="13"/>
      <c r="AY989" s="13"/>
      <c r="AZ989" s="13"/>
      <c r="BA989" s="13"/>
      <c r="BB989" s="13"/>
      <c r="BC989" s="13"/>
      <c r="BD989" s="13"/>
      <c r="BE989" s="13"/>
      <c r="BF989" s="13"/>
      <c r="BG989" s="13"/>
      <c r="BH989" s="13"/>
      <c r="BI989" s="13"/>
      <c r="BJ989" s="13"/>
      <c r="BK989" s="13"/>
      <c r="BL989" s="13"/>
      <c r="BM989" s="13"/>
      <c r="BN989" s="13"/>
      <c r="BO989" s="13"/>
      <c r="BP989" s="13"/>
      <c r="BQ989" s="13"/>
      <c r="BR989" s="13"/>
      <c r="BS989" s="13"/>
      <c r="BT989" s="13"/>
      <c r="BU989" s="13"/>
      <c r="BV989" s="13"/>
      <c r="BW989" s="13"/>
      <c r="BX989" s="13"/>
      <c r="BY989" s="13"/>
      <c r="BZ989" s="13"/>
      <c r="CA989" s="13"/>
      <c r="CB989" s="13"/>
      <c r="CC989" s="13"/>
      <c r="CD989" s="13"/>
      <c r="CE989" s="13"/>
      <c r="CF989" s="13"/>
      <c r="CG989" s="13"/>
      <c r="CH989" s="13"/>
    </row>
    <row r="990" spans="1:86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Z990" s="15"/>
      <c r="AA990" s="15"/>
      <c r="AB990" s="15"/>
      <c r="AC990" s="15"/>
      <c r="AD990" s="15"/>
      <c r="AE990" s="15"/>
      <c r="AF990" s="15"/>
      <c r="AG990" s="15"/>
      <c r="AH990" s="15"/>
      <c r="AI990" s="15"/>
      <c r="AJ990" s="15"/>
      <c r="AK990" s="15"/>
      <c r="AL990" s="15"/>
      <c r="AM990" s="13"/>
      <c r="AN990" s="13"/>
      <c r="AO990" s="13"/>
      <c r="AP990" s="13"/>
      <c r="AQ990" s="13"/>
      <c r="AR990" s="13"/>
      <c r="AS990" s="13"/>
      <c r="AT990" s="13"/>
      <c r="AU990" s="13"/>
      <c r="AV990" s="13"/>
      <c r="AW990" s="13"/>
      <c r="AX990" s="13"/>
      <c r="AY990" s="13"/>
      <c r="AZ990" s="13"/>
      <c r="BA990" s="13"/>
      <c r="BB990" s="13"/>
      <c r="BC990" s="13"/>
      <c r="BD990" s="13"/>
      <c r="BE990" s="13"/>
      <c r="BF990" s="13"/>
      <c r="BG990" s="13"/>
      <c r="BH990" s="13"/>
      <c r="BI990" s="13"/>
      <c r="BJ990" s="13"/>
      <c r="BK990" s="13"/>
      <c r="BL990" s="13"/>
      <c r="BM990" s="13"/>
      <c r="BN990" s="13"/>
      <c r="BO990" s="13"/>
      <c r="BP990" s="13"/>
      <c r="BQ990" s="13"/>
      <c r="BR990" s="13"/>
      <c r="BS990" s="13"/>
      <c r="BT990" s="13"/>
      <c r="BU990" s="13"/>
      <c r="BV990" s="13"/>
      <c r="BW990" s="13"/>
      <c r="BX990" s="13"/>
      <c r="BY990" s="13"/>
      <c r="BZ990" s="13"/>
      <c r="CA990" s="13"/>
      <c r="CB990" s="13"/>
      <c r="CC990" s="13"/>
      <c r="CD990" s="13"/>
      <c r="CE990" s="13"/>
      <c r="CF990" s="13"/>
      <c r="CG990" s="13"/>
      <c r="CH990" s="13"/>
    </row>
    <row r="991" spans="1:86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Z991" s="15"/>
      <c r="AA991" s="15"/>
      <c r="AB991" s="15"/>
      <c r="AC991" s="15"/>
      <c r="AD991" s="15"/>
      <c r="AE991" s="15"/>
      <c r="AF991" s="15"/>
      <c r="AG991" s="15"/>
      <c r="AH991" s="15"/>
      <c r="AI991" s="15"/>
      <c r="AJ991" s="15"/>
      <c r="AK991" s="15"/>
      <c r="AL991" s="15"/>
      <c r="AM991" s="13"/>
      <c r="AN991" s="13"/>
      <c r="AO991" s="13"/>
      <c r="AP991" s="13"/>
      <c r="AQ991" s="13"/>
      <c r="AR991" s="13"/>
      <c r="AS991" s="13"/>
      <c r="AT991" s="13"/>
      <c r="AU991" s="13"/>
      <c r="AV991" s="13"/>
      <c r="AW991" s="13"/>
      <c r="AX991" s="13"/>
      <c r="AY991" s="13"/>
      <c r="AZ991" s="13"/>
      <c r="BA991" s="13"/>
      <c r="BB991" s="13"/>
      <c r="BC991" s="13"/>
      <c r="BD991" s="13"/>
      <c r="BE991" s="13"/>
      <c r="BF991" s="13"/>
      <c r="BG991" s="13"/>
      <c r="BH991" s="13"/>
      <c r="BI991" s="13"/>
      <c r="BJ991" s="13"/>
      <c r="BK991" s="13"/>
      <c r="BL991" s="13"/>
      <c r="BM991" s="13"/>
      <c r="BN991" s="13"/>
      <c r="BO991" s="13"/>
      <c r="BP991" s="13"/>
      <c r="BQ991" s="13"/>
      <c r="BR991" s="13"/>
      <c r="BS991" s="13"/>
      <c r="BT991" s="13"/>
      <c r="BU991" s="13"/>
      <c r="BV991" s="13"/>
      <c r="BW991" s="13"/>
      <c r="BX991" s="13"/>
      <c r="BY991" s="13"/>
      <c r="BZ991" s="13"/>
      <c r="CA991" s="13"/>
      <c r="CB991" s="13"/>
      <c r="CC991" s="13"/>
      <c r="CD991" s="13"/>
      <c r="CE991" s="13"/>
      <c r="CF991" s="13"/>
      <c r="CG991" s="13"/>
      <c r="CH991" s="13"/>
    </row>
    <row r="992" spans="1:86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Z992" s="15"/>
      <c r="AA992" s="15"/>
      <c r="AB992" s="15"/>
      <c r="AC992" s="15"/>
      <c r="AD992" s="15"/>
      <c r="AE992" s="15"/>
      <c r="AF992" s="15"/>
      <c r="AG992" s="15"/>
      <c r="AH992" s="15"/>
      <c r="AI992" s="15"/>
      <c r="AJ992" s="15"/>
      <c r="AK992" s="15"/>
      <c r="AL992" s="15"/>
      <c r="AM992" s="13"/>
      <c r="AN992" s="13"/>
      <c r="AO992" s="13"/>
      <c r="AP992" s="13"/>
      <c r="AQ992" s="13"/>
      <c r="AR992" s="13"/>
      <c r="AS992" s="13"/>
      <c r="AT992" s="13"/>
      <c r="AU992" s="13"/>
      <c r="AV992" s="13"/>
      <c r="AW992" s="13"/>
      <c r="AX992" s="13"/>
      <c r="AY992" s="13"/>
      <c r="AZ992" s="13"/>
      <c r="BA992" s="13"/>
      <c r="BB992" s="13"/>
      <c r="BC992" s="13"/>
      <c r="BD992" s="13"/>
      <c r="BE992" s="13"/>
      <c r="BF992" s="13"/>
      <c r="BG992" s="13"/>
      <c r="BH992" s="13"/>
      <c r="BI992" s="13"/>
      <c r="BJ992" s="13"/>
      <c r="BK992" s="13"/>
      <c r="BL992" s="13"/>
      <c r="BM992" s="13"/>
      <c r="BN992" s="13"/>
      <c r="BO992" s="13"/>
      <c r="BP992" s="13"/>
      <c r="BQ992" s="13"/>
      <c r="BR992" s="13"/>
      <c r="BS992" s="13"/>
      <c r="BT992" s="13"/>
      <c r="BU992" s="13"/>
      <c r="BV992" s="13"/>
      <c r="BW992" s="13"/>
      <c r="BX992" s="13"/>
      <c r="BY992" s="13"/>
      <c r="BZ992" s="13"/>
      <c r="CA992" s="13"/>
      <c r="CB992" s="13"/>
      <c r="CC992" s="13"/>
      <c r="CD992" s="13"/>
      <c r="CE992" s="13"/>
      <c r="CF992" s="13"/>
      <c r="CG992" s="13"/>
      <c r="CH992" s="13"/>
    </row>
    <row r="993" spans="1:86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Z993" s="15"/>
      <c r="AA993" s="15"/>
      <c r="AB993" s="15"/>
      <c r="AC993" s="15"/>
      <c r="AD993" s="15"/>
      <c r="AE993" s="15"/>
      <c r="AF993" s="15"/>
      <c r="AG993" s="15"/>
      <c r="AH993" s="15"/>
      <c r="AI993" s="15"/>
      <c r="AJ993" s="15"/>
      <c r="AK993" s="15"/>
      <c r="AL993" s="15"/>
      <c r="AM993" s="13"/>
      <c r="AN993" s="13"/>
      <c r="AO993" s="13"/>
      <c r="AP993" s="13"/>
      <c r="AQ993" s="13"/>
      <c r="AR993" s="13"/>
      <c r="AS993" s="13"/>
      <c r="AT993" s="13"/>
      <c r="AU993" s="13"/>
      <c r="AV993" s="13"/>
      <c r="AW993" s="13"/>
      <c r="AX993" s="13"/>
      <c r="AY993" s="13"/>
      <c r="AZ993" s="13"/>
      <c r="BA993" s="13"/>
      <c r="BB993" s="13"/>
      <c r="BC993" s="13"/>
      <c r="BD993" s="13"/>
      <c r="BE993" s="13"/>
      <c r="BF993" s="13"/>
      <c r="BG993" s="13"/>
      <c r="BH993" s="13"/>
      <c r="BI993" s="13"/>
      <c r="BJ993" s="13"/>
      <c r="BK993" s="13"/>
      <c r="BL993" s="13"/>
      <c r="BM993" s="13"/>
      <c r="BN993" s="13"/>
      <c r="BO993" s="13"/>
      <c r="BP993" s="13"/>
      <c r="BQ993" s="13"/>
      <c r="BR993" s="13"/>
      <c r="BS993" s="13"/>
      <c r="BT993" s="13"/>
      <c r="BU993" s="13"/>
      <c r="BV993" s="13"/>
      <c r="BW993" s="13"/>
      <c r="BX993" s="13"/>
      <c r="BY993" s="13"/>
      <c r="BZ993" s="13"/>
      <c r="CA993" s="13"/>
      <c r="CB993" s="13"/>
      <c r="CC993" s="13"/>
      <c r="CD993" s="13"/>
      <c r="CE993" s="13"/>
      <c r="CF993" s="13"/>
      <c r="CG993" s="13"/>
      <c r="CH993" s="13"/>
    </row>
    <row r="994" spans="1:86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Z994" s="15"/>
      <c r="AA994" s="15"/>
      <c r="AB994" s="15"/>
      <c r="AC994" s="15"/>
      <c r="AD994" s="15"/>
      <c r="AE994" s="15"/>
      <c r="AF994" s="15"/>
      <c r="AG994" s="15"/>
      <c r="AH994" s="15"/>
      <c r="AI994" s="15"/>
      <c r="AJ994" s="15"/>
      <c r="AK994" s="15"/>
      <c r="AL994" s="15"/>
      <c r="AM994" s="13"/>
      <c r="AN994" s="13"/>
      <c r="AO994" s="13"/>
      <c r="AP994" s="13"/>
      <c r="AQ994" s="13"/>
      <c r="AR994" s="13"/>
      <c r="AS994" s="13"/>
      <c r="AT994" s="13"/>
      <c r="AU994" s="13"/>
      <c r="AV994" s="13"/>
      <c r="AW994" s="13"/>
      <c r="AX994" s="13"/>
      <c r="AY994" s="13"/>
      <c r="AZ994" s="13"/>
      <c r="BA994" s="13"/>
      <c r="BB994" s="13"/>
      <c r="BC994" s="13"/>
      <c r="BD994" s="13"/>
      <c r="BE994" s="13"/>
      <c r="BF994" s="13"/>
      <c r="BG994" s="13"/>
      <c r="BH994" s="13"/>
      <c r="BI994" s="13"/>
      <c r="BJ994" s="13"/>
      <c r="BK994" s="13"/>
      <c r="BL994" s="13"/>
      <c r="BM994" s="13"/>
      <c r="BN994" s="13"/>
      <c r="BO994" s="13"/>
      <c r="BP994" s="13"/>
      <c r="BQ994" s="13"/>
      <c r="BR994" s="13"/>
      <c r="BS994" s="13"/>
      <c r="BT994" s="13"/>
      <c r="BU994" s="13"/>
      <c r="BV994" s="13"/>
      <c r="BW994" s="13"/>
      <c r="BX994" s="13"/>
      <c r="BY994" s="13"/>
      <c r="BZ994" s="13"/>
      <c r="CA994" s="13"/>
      <c r="CB994" s="13"/>
      <c r="CC994" s="13"/>
      <c r="CD994" s="13"/>
      <c r="CE994" s="13"/>
      <c r="CF994" s="13"/>
      <c r="CG994" s="13"/>
      <c r="CH994" s="13"/>
    </row>
    <row r="995" spans="1:86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Z995" s="15"/>
      <c r="AA995" s="15"/>
      <c r="AB995" s="15"/>
      <c r="AC995" s="15"/>
      <c r="AD995" s="15"/>
      <c r="AE995" s="15"/>
      <c r="AF995" s="15"/>
      <c r="AG995" s="15"/>
      <c r="AH995" s="15"/>
      <c r="AI995" s="15"/>
      <c r="AJ995" s="15"/>
      <c r="AK995" s="15"/>
      <c r="AL995" s="15"/>
      <c r="AM995" s="13"/>
      <c r="AN995" s="13"/>
      <c r="AO995" s="13"/>
      <c r="AP995" s="13"/>
      <c r="AQ995" s="13"/>
      <c r="AR995" s="13"/>
      <c r="AS995" s="13"/>
      <c r="AT995" s="13"/>
      <c r="AU995" s="13"/>
      <c r="AV995" s="13"/>
      <c r="AW995" s="13"/>
      <c r="AX995" s="13"/>
      <c r="AY995" s="13"/>
      <c r="AZ995" s="13"/>
      <c r="BA995" s="13"/>
      <c r="BB995" s="13"/>
      <c r="BC995" s="13"/>
      <c r="BD995" s="13"/>
      <c r="BE995" s="13"/>
      <c r="BF995" s="13"/>
      <c r="BG995" s="13"/>
      <c r="BH995" s="13"/>
      <c r="BI995" s="13"/>
      <c r="BJ995" s="13"/>
      <c r="BK995" s="13"/>
      <c r="BL995" s="13"/>
      <c r="BM995" s="13"/>
      <c r="BN995" s="13"/>
      <c r="BO995" s="13"/>
      <c r="BP995" s="13"/>
      <c r="BQ995" s="13"/>
      <c r="BR995" s="13"/>
      <c r="BS995" s="13"/>
      <c r="BT995" s="13"/>
      <c r="BU995" s="13"/>
      <c r="BV995" s="13"/>
      <c r="BW995" s="13"/>
      <c r="BX995" s="13"/>
      <c r="BY995" s="13"/>
      <c r="BZ995" s="13"/>
      <c r="CA995" s="13"/>
      <c r="CB995" s="13"/>
      <c r="CC995" s="13"/>
      <c r="CD995" s="13"/>
      <c r="CE995" s="13"/>
      <c r="CF995" s="13"/>
      <c r="CG995" s="13"/>
      <c r="CH995" s="13"/>
    </row>
    <row r="996" spans="1:86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Z996" s="15"/>
      <c r="AA996" s="15"/>
      <c r="AB996" s="15"/>
      <c r="AC996" s="15"/>
      <c r="AD996" s="15"/>
      <c r="AE996" s="15"/>
      <c r="AF996" s="15"/>
      <c r="AG996" s="15"/>
      <c r="AH996" s="15"/>
      <c r="AI996" s="15"/>
      <c r="AJ996" s="15"/>
      <c r="AK996" s="15"/>
      <c r="AL996" s="15"/>
      <c r="AM996" s="13"/>
      <c r="AN996" s="13"/>
      <c r="AO996" s="13"/>
      <c r="AP996" s="13"/>
      <c r="AQ996" s="13"/>
      <c r="AR996" s="13"/>
      <c r="AS996" s="13"/>
      <c r="AT996" s="13"/>
      <c r="AU996" s="13"/>
      <c r="AV996" s="13"/>
      <c r="AW996" s="13"/>
      <c r="AX996" s="13"/>
      <c r="AY996" s="13"/>
      <c r="AZ996" s="13"/>
      <c r="BA996" s="13"/>
      <c r="BB996" s="13"/>
      <c r="BC996" s="13"/>
      <c r="BD996" s="13"/>
      <c r="BE996" s="13"/>
      <c r="BF996" s="13"/>
      <c r="BG996" s="13"/>
      <c r="BH996" s="13"/>
      <c r="BI996" s="13"/>
      <c r="BJ996" s="13"/>
      <c r="BK996" s="13"/>
      <c r="BL996" s="13"/>
      <c r="BM996" s="13"/>
      <c r="BN996" s="13"/>
      <c r="BO996" s="13"/>
      <c r="BP996" s="13"/>
      <c r="BQ996" s="13"/>
      <c r="BR996" s="13"/>
      <c r="BS996" s="13"/>
      <c r="BT996" s="13"/>
      <c r="BU996" s="13"/>
      <c r="BV996" s="13"/>
      <c r="BW996" s="13"/>
      <c r="BX996" s="13"/>
      <c r="BY996" s="13"/>
      <c r="BZ996" s="13"/>
      <c r="CA996" s="13"/>
      <c r="CB996" s="13"/>
      <c r="CC996" s="13"/>
      <c r="CD996" s="13"/>
      <c r="CE996" s="13"/>
      <c r="CF996" s="13"/>
      <c r="CG996" s="13"/>
      <c r="CH996" s="13"/>
    </row>
    <row r="997" spans="1:86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Z997" s="15"/>
      <c r="AA997" s="15"/>
      <c r="AB997" s="15"/>
      <c r="AC997" s="15"/>
      <c r="AD997" s="15"/>
      <c r="AE997" s="15"/>
      <c r="AF997" s="15"/>
      <c r="AG997" s="15"/>
      <c r="AH997" s="15"/>
      <c r="AI997" s="15"/>
      <c r="AJ997" s="15"/>
      <c r="AK997" s="15"/>
      <c r="AL997" s="15"/>
      <c r="AM997" s="13"/>
      <c r="AN997" s="13"/>
      <c r="AO997" s="13"/>
      <c r="AP997" s="13"/>
      <c r="AQ997" s="13"/>
      <c r="AR997" s="13"/>
      <c r="AS997" s="13"/>
      <c r="AT997" s="13"/>
      <c r="AU997" s="13"/>
      <c r="AV997" s="13"/>
      <c r="AW997" s="13"/>
      <c r="AX997" s="13"/>
      <c r="AY997" s="13"/>
      <c r="AZ997" s="13"/>
      <c r="BA997" s="13"/>
      <c r="BB997" s="13"/>
      <c r="BC997" s="13"/>
      <c r="BD997" s="13"/>
      <c r="BE997" s="13"/>
      <c r="BF997" s="13"/>
      <c r="BG997" s="13"/>
      <c r="BH997" s="13"/>
      <c r="BI997" s="13"/>
      <c r="BJ997" s="13"/>
      <c r="BK997" s="13"/>
      <c r="BL997" s="13"/>
      <c r="BM997" s="13"/>
      <c r="BN997" s="13"/>
      <c r="BO997" s="13"/>
      <c r="BP997" s="13"/>
      <c r="BQ997" s="13"/>
      <c r="BR997" s="13"/>
      <c r="BS997" s="13"/>
      <c r="BT997" s="13"/>
      <c r="BU997" s="13"/>
      <c r="BV997" s="13"/>
      <c r="BW997" s="13"/>
      <c r="BX997" s="13"/>
      <c r="BY997" s="13"/>
      <c r="BZ997" s="13"/>
      <c r="CA997" s="13"/>
      <c r="CB997" s="13"/>
      <c r="CC997" s="13"/>
      <c r="CD997" s="13"/>
      <c r="CE997" s="13"/>
      <c r="CF997" s="13"/>
      <c r="CG997" s="13"/>
      <c r="CH997" s="13"/>
    </row>
    <row r="998" spans="1:86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Z998" s="15"/>
      <c r="AA998" s="15"/>
      <c r="AB998" s="15"/>
      <c r="AC998" s="15"/>
      <c r="AD998" s="15"/>
      <c r="AE998" s="15"/>
      <c r="AF998" s="15"/>
      <c r="AG998" s="15"/>
      <c r="AH998" s="15"/>
      <c r="AI998" s="15"/>
      <c r="AJ998" s="15"/>
      <c r="AK998" s="15"/>
      <c r="AL998" s="15"/>
      <c r="AM998" s="13"/>
      <c r="AN998" s="13"/>
      <c r="AO998" s="13"/>
      <c r="AP998" s="13"/>
      <c r="AQ998" s="13"/>
      <c r="AR998" s="13"/>
      <c r="AS998" s="13"/>
      <c r="AT998" s="13"/>
      <c r="AU998" s="13"/>
      <c r="AV998" s="13"/>
      <c r="AW998" s="13"/>
      <c r="AX998" s="13"/>
      <c r="AY998" s="13"/>
      <c r="AZ998" s="13"/>
      <c r="BA998" s="13"/>
      <c r="BB998" s="13"/>
      <c r="BC998" s="13"/>
      <c r="BD998" s="13"/>
      <c r="BE998" s="13"/>
      <c r="BF998" s="13"/>
      <c r="BG998" s="13"/>
      <c r="BH998" s="13"/>
      <c r="BI998" s="13"/>
      <c r="BJ998" s="13"/>
      <c r="BK998" s="13"/>
      <c r="BL998" s="13"/>
      <c r="BM998" s="13"/>
      <c r="BN998" s="13"/>
      <c r="BO998" s="13"/>
      <c r="BP998" s="13"/>
      <c r="BQ998" s="13"/>
      <c r="BR998" s="13"/>
      <c r="BS998" s="13"/>
      <c r="BT998" s="13"/>
      <c r="BU998" s="13"/>
      <c r="BV998" s="13"/>
      <c r="BW998" s="13"/>
      <c r="BX998" s="13"/>
      <c r="BY998" s="13"/>
      <c r="BZ998" s="13"/>
      <c r="CA998" s="13"/>
      <c r="CB998" s="13"/>
      <c r="CC998" s="13"/>
      <c r="CD998" s="13"/>
      <c r="CE998" s="13"/>
      <c r="CF998" s="13"/>
      <c r="CG998" s="13"/>
      <c r="CH998" s="13"/>
    </row>
    <row r="999" spans="1:86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Z999" s="15"/>
      <c r="AA999" s="15"/>
      <c r="AB999" s="15"/>
      <c r="AC999" s="15"/>
      <c r="AD999" s="15"/>
      <c r="AE999" s="15"/>
      <c r="AF999" s="15"/>
      <c r="AG999" s="15"/>
      <c r="AH999" s="15"/>
      <c r="AI999" s="15"/>
      <c r="AJ999" s="15"/>
      <c r="AK999" s="15"/>
      <c r="AL999" s="15"/>
      <c r="AM999" s="13"/>
      <c r="AN999" s="13"/>
      <c r="AO999" s="13"/>
      <c r="AP999" s="13"/>
      <c r="AQ999" s="13"/>
      <c r="AR999" s="13"/>
      <c r="AS999" s="13"/>
      <c r="AT999" s="13"/>
      <c r="AU999" s="13"/>
      <c r="AV999" s="13"/>
      <c r="AW999" s="13"/>
      <c r="AX999" s="13"/>
      <c r="AY999" s="13"/>
      <c r="AZ999" s="13"/>
      <c r="BA999" s="13"/>
      <c r="BB999" s="13"/>
      <c r="BC999" s="13"/>
      <c r="BD999" s="13"/>
      <c r="BE999" s="13"/>
      <c r="BF999" s="13"/>
      <c r="BG999" s="13"/>
      <c r="BH999" s="13"/>
      <c r="BI999" s="13"/>
      <c r="BJ999" s="13"/>
      <c r="BK999" s="13"/>
      <c r="BL999" s="13"/>
      <c r="BM999" s="13"/>
      <c r="BN999" s="13"/>
      <c r="BO999" s="13"/>
      <c r="BP999" s="13"/>
      <c r="BQ999" s="13"/>
      <c r="BR999" s="13"/>
      <c r="BS999" s="13"/>
      <c r="BT999" s="13"/>
      <c r="BU999" s="13"/>
      <c r="BV999" s="13"/>
      <c r="BW999" s="13"/>
      <c r="BX999" s="13"/>
      <c r="BY999" s="13"/>
      <c r="BZ999" s="13"/>
      <c r="CA999" s="13"/>
      <c r="CB999" s="13"/>
      <c r="CC999" s="13"/>
      <c r="CD999" s="13"/>
      <c r="CE999" s="13"/>
      <c r="CF999" s="13"/>
      <c r="CG999" s="13"/>
      <c r="CH999" s="13"/>
    </row>
    <row r="1000" spans="1:86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Z1000" s="15"/>
      <c r="AA1000" s="15"/>
      <c r="AB1000" s="15"/>
      <c r="AC1000" s="15"/>
      <c r="AD1000" s="15"/>
      <c r="AE1000" s="15"/>
      <c r="AF1000" s="15"/>
      <c r="AG1000" s="15"/>
      <c r="AH1000" s="15"/>
      <c r="AI1000" s="15"/>
      <c r="AJ1000" s="15"/>
      <c r="AK1000" s="15"/>
      <c r="AL1000" s="15"/>
      <c r="AM1000" s="13"/>
      <c r="AN1000" s="13"/>
      <c r="AO1000" s="13"/>
      <c r="AP1000" s="13"/>
      <c r="AQ1000" s="13"/>
      <c r="AR1000" s="13"/>
      <c r="AS1000" s="13"/>
      <c r="AT1000" s="13"/>
      <c r="AU1000" s="13"/>
      <c r="AV1000" s="13"/>
      <c r="AW1000" s="13"/>
      <c r="AX1000" s="13"/>
      <c r="AY1000" s="13"/>
      <c r="AZ1000" s="13"/>
      <c r="BA1000" s="13"/>
      <c r="BB1000" s="13"/>
      <c r="BC1000" s="13"/>
      <c r="BD1000" s="13"/>
      <c r="BE1000" s="13"/>
      <c r="BF1000" s="13"/>
      <c r="BG1000" s="13"/>
      <c r="BH1000" s="13"/>
      <c r="BI1000" s="13"/>
      <c r="BJ1000" s="13"/>
      <c r="BK1000" s="13"/>
      <c r="BL1000" s="13"/>
      <c r="BM1000" s="13"/>
      <c r="BN1000" s="13"/>
      <c r="BO1000" s="13"/>
      <c r="BP1000" s="13"/>
      <c r="BQ1000" s="13"/>
      <c r="BR1000" s="13"/>
      <c r="BS1000" s="13"/>
      <c r="BT1000" s="13"/>
      <c r="BU1000" s="13"/>
      <c r="BV1000" s="13"/>
      <c r="BW1000" s="13"/>
      <c r="BX1000" s="13"/>
      <c r="BY1000" s="13"/>
      <c r="BZ1000" s="13"/>
      <c r="CA1000" s="13"/>
      <c r="CB1000" s="13"/>
      <c r="CC1000" s="13"/>
      <c r="CD1000" s="13"/>
      <c r="CE1000" s="13"/>
      <c r="CF1000" s="13"/>
      <c r="CG1000" s="13"/>
      <c r="CH1000" s="13"/>
    </row>
    <row r="1001" spans="1:86">
      <c r="A1001" s="15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Z1001" s="15"/>
      <c r="AA1001" s="15"/>
      <c r="AB1001" s="15"/>
      <c r="AC1001" s="15"/>
      <c r="AD1001" s="15"/>
      <c r="AE1001" s="15"/>
      <c r="AF1001" s="15"/>
      <c r="AG1001" s="15"/>
      <c r="AH1001" s="15"/>
      <c r="AI1001" s="15"/>
      <c r="AJ1001" s="15"/>
      <c r="AK1001" s="15"/>
      <c r="AL1001" s="15"/>
      <c r="AM1001" s="13"/>
      <c r="AN1001" s="13"/>
      <c r="AO1001" s="13"/>
      <c r="AP1001" s="13"/>
      <c r="AQ1001" s="13"/>
      <c r="AR1001" s="13"/>
      <c r="AS1001" s="13"/>
      <c r="AT1001" s="13"/>
      <c r="AU1001" s="13"/>
      <c r="AV1001" s="13"/>
      <c r="AW1001" s="13"/>
      <c r="AX1001" s="13"/>
      <c r="AY1001" s="13"/>
      <c r="AZ1001" s="13"/>
      <c r="BA1001" s="13"/>
      <c r="BB1001" s="13"/>
      <c r="BC1001" s="13"/>
      <c r="BD1001" s="13"/>
      <c r="BE1001" s="13"/>
      <c r="BF1001" s="13"/>
      <c r="BG1001" s="13"/>
      <c r="BH1001" s="13"/>
      <c r="BI1001" s="13"/>
      <c r="BJ1001" s="13"/>
      <c r="BK1001" s="13"/>
      <c r="BL1001" s="13"/>
      <c r="BM1001" s="13"/>
      <c r="BN1001" s="13"/>
      <c r="BO1001" s="13"/>
      <c r="BP1001" s="13"/>
      <c r="BQ1001" s="13"/>
      <c r="BR1001" s="13"/>
      <c r="BS1001" s="13"/>
      <c r="BT1001" s="13"/>
      <c r="BU1001" s="13"/>
      <c r="BV1001" s="13"/>
      <c r="BW1001" s="13"/>
      <c r="BX1001" s="13"/>
      <c r="BY1001" s="13"/>
      <c r="BZ1001" s="13"/>
      <c r="CA1001" s="13"/>
      <c r="CB1001" s="13"/>
      <c r="CC1001" s="13"/>
      <c r="CD1001" s="13"/>
      <c r="CE1001" s="13"/>
      <c r="CF1001" s="13"/>
      <c r="CG1001" s="13"/>
      <c r="CH1001" s="13"/>
    </row>
    <row r="1002" spans="1:86">
      <c r="A1002" s="15"/>
      <c r="B1002" s="15"/>
      <c r="C1002" s="15"/>
      <c r="D1002" s="15"/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Z1002" s="15"/>
      <c r="AA1002" s="15"/>
      <c r="AB1002" s="15"/>
      <c r="AC1002" s="15"/>
      <c r="AD1002" s="15"/>
      <c r="AE1002" s="15"/>
      <c r="AF1002" s="15"/>
      <c r="AG1002" s="15"/>
      <c r="AH1002" s="15"/>
      <c r="AI1002" s="15"/>
      <c r="AJ1002" s="15"/>
      <c r="AK1002" s="15"/>
      <c r="AL1002" s="15"/>
      <c r="AM1002" s="13"/>
      <c r="AN1002" s="13"/>
      <c r="AO1002" s="13"/>
      <c r="AP1002" s="13"/>
      <c r="AQ1002" s="13"/>
      <c r="AR1002" s="13"/>
      <c r="AS1002" s="13"/>
      <c r="AT1002" s="13"/>
      <c r="AU1002" s="13"/>
      <c r="AV1002" s="13"/>
      <c r="AW1002" s="13"/>
      <c r="AX1002" s="13"/>
      <c r="AY1002" s="13"/>
      <c r="AZ1002" s="13"/>
      <c r="BA1002" s="13"/>
      <c r="BB1002" s="13"/>
      <c r="BC1002" s="13"/>
      <c r="BD1002" s="13"/>
      <c r="BE1002" s="13"/>
      <c r="BF1002" s="13"/>
      <c r="BG1002" s="13"/>
      <c r="BH1002" s="13"/>
      <c r="BI1002" s="13"/>
      <c r="BJ1002" s="13"/>
      <c r="BK1002" s="13"/>
      <c r="BL1002" s="13"/>
      <c r="BM1002" s="13"/>
      <c r="BN1002" s="13"/>
      <c r="BO1002" s="13"/>
      <c r="BP1002" s="13"/>
      <c r="BQ1002" s="13"/>
      <c r="BR1002" s="13"/>
      <c r="BS1002" s="13"/>
      <c r="BT1002" s="13"/>
      <c r="BU1002" s="13"/>
      <c r="BV1002" s="13"/>
      <c r="BW1002" s="13"/>
      <c r="BX1002" s="13"/>
      <c r="BY1002" s="13"/>
      <c r="BZ1002" s="13"/>
      <c r="CA1002" s="13"/>
      <c r="CB1002" s="13"/>
      <c r="CC1002" s="13"/>
      <c r="CD1002" s="13"/>
      <c r="CE1002" s="13"/>
      <c r="CF1002" s="13"/>
      <c r="CG1002" s="13"/>
      <c r="CH1002" s="13"/>
    </row>
    <row r="1003" spans="1:86">
      <c r="A1003" s="15"/>
      <c r="B1003" s="15"/>
      <c r="C1003" s="15"/>
      <c r="D1003" s="15"/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Z1003" s="15"/>
      <c r="AA1003" s="15"/>
      <c r="AB1003" s="15"/>
      <c r="AC1003" s="15"/>
      <c r="AD1003" s="15"/>
      <c r="AE1003" s="15"/>
      <c r="AF1003" s="15"/>
      <c r="AG1003" s="15"/>
      <c r="AH1003" s="15"/>
      <c r="AI1003" s="15"/>
      <c r="AJ1003" s="15"/>
      <c r="AK1003" s="15"/>
      <c r="AL1003" s="15"/>
      <c r="AM1003" s="13"/>
      <c r="AN1003" s="13"/>
      <c r="AO1003" s="13"/>
      <c r="AP1003" s="13"/>
      <c r="AQ1003" s="13"/>
      <c r="AR1003" s="13"/>
      <c r="AS1003" s="13"/>
      <c r="AT1003" s="13"/>
      <c r="AU1003" s="13"/>
      <c r="AV1003" s="13"/>
      <c r="AW1003" s="13"/>
      <c r="AX1003" s="13"/>
      <c r="AY1003" s="13"/>
      <c r="AZ1003" s="13"/>
      <c r="BA1003" s="13"/>
      <c r="BB1003" s="13"/>
      <c r="BC1003" s="13"/>
      <c r="BD1003" s="13"/>
      <c r="BE1003" s="13"/>
      <c r="BF1003" s="13"/>
      <c r="BG1003" s="13"/>
      <c r="BH1003" s="13"/>
      <c r="BI1003" s="13"/>
      <c r="BJ1003" s="13"/>
      <c r="BK1003" s="13"/>
      <c r="BL1003" s="13"/>
      <c r="BM1003" s="13"/>
      <c r="BN1003" s="13"/>
      <c r="BO1003" s="13"/>
      <c r="BP1003" s="13"/>
      <c r="BQ1003" s="13"/>
      <c r="BR1003" s="13"/>
      <c r="BS1003" s="13"/>
      <c r="BT1003" s="13"/>
      <c r="BU1003" s="13"/>
      <c r="BV1003" s="13"/>
      <c r="BW1003" s="13"/>
      <c r="BX1003" s="13"/>
      <c r="BY1003" s="13"/>
      <c r="BZ1003" s="13"/>
      <c r="CA1003" s="13"/>
      <c r="CB1003" s="13"/>
      <c r="CC1003" s="13"/>
      <c r="CD1003" s="13"/>
      <c r="CE1003" s="13"/>
      <c r="CF1003" s="13"/>
      <c r="CG1003" s="13"/>
      <c r="CH1003" s="13"/>
    </row>
    <row r="1004" spans="1:86">
      <c r="A1004" s="15"/>
      <c r="B1004" s="15"/>
      <c r="C1004" s="15"/>
      <c r="D1004" s="15"/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Z1004" s="15"/>
      <c r="AA1004" s="15"/>
      <c r="AB1004" s="15"/>
      <c r="AC1004" s="15"/>
      <c r="AD1004" s="15"/>
      <c r="AE1004" s="15"/>
      <c r="AF1004" s="15"/>
      <c r="AG1004" s="15"/>
      <c r="AH1004" s="15"/>
      <c r="AI1004" s="15"/>
      <c r="AJ1004" s="15"/>
      <c r="AK1004" s="15"/>
      <c r="AL1004" s="15"/>
      <c r="AM1004" s="13"/>
      <c r="AN1004" s="13"/>
      <c r="AO1004" s="13"/>
      <c r="AP1004" s="13"/>
      <c r="AQ1004" s="13"/>
      <c r="AR1004" s="13"/>
      <c r="AS1004" s="13"/>
      <c r="AT1004" s="13"/>
      <c r="AU1004" s="13"/>
      <c r="AV1004" s="13"/>
      <c r="AW1004" s="13"/>
      <c r="AX1004" s="13"/>
      <c r="AY1004" s="13"/>
      <c r="AZ1004" s="13"/>
      <c r="BA1004" s="13"/>
      <c r="BB1004" s="13"/>
      <c r="BC1004" s="13"/>
      <c r="BD1004" s="13"/>
      <c r="BE1004" s="13"/>
      <c r="BF1004" s="13"/>
      <c r="BG1004" s="13"/>
      <c r="BH1004" s="13"/>
      <c r="BI1004" s="13"/>
      <c r="BJ1004" s="13"/>
      <c r="BK1004" s="13"/>
      <c r="BL1004" s="13"/>
      <c r="BM1004" s="13"/>
      <c r="BN1004" s="13"/>
      <c r="BO1004" s="13"/>
      <c r="BP1004" s="13"/>
      <c r="BQ1004" s="13"/>
      <c r="BR1004" s="13"/>
      <c r="BS1004" s="13"/>
      <c r="BT1004" s="13"/>
      <c r="BU1004" s="13"/>
      <c r="BV1004" s="13"/>
      <c r="BW1004" s="13"/>
      <c r="BX1004" s="13"/>
      <c r="BY1004" s="13"/>
      <c r="BZ1004" s="13"/>
      <c r="CA1004" s="13"/>
      <c r="CB1004" s="13"/>
      <c r="CC1004" s="13"/>
      <c r="CD1004" s="13"/>
      <c r="CE1004" s="13"/>
      <c r="CF1004" s="13"/>
      <c r="CG1004" s="13"/>
      <c r="CH1004" s="13"/>
    </row>
    <row r="1005" spans="1:86">
      <c r="A1005" s="15"/>
      <c r="B1005" s="15"/>
      <c r="C1005" s="15"/>
      <c r="D1005" s="15"/>
      <c r="E1005" s="15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  <c r="Z1005" s="15"/>
      <c r="AA1005" s="15"/>
      <c r="AB1005" s="15"/>
      <c r="AC1005" s="15"/>
      <c r="AD1005" s="15"/>
      <c r="AE1005" s="15"/>
      <c r="AF1005" s="15"/>
      <c r="AG1005" s="15"/>
      <c r="AH1005" s="15"/>
      <c r="AI1005" s="15"/>
      <c r="AJ1005" s="15"/>
      <c r="AK1005" s="15"/>
      <c r="AL1005" s="15"/>
      <c r="AM1005" s="13"/>
      <c r="AN1005" s="13"/>
      <c r="AO1005" s="13"/>
      <c r="AP1005" s="13"/>
      <c r="AQ1005" s="13"/>
      <c r="AR1005" s="13"/>
      <c r="AS1005" s="13"/>
      <c r="AT1005" s="13"/>
      <c r="AU1005" s="13"/>
      <c r="AV1005" s="13"/>
      <c r="AW1005" s="13"/>
      <c r="AX1005" s="13"/>
      <c r="AY1005" s="13"/>
      <c r="AZ1005" s="13"/>
      <c r="BA1005" s="13"/>
      <c r="BB1005" s="13"/>
      <c r="BC1005" s="13"/>
      <c r="BD1005" s="13"/>
      <c r="BE1005" s="13"/>
      <c r="BF1005" s="13"/>
      <c r="BG1005" s="13"/>
      <c r="BH1005" s="13"/>
      <c r="BI1005" s="13"/>
      <c r="BJ1005" s="13"/>
      <c r="BK1005" s="13"/>
      <c r="BL1005" s="13"/>
      <c r="BM1005" s="13"/>
      <c r="BN1005" s="13"/>
      <c r="BO1005" s="13"/>
      <c r="BP1005" s="13"/>
      <c r="BQ1005" s="13"/>
      <c r="BR1005" s="13"/>
      <c r="BS1005" s="13"/>
      <c r="BT1005" s="13"/>
      <c r="BU1005" s="13"/>
      <c r="BV1005" s="13"/>
      <c r="BW1005" s="13"/>
      <c r="BX1005" s="13"/>
      <c r="BY1005" s="13"/>
      <c r="BZ1005" s="13"/>
      <c r="CA1005" s="13"/>
      <c r="CB1005" s="13"/>
      <c r="CC1005" s="13"/>
      <c r="CD1005" s="13"/>
      <c r="CE1005" s="13"/>
      <c r="CF1005" s="13"/>
      <c r="CG1005" s="13"/>
      <c r="CH1005" s="13"/>
    </row>
    <row r="1006" spans="1:86">
      <c r="A1006" s="15"/>
      <c r="B1006" s="15"/>
      <c r="C1006" s="15"/>
      <c r="D1006" s="15"/>
      <c r="E1006" s="15"/>
      <c r="F1006" s="15"/>
      <c r="G1006" s="15"/>
      <c r="H1006" s="15"/>
      <c r="I1006" s="15"/>
      <c r="J1006" s="1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Z1006" s="15"/>
      <c r="AA1006" s="15"/>
      <c r="AB1006" s="15"/>
      <c r="AC1006" s="15"/>
      <c r="AD1006" s="15"/>
      <c r="AE1006" s="15"/>
      <c r="AF1006" s="15"/>
      <c r="AG1006" s="15"/>
      <c r="AH1006" s="15"/>
      <c r="AI1006" s="15"/>
      <c r="AJ1006" s="15"/>
      <c r="AK1006" s="15"/>
      <c r="AL1006" s="15"/>
      <c r="AM1006" s="13"/>
      <c r="AN1006" s="13"/>
      <c r="AO1006" s="13"/>
      <c r="AP1006" s="13"/>
      <c r="AQ1006" s="13"/>
      <c r="AR1006" s="13"/>
      <c r="AS1006" s="13"/>
      <c r="AT1006" s="13"/>
      <c r="AU1006" s="13"/>
      <c r="AV1006" s="13"/>
      <c r="AW1006" s="13"/>
      <c r="AX1006" s="13"/>
      <c r="AY1006" s="13"/>
      <c r="AZ1006" s="13"/>
      <c r="BA1006" s="13"/>
      <c r="BB1006" s="13"/>
      <c r="BC1006" s="13"/>
      <c r="BD1006" s="13"/>
      <c r="BE1006" s="13"/>
      <c r="BF1006" s="13"/>
      <c r="BG1006" s="13"/>
      <c r="BH1006" s="13"/>
      <c r="BI1006" s="13"/>
      <c r="BJ1006" s="13"/>
      <c r="BK1006" s="13"/>
      <c r="BL1006" s="13"/>
      <c r="BM1006" s="13"/>
      <c r="BN1006" s="13"/>
      <c r="BO1006" s="13"/>
      <c r="BP1006" s="13"/>
      <c r="BQ1006" s="13"/>
      <c r="BR1006" s="13"/>
      <c r="BS1006" s="13"/>
      <c r="BT1006" s="13"/>
      <c r="BU1006" s="13"/>
      <c r="BV1006" s="13"/>
      <c r="BW1006" s="13"/>
      <c r="BX1006" s="13"/>
      <c r="BY1006" s="13"/>
      <c r="BZ1006" s="13"/>
      <c r="CA1006" s="13"/>
      <c r="CB1006" s="13"/>
      <c r="CC1006" s="13"/>
      <c r="CD1006" s="13"/>
      <c r="CE1006" s="13"/>
      <c r="CF1006" s="13"/>
      <c r="CG1006" s="13"/>
      <c r="CH1006" s="13"/>
    </row>
    <row r="1007" spans="1:86">
      <c r="A1007" s="15"/>
      <c r="B1007" s="15"/>
      <c r="C1007" s="15"/>
      <c r="D1007" s="15"/>
      <c r="E1007" s="15"/>
      <c r="F1007" s="15"/>
      <c r="G1007" s="15"/>
      <c r="H1007" s="15"/>
      <c r="I1007" s="15"/>
      <c r="J1007" s="15"/>
      <c r="K1007" s="15"/>
      <c r="L1007" s="15"/>
      <c r="M1007" s="15"/>
      <c r="N1007" s="15"/>
      <c r="O1007" s="15"/>
      <c r="P1007" s="15"/>
      <c r="Q1007" s="15"/>
      <c r="R1007" s="15"/>
      <c r="S1007" s="15"/>
      <c r="T1007" s="15"/>
      <c r="U1007" s="15"/>
      <c r="V1007" s="15"/>
      <c r="W1007" s="15"/>
      <c r="X1007" s="15"/>
      <c r="Z1007" s="15"/>
      <c r="AA1007" s="15"/>
      <c r="AB1007" s="15"/>
      <c r="AC1007" s="15"/>
      <c r="AD1007" s="15"/>
      <c r="AE1007" s="15"/>
      <c r="AF1007" s="15"/>
      <c r="AG1007" s="15"/>
      <c r="AH1007" s="15"/>
      <c r="AI1007" s="15"/>
      <c r="AJ1007" s="15"/>
      <c r="AK1007" s="15"/>
      <c r="AL1007" s="15"/>
      <c r="AM1007" s="13"/>
      <c r="AN1007" s="13"/>
      <c r="AO1007" s="13"/>
      <c r="AP1007" s="13"/>
      <c r="AQ1007" s="13"/>
      <c r="AR1007" s="13"/>
      <c r="AS1007" s="13"/>
      <c r="AT1007" s="13"/>
      <c r="AU1007" s="13"/>
      <c r="AV1007" s="13"/>
      <c r="AW1007" s="13"/>
      <c r="AX1007" s="13"/>
      <c r="AY1007" s="13"/>
      <c r="AZ1007" s="13"/>
      <c r="BA1007" s="13"/>
      <c r="BB1007" s="13"/>
      <c r="BC1007" s="13"/>
      <c r="BD1007" s="13"/>
      <c r="BE1007" s="13"/>
      <c r="BF1007" s="13"/>
      <c r="BG1007" s="13"/>
      <c r="BH1007" s="13"/>
      <c r="BI1007" s="13"/>
      <c r="BJ1007" s="13"/>
      <c r="BK1007" s="13"/>
      <c r="BL1007" s="13"/>
      <c r="BM1007" s="13"/>
      <c r="BN1007" s="13"/>
      <c r="BO1007" s="13"/>
      <c r="BP1007" s="13"/>
      <c r="BQ1007" s="13"/>
      <c r="BR1007" s="13"/>
      <c r="BS1007" s="13"/>
      <c r="BT1007" s="13"/>
      <c r="BU1007" s="13"/>
      <c r="BV1007" s="13"/>
      <c r="BW1007" s="13"/>
      <c r="BX1007" s="13"/>
      <c r="BY1007" s="13"/>
      <c r="BZ1007" s="13"/>
      <c r="CA1007" s="13"/>
      <c r="CB1007" s="13"/>
      <c r="CC1007" s="13"/>
      <c r="CD1007" s="13"/>
      <c r="CE1007" s="13"/>
      <c r="CF1007" s="13"/>
      <c r="CG1007" s="13"/>
      <c r="CH1007" s="13"/>
    </row>
    <row r="1008" spans="1:86">
      <c r="A1008" s="15"/>
      <c r="B1008" s="15"/>
      <c r="C1008" s="15"/>
      <c r="D1008" s="15"/>
      <c r="E1008" s="15"/>
      <c r="F1008" s="15"/>
      <c r="G1008" s="15"/>
      <c r="H1008" s="15"/>
      <c r="I1008" s="15"/>
      <c r="J1008" s="15"/>
      <c r="K1008" s="15"/>
      <c r="L1008" s="15"/>
      <c r="M1008" s="15"/>
      <c r="N1008" s="15"/>
      <c r="O1008" s="15"/>
      <c r="P1008" s="15"/>
      <c r="Q1008" s="15"/>
      <c r="R1008" s="15"/>
      <c r="S1008" s="15"/>
      <c r="T1008" s="15"/>
      <c r="U1008" s="15"/>
      <c r="V1008" s="15"/>
      <c r="W1008" s="15"/>
      <c r="X1008" s="15"/>
      <c r="Z1008" s="15"/>
      <c r="AA1008" s="15"/>
      <c r="AB1008" s="15"/>
      <c r="AC1008" s="15"/>
      <c r="AD1008" s="15"/>
      <c r="AE1008" s="15"/>
      <c r="AF1008" s="15"/>
      <c r="AG1008" s="15"/>
      <c r="AH1008" s="15"/>
      <c r="AI1008" s="15"/>
      <c r="AJ1008" s="15"/>
      <c r="AK1008" s="15"/>
      <c r="AL1008" s="15"/>
      <c r="AM1008" s="13"/>
      <c r="AN1008" s="13"/>
      <c r="AO1008" s="13"/>
      <c r="AP1008" s="13"/>
      <c r="AQ1008" s="13"/>
      <c r="AR1008" s="13"/>
      <c r="AS1008" s="13"/>
      <c r="AT1008" s="13"/>
      <c r="AU1008" s="13"/>
      <c r="AV1008" s="13"/>
      <c r="AW1008" s="13"/>
      <c r="AX1008" s="13"/>
      <c r="AY1008" s="13"/>
      <c r="AZ1008" s="13"/>
      <c r="BA1008" s="13"/>
      <c r="BB1008" s="13"/>
      <c r="BC1008" s="13"/>
      <c r="BD1008" s="13"/>
      <c r="BE1008" s="13"/>
      <c r="BF1008" s="13"/>
      <c r="BG1008" s="13"/>
      <c r="BH1008" s="13"/>
      <c r="BI1008" s="13"/>
      <c r="BJ1008" s="13"/>
      <c r="BK1008" s="13"/>
      <c r="BL1008" s="13"/>
      <c r="BM1008" s="13"/>
      <c r="BN1008" s="13"/>
      <c r="BO1008" s="13"/>
      <c r="BP1008" s="13"/>
      <c r="BQ1008" s="13"/>
      <c r="BR1008" s="13"/>
      <c r="BS1008" s="13"/>
      <c r="BT1008" s="13"/>
      <c r="BU1008" s="13"/>
      <c r="BV1008" s="13"/>
      <c r="BW1008" s="13"/>
      <c r="BX1008" s="13"/>
      <c r="BY1008" s="13"/>
      <c r="BZ1008" s="13"/>
      <c r="CA1008" s="13"/>
      <c r="CB1008" s="13"/>
      <c r="CC1008" s="13"/>
      <c r="CD1008" s="13"/>
      <c r="CE1008" s="13"/>
      <c r="CF1008" s="13"/>
      <c r="CG1008" s="13"/>
      <c r="CH1008" s="13"/>
    </row>
    <row r="1009" spans="1:86">
      <c r="A1009" s="15"/>
      <c r="B1009" s="15"/>
      <c r="C1009" s="15"/>
      <c r="D1009" s="15"/>
      <c r="E1009" s="15"/>
      <c r="F1009" s="15"/>
      <c r="G1009" s="15"/>
      <c r="H1009" s="15"/>
      <c r="I1009" s="15"/>
      <c r="J1009" s="15"/>
      <c r="K1009" s="15"/>
      <c r="L1009" s="15"/>
      <c r="M1009" s="15"/>
      <c r="N1009" s="15"/>
      <c r="O1009" s="15"/>
      <c r="P1009" s="15"/>
      <c r="Q1009" s="15"/>
      <c r="R1009" s="15"/>
      <c r="S1009" s="15"/>
      <c r="T1009" s="15"/>
      <c r="U1009" s="15"/>
      <c r="V1009" s="15"/>
      <c r="W1009" s="15"/>
      <c r="X1009" s="15"/>
      <c r="Z1009" s="15"/>
      <c r="AA1009" s="15"/>
      <c r="AB1009" s="15"/>
      <c r="AC1009" s="15"/>
      <c r="AD1009" s="15"/>
      <c r="AE1009" s="15"/>
      <c r="AF1009" s="15"/>
      <c r="AG1009" s="15"/>
      <c r="AH1009" s="15"/>
      <c r="AI1009" s="15"/>
      <c r="AJ1009" s="15"/>
      <c r="AK1009" s="15"/>
      <c r="AL1009" s="15"/>
      <c r="AM1009" s="13"/>
      <c r="AN1009" s="13"/>
      <c r="AO1009" s="13"/>
      <c r="AP1009" s="13"/>
      <c r="AQ1009" s="13"/>
      <c r="AR1009" s="13"/>
      <c r="AS1009" s="13"/>
      <c r="AT1009" s="13"/>
      <c r="AU1009" s="13"/>
      <c r="AV1009" s="13"/>
      <c r="AW1009" s="13"/>
      <c r="AX1009" s="13"/>
      <c r="AY1009" s="13"/>
      <c r="AZ1009" s="13"/>
      <c r="BA1009" s="13"/>
      <c r="BB1009" s="13"/>
      <c r="BC1009" s="13"/>
      <c r="BD1009" s="13"/>
      <c r="BE1009" s="13"/>
      <c r="BF1009" s="13"/>
      <c r="BG1009" s="13"/>
      <c r="BH1009" s="13"/>
      <c r="BI1009" s="13"/>
      <c r="BJ1009" s="13"/>
      <c r="BK1009" s="13"/>
      <c r="BL1009" s="13"/>
      <c r="BM1009" s="13"/>
      <c r="BN1009" s="13"/>
      <c r="BO1009" s="13"/>
      <c r="BP1009" s="13"/>
      <c r="BQ1009" s="13"/>
      <c r="BR1009" s="13"/>
      <c r="BS1009" s="13"/>
      <c r="BT1009" s="13"/>
      <c r="BU1009" s="13"/>
      <c r="BV1009" s="13"/>
      <c r="BW1009" s="13"/>
      <c r="BX1009" s="13"/>
      <c r="BY1009" s="13"/>
      <c r="BZ1009" s="13"/>
      <c r="CA1009" s="13"/>
      <c r="CB1009" s="13"/>
      <c r="CC1009" s="13"/>
      <c r="CD1009" s="13"/>
      <c r="CE1009" s="13"/>
      <c r="CF1009" s="13"/>
      <c r="CG1009" s="13"/>
      <c r="CH1009" s="13"/>
    </row>
    <row r="1010" spans="1:86">
      <c r="A1010" s="15"/>
      <c r="B1010" s="15"/>
      <c r="C1010" s="15"/>
      <c r="D1010" s="15"/>
      <c r="E1010" s="15"/>
      <c r="F1010" s="15"/>
      <c r="G1010" s="15"/>
      <c r="H1010" s="15"/>
      <c r="I1010" s="15"/>
      <c r="J1010" s="15"/>
      <c r="K1010" s="15"/>
      <c r="L1010" s="15"/>
      <c r="M1010" s="15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  <c r="X1010" s="15"/>
      <c r="Z1010" s="15"/>
      <c r="AA1010" s="15"/>
      <c r="AB1010" s="15"/>
      <c r="AC1010" s="15"/>
      <c r="AD1010" s="15"/>
      <c r="AE1010" s="15"/>
      <c r="AF1010" s="15"/>
      <c r="AG1010" s="15"/>
      <c r="AH1010" s="15"/>
      <c r="AI1010" s="15"/>
      <c r="AJ1010" s="15"/>
      <c r="AK1010" s="15"/>
      <c r="AL1010" s="15"/>
      <c r="AM1010" s="13"/>
      <c r="AN1010" s="13"/>
      <c r="AO1010" s="13"/>
      <c r="AP1010" s="13"/>
      <c r="AQ1010" s="13"/>
      <c r="AR1010" s="13"/>
      <c r="AS1010" s="13"/>
      <c r="AT1010" s="13"/>
      <c r="AU1010" s="13"/>
      <c r="AV1010" s="13"/>
      <c r="AW1010" s="13"/>
      <c r="AX1010" s="13"/>
      <c r="AY1010" s="13"/>
      <c r="AZ1010" s="13"/>
      <c r="BA1010" s="13"/>
      <c r="BB1010" s="13"/>
      <c r="BC1010" s="13"/>
      <c r="BD1010" s="13"/>
      <c r="BE1010" s="13"/>
      <c r="BF1010" s="13"/>
      <c r="BG1010" s="13"/>
      <c r="BH1010" s="13"/>
      <c r="BI1010" s="13"/>
      <c r="BJ1010" s="13"/>
      <c r="BK1010" s="13"/>
      <c r="BL1010" s="13"/>
      <c r="BM1010" s="13"/>
      <c r="BN1010" s="13"/>
      <c r="BO1010" s="13"/>
      <c r="BP1010" s="13"/>
      <c r="BQ1010" s="13"/>
      <c r="BR1010" s="13"/>
      <c r="BS1010" s="13"/>
      <c r="BT1010" s="13"/>
      <c r="BU1010" s="13"/>
      <c r="BV1010" s="13"/>
      <c r="BW1010" s="13"/>
      <c r="BX1010" s="13"/>
      <c r="BY1010" s="13"/>
      <c r="BZ1010" s="13"/>
      <c r="CA1010" s="13"/>
      <c r="CB1010" s="13"/>
      <c r="CC1010" s="13"/>
      <c r="CD1010" s="13"/>
      <c r="CE1010" s="13"/>
      <c r="CF1010" s="13"/>
      <c r="CG1010" s="13"/>
      <c r="CH1010" s="13"/>
    </row>
    <row r="1011" spans="1:86">
      <c r="A1011" s="15"/>
      <c r="B1011" s="15"/>
      <c r="C1011" s="15"/>
      <c r="D1011" s="15"/>
      <c r="E1011" s="15"/>
      <c r="F1011" s="15"/>
      <c r="G1011" s="15"/>
      <c r="H1011" s="15"/>
      <c r="I1011" s="15"/>
      <c r="J1011" s="15"/>
      <c r="K1011" s="15"/>
      <c r="L1011" s="15"/>
      <c r="M1011" s="15"/>
      <c r="N1011" s="15"/>
      <c r="O1011" s="15"/>
      <c r="P1011" s="15"/>
      <c r="Q1011" s="15"/>
      <c r="R1011" s="15"/>
      <c r="S1011" s="15"/>
      <c r="T1011" s="15"/>
      <c r="U1011" s="15"/>
      <c r="V1011" s="15"/>
      <c r="W1011" s="15"/>
      <c r="X1011" s="15"/>
      <c r="Z1011" s="15"/>
      <c r="AA1011" s="15"/>
      <c r="AB1011" s="15"/>
      <c r="AC1011" s="15"/>
      <c r="AD1011" s="15"/>
      <c r="AE1011" s="15"/>
      <c r="AF1011" s="15"/>
      <c r="AG1011" s="15"/>
      <c r="AH1011" s="15"/>
      <c r="AI1011" s="15"/>
      <c r="AJ1011" s="15"/>
      <c r="AK1011" s="15"/>
      <c r="AL1011" s="15"/>
      <c r="AM1011" s="13"/>
      <c r="AN1011" s="13"/>
      <c r="AO1011" s="13"/>
      <c r="AP1011" s="13"/>
      <c r="AQ1011" s="13"/>
      <c r="AR1011" s="13"/>
      <c r="AS1011" s="13"/>
      <c r="AT1011" s="13"/>
      <c r="AU1011" s="13"/>
      <c r="AV1011" s="13"/>
      <c r="AW1011" s="13"/>
      <c r="AX1011" s="13"/>
      <c r="AY1011" s="13"/>
      <c r="AZ1011" s="13"/>
      <c r="BA1011" s="13"/>
      <c r="BB1011" s="13"/>
      <c r="BC1011" s="13"/>
      <c r="BD1011" s="13"/>
      <c r="BE1011" s="13"/>
      <c r="BF1011" s="13"/>
      <c r="BG1011" s="13"/>
      <c r="BH1011" s="13"/>
      <c r="BI1011" s="13"/>
      <c r="BJ1011" s="13"/>
      <c r="BK1011" s="13"/>
      <c r="BL1011" s="13"/>
      <c r="BM1011" s="13"/>
      <c r="BN1011" s="13"/>
      <c r="BO1011" s="13"/>
      <c r="BP1011" s="13"/>
      <c r="BQ1011" s="13"/>
      <c r="BR1011" s="13"/>
      <c r="BS1011" s="13"/>
      <c r="BT1011" s="13"/>
      <c r="BU1011" s="13"/>
      <c r="BV1011" s="13"/>
      <c r="BW1011" s="13"/>
      <c r="BX1011" s="13"/>
      <c r="BY1011" s="13"/>
      <c r="BZ1011" s="13"/>
      <c r="CA1011" s="13"/>
      <c r="CB1011" s="13"/>
      <c r="CC1011" s="13"/>
      <c r="CD1011" s="13"/>
      <c r="CE1011" s="13"/>
      <c r="CF1011" s="13"/>
      <c r="CG1011" s="13"/>
      <c r="CH1011" s="13"/>
    </row>
    <row r="1012" spans="1:86">
      <c r="A1012" s="15"/>
      <c r="B1012" s="15"/>
      <c r="C1012" s="15"/>
      <c r="D1012" s="15"/>
      <c r="E1012" s="15"/>
      <c r="F1012" s="15"/>
      <c r="G1012" s="15"/>
      <c r="H1012" s="15"/>
      <c r="I1012" s="15"/>
      <c r="J1012" s="15"/>
      <c r="K1012" s="15"/>
      <c r="L1012" s="15"/>
      <c r="M1012" s="15"/>
      <c r="N1012" s="15"/>
      <c r="O1012" s="15"/>
      <c r="P1012" s="15"/>
      <c r="Q1012" s="15"/>
      <c r="R1012" s="15"/>
      <c r="S1012" s="15"/>
      <c r="T1012" s="15"/>
      <c r="U1012" s="15"/>
      <c r="V1012" s="15"/>
      <c r="W1012" s="15"/>
      <c r="X1012" s="15"/>
      <c r="Z1012" s="15"/>
      <c r="AA1012" s="15"/>
      <c r="AB1012" s="15"/>
      <c r="AC1012" s="15"/>
      <c r="AD1012" s="15"/>
      <c r="AE1012" s="15"/>
      <c r="AF1012" s="15"/>
      <c r="AG1012" s="15"/>
      <c r="AH1012" s="15"/>
      <c r="AI1012" s="15"/>
      <c r="AJ1012" s="15"/>
      <c r="AK1012" s="15"/>
      <c r="AL1012" s="15"/>
      <c r="AM1012" s="13"/>
      <c r="AN1012" s="13"/>
      <c r="AO1012" s="13"/>
      <c r="AP1012" s="13"/>
      <c r="AQ1012" s="13"/>
      <c r="AR1012" s="13"/>
      <c r="AS1012" s="13"/>
      <c r="AT1012" s="13"/>
      <c r="AU1012" s="13"/>
      <c r="AV1012" s="13"/>
      <c r="AW1012" s="13"/>
      <c r="AX1012" s="13"/>
      <c r="AY1012" s="13"/>
      <c r="AZ1012" s="13"/>
      <c r="BA1012" s="13"/>
      <c r="BB1012" s="13"/>
      <c r="BC1012" s="13"/>
      <c r="BD1012" s="13"/>
      <c r="BE1012" s="13"/>
      <c r="BF1012" s="13"/>
      <c r="BG1012" s="13"/>
      <c r="BH1012" s="13"/>
      <c r="BI1012" s="13"/>
      <c r="BJ1012" s="13"/>
      <c r="BK1012" s="13"/>
      <c r="BL1012" s="13"/>
      <c r="BM1012" s="13"/>
      <c r="BN1012" s="13"/>
      <c r="BO1012" s="13"/>
      <c r="BP1012" s="13"/>
      <c r="BQ1012" s="13"/>
      <c r="BR1012" s="13"/>
      <c r="BS1012" s="13"/>
      <c r="BT1012" s="13"/>
      <c r="BU1012" s="13"/>
      <c r="BV1012" s="13"/>
      <c r="BW1012" s="13"/>
      <c r="BX1012" s="13"/>
      <c r="BY1012" s="13"/>
      <c r="BZ1012" s="13"/>
      <c r="CA1012" s="13"/>
      <c r="CB1012" s="13"/>
      <c r="CC1012" s="13"/>
      <c r="CD1012" s="13"/>
      <c r="CE1012" s="13"/>
      <c r="CF1012" s="13"/>
      <c r="CG1012" s="13"/>
      <c r="CH1012" s="13"/>
    </row>
    <row r="1013" spans="1:86">
      <c r="A1013" s="15"/>
      <c r="B1013" s="15"/>
      <c r="C1013" s="15"/>
      <c r="D1013" s="15"/>
      <c r="E1013" s="15"/>
      <c r="F1013" s="15"/>
      <c r="G1013" s="15"/>
      <c r="H1013" s="15"/>
      <c r="I1013" s="15"/>
      <c r="J1013" s="15"/>
      <c r="K1013" s="15"/>
      <c r="L1013" s="15"/>
      <c r="M1013" s="15"/>
      <c r="N1013" s="15"/>
      <c r="O1013" s="15"/>
      <c r="P1013" s="15"/>
      <c r="Q1013" s="15"/>
      <c r="R1013" s="15"/>
      <c r="S1013" s="15"/>
      <c r="T1013" s="15"/>
      <c r="U1013" s="15"/>
      <c r="V1013" s="15"/>
      <c r="W1013" s="15"/>
      <c r="X1013" s="15"/>
      <c r="Z1013" s="15"/>
      <c r="AA1013" s="15"/>
      <c r="AB1013" s="15"/>
      <c r="AC1013" s="15"/>
      <c r="AD1013" s="15"/>
      <c r="AE1013" s="15"/>
      <c r="AF1013" s="15"/>
      <c r="AG1013" s="15"/>
      <c r="AH1013" s="15"/>
      <c r="AI1013" s="15"/>
      <c r="AJ1013" s="15"/>
      <c r="AK1013" s="15"/>
      <c r="AL1013" s="15"/>
      <c r="AM1013" s="13"/>
      <c r="AN1013" s="13"/>
      <c r="AO1013" s="13"/>
      <c r="AP1013" s="13"/>
      <c r="AQ1013" s="13"/>
      <c r="AR1013" s="13"/>
      <c r="AS1013" s="13"/>
      <c r="AT1013" s="13"/>
      <c r="AU1013" s="13"/>
      <c r="AV1013" s="13"/>
      <c r="AW1013" s="13"/>
      <c r="AX1013" s="13"/>
      <c r="AY1013" s="13"/>
      <c r="AZ1013" s="13"/>
      <c r="BA1013" s="13"/>
      <c r="BB1013" s="13"/>
      <c r="BC1013" s="13"/>
      <c r="BD1013" s="13"/>
      <c r="BE1013" s="13"/>
      <c r="BF1013" s="13"/>
      <c r="BG1013" s="13"/>
      <c r="BH1013" s="13"/>
      <c r="BI1013" s="13"/>
      <c r="BJ1013" s="13"/>
      <c r="BK1013" s="13"/>
      <c r="BL1013" s="13"/>
      <c r="BM1013" s="13"/>
      <c r="BN1013" s="13"/>
      <c r="BO1013" s="13"/>
      <c r="BP1013" s="13"/>
      <c r="BQ1013" s="13"/>
      <c r="BR1013" s="13"/>
      <c r="BS1013" s="13"/>
      <c r="BT1013" s="13"/>
      <c r="BU1013" s="13"/>
      <c r="BV1013" s="13"/>
      <c r="BW1013" s="13"/>
      <c r="BX1013" s="13"/>
      <c r="BY1013" s="13"/>
      <c r="BZ1013" s="13"/>
      <c r="CA1013" s="13"/>
      <c r="CB1013" s="13"/>
      <c r="CC1013" s="13"/>
      <c r="CD1013" s="13"/>
      <c r="CE1013" s="13"/>
      <c r="CF1013" s="13"/>
      <c r="CG1013" s="13"/>
      <c r="CH1013" s="13"/>
    </row>
    <row r="1014" spans="1:86">
      <c r="A1014" s="15"/>
      <c r="B1014" s="15"/>
      <c r="C1014" s="15"/>
      <c r="D1014" s="15"/>
      <c r="E1014" s="15"/>
      <c r="F1014" s="15"/>
      <c r="G1014" s="15"/>
      <c r="H1014" s="15"/>
      <c r="I1014" s="15"/>
      <c r="J1014" s="15"/>
      <c r="K1014" s="15"/>
      <c r="L1014" s="15"/>
      <c r="M1014" s="15"/>
      <c r="N1014" s="15"/>
      <c r="O1014" s="15"/>
      <c r="P1014" s="15"/>
      <c r="Q1014" s="15"/>
      <c r="R1014" s="15"/>
      <c r="S1014" s="15"/>
      <c r="T1014" s="15"/>
      <c r="U1014" s="15"/>
      <c r="V1014" s="15"/>
      <c r="W1014" s="15"/>
      <c r="X1014" s="15"/>
      <c r="Z1014" s="15"/>
      <c r="AA1014" s="15"/>
      <c r="AB1014" s="15"/>
      <c r="AC1014" s="15"/>
      <c r="AD1014" s="15"/>
      <c r="AE1014" s="15"/>
      <c r="AF1014" s="15"/>
      <c r="AG1014" s="15"/>
      <c r="AH1014" s="15"/>
      <c r="AI1014" s="15"/>
      <c r="AJ1014" s="15"/>
      <c r="AK1014" s="15"/>
      <c r="AL1014" s="15"/>
      <c r="AM1014" s="13"/>
      <c r="AN1014" s="13"/>
      <c r="AO1014" s="13"/>
      <c r="AP1014" s="13"/>
      <c r="AQ1014" s="13"/>
      <c r="AR1014" s="13"/>
      <c r="AS1014" s="13"/>
      <c r="AT1014" s="13"/>
      <c r="AU1014" s="13"/>
      <c r="AV1014" s="13"/>
      <c r="AW1014" s="13"/>
      <c r="AX1014" s="13"/>
      <c r="AY1014" s="13"/>
      <c r="AZ1014" s="13"/>
      <c r="BA1014" s="13"/>
      <c r="BB1014" s="13"/>
      <c r="BC1014" s="13"/>
      <c r="BD1014" s="13"/>
      <c r="BE1014" s="13"/>
      <c r="BF1014" s="13"/>
      <c r="BG1014" s="13"/>
      <c r="BH1014" s="13"/>
      <c r="BI1014" s="13"/>
      <c r="BJ1014" s="13"/>
      <c r="BK1014" s="13"/>
      <c r="BL1014" s="13"/>
      <c r="BM1014" s="13"/>
      <c r="BN1014" s="13"/>
      <c r="BO1014" s="13"/>
      <c r="BP1014" s="13"/>
      <c r="BQ1014" s="13"/>
      <c r="BR1014" s="13"/>
      <c r="BS1014" s="13"/>
      <c r="BT1014" s="13"/>
      <c r="BU1014" s="13"/>
      <c r="BV1014" s="13"/>
      <c r="BW1014" s="13"/>
      <c r="BX1014" s="13"/>
      <c r="BY1014" s="13"/>
      <c r="BZ1014" s="13"/>
      <c r="CA1014" s="13"/>
      <c r="CB1014" s="13"/>
      <c r="CC1014" s="13"/>
      <c r="CD1014" s="13"/>
      <c r="CE1014" s="13"/>
      <c r="CF1014" s="13"/>
      <c r="CG1014" s="13"/>
      <c r="CH1014" s="13"/>
    </row>
    <row r="1015" spans="1:86">
      <c r="A1015" s="15"/>
      <c r="B1015" s="15"/>
      <c r="C1015" s="15"/>
      <c r="D1015" s="15"/>
      <c r="E1015" s="15"/>
      <c r="F1015" s="15"/>
      <c r="G1015" s="15"/>
      <c r="H1015" s="15"/>
      <c r="I1015" s="15"/>
      <c r="J1015" s="15"/>
      <c r="K1015" s="15"/>
      <c r="L1015" s="15"/>
      <c r="M1015" s="15"/>
      <c r="N1015" s="15"/>
      <c r="O1015" s="15"/>
      <c r="P1015" s="15"/>
      <c r="Q1015" s="15"/>
      <c r="R1015" s="15"/>
      <c r="S1015" s="15"/>
      <c r="T1015" s="15"/>
      <c r="U1015" s="15"/>
      <c r="V1015" s="15"/>
      <c r="W1015" s="15"/>
      <c r="X1015" s="15"/>
      <c r="Z1015" s="15"/>
      <c r="AA1015" s="15"/>
      <c r="AB1015" s="15"/>
      <c r="AC1015" s="15"/>
      <c r="AD1015" s="15"/>
      <c r="AE1015" s="15"/>
      <c r="AF1015" s="15"/>
      <c r="AG1015" s="15"/>
      <c r="AH1015" s="15"/>
      <c r="AI1015" s="15"/>
      <c r="AJ1015" s="15"/>
      <c r="AK1015" s="15"/>
      <c r="AL1015" s="15"/>
      <c r="AM1015" s="13"/>
      <c r="AN1015" s="13"/>
      <c r="AO1015" s="13"/>
      <c r="AP1015" s="13"/>
      <c r="AQ1015" s="13"/>
      <c r="AR1015" s="13"/>
      <c r="AS1015" s="13"/>
      <c r="AT1015" s="13"/>
      <c r="AU1015" s="13"/>
      <c r="AV1015" s="13"/>
      <c r="AW1015" s="13"/>
      <c r="AX1015" s="13"/>
      <c r="AY1015" s="13"/>
      <c r="AZ1015" s="13"/>
      <c r="BA1015" s="13"/>
      <c r="BB1015" s="13"/>
      <c r="BC1015" s="13"/>
      <c r="BD1015" s="13"/>
      <c r="BE1015" s="13"/>
      <c r="BF1015" s="13"/>
      <c r="BG1015" s="13"/>
      <c r="BH1015" s="13"/>
      <c r="BI1015" s="13"/>
      <c r="BJ1015" s="13"/>
      <c r="BK1015" s="13"/>
      <c r="BL1015" s="13"/>
      <c r="BM1015" s="13"/>
      <c r="BN1015" s="13"/>
      <c r="BO1015" s="13"/>
      <c r="BP1015" s="13"/>
      <c r="BQ1015" s="13"/>
      <c r="BR1015" s="13"/>
      <c r="BS1015" s="13"/>
      <c r="BT1015" s="13"/>
      <c r="BU1015" s="13"/>
      <c r="BV1015" s="13"/>
      <c r="BW1015" s="13"/>
      <c r="BX1015" s="13"/>
      <c r="BY1015" s="13"/>
      <c r="BZ1015" s="13"/>
      <c r="CA1015" s="13"/>
      <c r="CB1015" s="13"/>
      <c r="CC1015" s="13"/>
      <c r="CD1015" s="13"/>
      <c r="CE1015" s="13"/>
      <c r="CF1015" s="13"/>
      <c r="CG1015" s="13"/>
      <c r="CH1015" s="13"/>
    </row>
    <row r="1016" spans="1:86">
      <c r="A1016" s="15"/>
      <c r="B1016" s="15"/>
      <c r="C1016" s="15"/>
      <c r="D1016" s="15"/>
      <c r="E1016" s="15"/>
      <c r="F1016" s="15"/>
      <c r="G1016" s="15"/>
      <c r="H1016" s="15"/>
      <c r="I1016" s="15"/>
      <c r="J1016" s="15"/>
      <c r="K1016" s="15"/>
      <c r="L1016" s="15"/>
      <c r="M1016" s="15"/>
      <c r="N1016" s="15"/>
      <c r="O1016" s="15"/>
      <c r="P1016" s="15"/>
      <c r="Q1016" s="15"/>
      <c r="R1016" s="15"/>
      <c r="S1016" s="15"/>
      <c r="T1016" s="15"/>
      <c r="U1016" s="15"/>
      <c r="V1016" s="15"/>
      <c r="W1016" s="15"/>
      <c r="X1016" s="15"/>
      <c r="Z1016" s="15"/>
      <c r="AA1016" s="15"/>
      <c r="AB1016" s="15"/>
      <c r="AC1016" s="15"/>
      <c r="AD1016" s="15"/>
      <c r="AE1016" s="15"/>
      <c r="AF1016" s="15"/>
      <c r="AG1016" s="15"/>
      <c r="AH1016" s="15"/>
      <c r="AI1016" s="15"/>
      <c r="AJ1016" s="15"/>
      <c r="AK1016" s="15"/>
      <c r="AL1016" s="15"/>
      <c r="AM1016" s="13"/>
      <c r="AN1016" s="13"/>
      <c r="AO1016" s="13"/>
      <c r="AP1016" s="13"/>
      <c r="AQ1016" s="13"/>
      <c r="AR1016" s="13"/>
      <c r="AS1016" s="13"/>
      <c r="AT1016" s="13"/>
      <c r="AU1016" s="13"/>
      <c r="AV1016" s="13"/>
      <c r="AW1016" s="13"/>
      <c r="AX1016" s="13"/>
      <c r="AY1016" s="13"/>
      <c r="AZ1016" s="13"/>
      <c r="BA1016" s="13"/>
      <c r="BB1016" s="13"/>
      <c r="BC1016" s="13"/>
      <c r="BD1016" s="13"/>
      <c r="BE1016" s="13"/>
      <c r="BF1016" s="13"/>
      <c r="BG1016" s="13"/>
      <c r="BH1016" s="13"/>
      <c r="BI1016" s="13"/>
      <c r="BJ1016" s="13"/>
      <c r="BK1016" s="13"/>
      <c r="BL1016" s="13"/>
      <c r="BM1016" s="13"/>
      <c r="BN1016" s="13"/>
      <c r="BO1016" s="13"/>
      <c r="BP1016" s="13"/>
      <c r="BQ1016" s="13"/>
      <c r="BR1016" s="13"/>
      <c r="BS1016" s="13"/>
      <c r="BT1016" s="13"/>
      <c r="BU1016" s="13"/>
      <c r="BV1016" s="13"/>
      <c r="BW1016" s="13"/>
      <c r="BX1016" s="13"/>
      <c r="BY1016" s="13"/>
      <c r="BZ1016" s="13"/>
      <c r="CA1016" s="13"/>
      <c r="CB1016" s="13"/>
      <c r="CC1016" s="13"/>
      <c r="CD1016" s="13"/>
      <c r="CE1016" s="13"/>
      <c r="CF1016" s="13"/>
      <c r="CG1016" s="13"/>
      <c r="CH1016" s="13"/>
    </row>
    <row r="1017" spans="1:86">
      <c r="A1017" s="15"/>
      <c r="B1017" s="15"/>
      <c r="C1017" s="15"/>
      <c r="D1017" s="15"/>
      <c r="E1017" s="15"/>
      <c r="F1017" s="15"/>
      <c r="G1017" s="15"/>
      <c r="H1017" s="15"/>
      <c r="I1017" s="15"/>
      <c r="J1017" s="15"/>
      <c r="K1017" s="15"/>
      <c r="L1017" s="15"/>
      <c r="M1017" s="15"/>
      <c r="N1017" s="15"/>
      <c r="O1017" s="15"/>
      <c r="P1017" s="15"/>
      <c r="Q1017" s="15"/>
      <c r="R1017" s="15"/>
      <c r="S1017" s="15"/>
      <c r="T1017" s="15"/>
      <c r="U1017" s="15"/>
      <c r="V1017" s="15"/>
      <c r="W1017" s="15"/>
      <c r="X1017" s="15"/>
      <c r="Z1017" s="15"/>
      <c r="AA1017" s="15"/>
      <c r="AB1017" s="15"/>
      <c r="AC1017" s="15"/>
      <c r="AD1017" s="15"/>
      <c r="AE1017" s="15"/>
      <c r="AF1017" s="15"/>
      <c r="AG1017" s="15"/>
      <c r="AH1017" s="15"/>
      <c r="AI1017" s="15"/>
      <c r="AJ1017" s="15"/>
      <c r="AK1017" s="15"/>
      <c r="AL1017" s="15"/>
      <c r="AM1017" s="13"/>
      <c r="AN1017" s="13"/>
      <c r="AO1017" s="13"/>
      <c r="AP1017" s="13"/>
      <c r="AQ1017" s="13"/>
      <c r="AR1017" s="13"/>
      <c r="AS1017" s="13"/>
      <c r="AT1017" s="13"/>
      <c r="AU1017" s="13"/>
      <c r="AV1017" s="13"/>
      <c r="AW1017" s="13"/>
      <c r="AX1017" s="13"/>
      <c r="AY1017" s="13"/>
      <c r="AZ1017" s="13"/>
      <c r="BA1017" s="13"/>
      <c r="BB1017" s="13"/>
      <c r="BC1017" s="13"/>
      <c r="BD1017" s="13"/>
      <c r="BE1017" s="13"/>
      <c r="BF1017" s="13"/>
      <c r="BG1017" s="13"/>
      <c r="BH1017" s="13"/>
      <c r="BI1017" s="13"/>
      <c r="BJ1017" s="13"/>
      <c r="BK1017" s="13"/>
      <c r="BL1017" s="13"/>
      <c r="BM1017" s="13"/>
      <c r="BN1017" s="13"/>
      <c r="BO1017" s="13"/>
      <c r="BP1017" s="13"/>
      <c r="BQ1017" s="13"/>
      <c r="BR1017" s="13"/>
      <c r="BS1017" s="13"/>
      <c r="BT1017" s="13"/>
      <c r="BU1017" s="13"/>
      <c r="BV1017" s="13"/>
      <c r="BW1017" s="13"/>
      <c r="BX1017" s="13"/>
      <c r="BY1017" s="13"/>
      <c r="BZ1017" s="13"/>
      <c r="CA1017" s="13"/>
      <c r="CB1017" s="13"/>
      <c r="CC1017" s="13"/>
      <c r="CD1017" s="13"/>
      <c r="CE1017" s="13"/>
      <c r="CF1017" s="13"/>
      <c r="CG1017" s="13"/>
      <c r="CH1017" s="13"/>
    </row>
    <row r="1018" spans="1:86">
      <c r="A1018" s="15"/>
      <c r="B1018" s="15"/>
      <c r="C1018" s="15"/>
      <c r="D1018" s="15"/>
      <c r="E1018" s="15"/>
      <c r="F1018" s="15"/>
      <c r="G1018" s="15"/>
      <c r="H1018" s="15"/>
      <c r="I1018" s="15"/>
      <c r="J1018" s="15"/>
      <c r="K1018" s="15"/>
      <c r="L1018" s="15"/>
      <c r="M1018" s="15"/>
      <c r="N1018" s="15"/>
      <c r="O1018" s="15"/>
      <c r="P1018" s="15"/>
      <c r="Q1018" s="15"/>
      <c r="R1018" s="15"/>
      <c r="S1018" s="15"/>
      <c r="T1018" s="15"/>
      <c r="U1018" s="15"/>
      <c r="V1018" s="15"/>
      <c r="W1018" s="15"/>
      <c r="X1018" s="15"/>
      <c r="Z1018" s="15"/>
      <c r="AA1018" s="15"/>
      <c r="AB1018" s="15"/>
      <c r="AC1018" s="15"/>
      <c r="AD1018" s="15"/>
      <c r="AE1018" s="15"/>
      <c r="AF1018" s="15"/>
      <c r="AG1018" s="15"/>
      <c r="AH1018" s="15"/>
      <c r="AI1018" s="15"/>
      <c r="AJ1018" s="15"/>
      <c r="AK1018" s="15"/>
      <c r="AL1018" s="15"/>
      <c r="AM1018" s="13"/>
      <c r="AN1018" s="13"/>
      <c r="AO1018" s="13"/>
      <c r="AP1018" s="13"/>
      <c r="AQ1018" s="13"/>
      <c r="AR1018" s="13"/>
      <c r="AS1018" s="13"/>
      <c r="AT1018" s="13"/>
      <c r="AU1018" s="13"/>
      <c r="AV1018" s="13"/>
      <c r="AW1018" s="13"/>
      <c r="AX1018" s="13"/>
      <c r="AY1018" s="13"/>
      <c r="AZ1018" s="13"/>
      <c r="BA1018" s="13"/>
      <c r="BB1018" s="13"/>
      <c r="BC1018" s="13"/>
      <c r="BD1018" s="13"/>
      <c r="BE1018" s="13"/>
      <c r="BF1018" s="13"/>
      <c r="BG1018" s="13"/>
      <c r="BH1018" s="13"/>
      <c r="BI1018" s="13"/>
      <c r="BJ1018" s="13"/>
      <c r="BK1018" s="13"/>
      <c r="BL1018" s="13"/>
      <c r="BM1018" s="13"/>
      <c r="BN1018" s="13"/>
      <c r="BO1018" s="13"/>
      <c r="BP1018" s="13"/>
      <c r="BQ1018" s="13"/>
      <c r="BR1018" s="13"/>
      <c r="BS1018" s="13"/>
      <c r="BT1018" s="13"/>
      <c r="BU1018" s="13"/>
      <c r="BV1018" s="13"/>
      <c r="BW1018" s="13"/>
      <c r="BX1018" s="13"/>
      <c r="BY1018" s="13"/>
      <c r="BZ1018" s="13"/>
      <c r="CA1018" s="13"/>
      <c r="CB1018" s="13"/>
      <c r="CC1018" s="13"/>
      <c r="CD1018" s="13"/>
      <c r="CE1018" s="13"/>
      <c r="CF1018" s="13"/>
      <c r="CG1018" s="13"/>
      <c r="CH1018" s="13"/>
    </row>
    <row r="1019" spans="1:86">
      <c r="A1019" s="15"/>
      <c r="B1019" s="15"/>
      <c r="C1019" s="15"/>
      <c r="D1019" s="15"/>
      <c r="E1019" s="15"/>
      <c r="F1019" s="15"/>
      <c r="G1019" s="15"/>
      <c r="H1019" s="15"/>
      <c r="I1019" s="15"/>
      <c r="J1019" s="15"/>
      <c r="K1019" s="15"/>
      <c r="L1019" s="15"/>
      <c r="M1019" s="15"/>
      <c r="N1019" s="15"/>
      <c r="O1019" s="15"/>
      <c r="P1019" s="15"/>
      <c r="Q1019" s="15"/>
      <c r="R1019" s="15"/>
      <c r="S1019" s="15"/>
      <c r="T1019" s="15"/>
      <c r="U1019" s="15"/>
      <c r="V1019" s="15"/>
      <c r="W1019" s="15"/>
      <c r="X1019" s="15"/>
      <c r="Z1019" s="15"/>
      <c r="AA1019" s="15"/>
      <c r="AB1019" s="15"/>
      <c r="AC1019" s="15"/>
      <c r="AD1019" s="15"/>
      <c r="AE1019" s="15"/>
      <c r="AF1019" s="15"/>
      <c r="AG1019" s="15"/>
      <c r="AH1019" s="15"/>
      <c r="AI1019" s="15"/>
      <c r="AJ1019" s="15"/>
      <c r="AK1019" s="15"/>
      <c r="AL1019" s="15"/>
      <c r="AM1019" s="13"/>
      <c r="AN1019" s="13"/>
      <c r="AO1019" s="13"/>
      <c r="AP1019" s="13"/>
      <c r="AQ1019" s="13"/>
      <c r="AR1019" s="13"/>
      <c r="AS1019" s="13"/>
      <c r="AT1019" s="13"/>
      <c r="AU1019" s="13"/>
      <c r="AV1019" s="13"/>
      <c r="AW1019" s="13"/>
      <c r="AX1019" s="13"/>
      <c r="AY1019" s="13"/>
      <c r="AZ1019" s="13"/>
      <c r="BA1019" s="13"/>
      <c r="BB1019" s="13"/>
      <c r="BC1019" s="13"/>
      <c r="BD1019" s="13"/>
      <c r="BE1019" s="13"/>
      <c r="BF1019" s="13"/>
      <c r="BG1019" s="13"/>
      <c r="BH1019" s="13"/>
      <c r="BI1019" s="13"/>
      <c r="BJ1019" s="13"/>
      <c r="BK1019" s="13"/>
      <c r="BL1019" s="13"/>
      <c r="BM1019" s="13"/>
      <c r="BN1019" s="13"/>
      <c r="BO1019" s="13"/>
      <c r="BP1019" s="13"/>
      <c r="BQ1019" s="13"/>
      <c r="BR1019" s="13"/>
      <c r="BS1019" s="13"/>
      <c r="BT1019" s="13"/>
      <c r="BU1019" s="13"/>
      <c r="BV1019" s="13"/>
      <c r="BW1019" s="13"/>
      <c r="BX1019" s="13"/>
      <c r="BY1019" s="13"/>
      <c r="BZ1019" s="13"/>
      <c r="CA1019" s="13"/>
      <c r="CB1019" s="13"/>
      <c r="CC1019" s="13"/>
      <c r="CD1019" s="13"/>
      <c r="CE1019" s="13"/>
      <c r="CF1019" s="13"/>
      <c r="CG1019" s="13"/>
      <c r="CH1019" s="13"/>
    </row>
    <row r="1020" spans="1:86">
      <c r="A1020" s="15"/>
      <c r="B1020" s="15"/>
      <c r="C1020" s="15"/>
      <c r="D1020" s="15"/>
      <c r="E1020" s="15"/>
      <c r="F1020" s="15"/>
      <c r="G1020" s="15"/>
      <c r="H1020" s="15"/>
      <c r="I1020" s="15"/>
      <c r="J1020" s="15"/>
      <c r="K1020" s="15"/>
      <c r="L1020" s="15"/>
      <c r="M1020" s="15"/>
      <c r="N1020" s="15"/>
      <c r="O1020" s="15"/>
      <c r="P1020" s="15"/>
      <c r="Q1020" s="15"/>
      <c r="R1020" s="15"/>
      <c r="S1020" s="15"/>
      <c r="T1020" s="15"/>
      <c r="U1020" s="15"/>
      <c r="V1020" s="15"/>
      <c r="W1020" s="15"/>
      <c r="X1020" s="15"/>
      <c r="Z1020" s="15"/>
      <c r="AA1020" s="15"/>
      <c r="AB1020" s="15"/>
      <c r="AC1020" s="15"/>
      <c r="AD1020" s="15"/>
      <c r="AE1020" s="15"/>
      <c r="AF1020" s="15"/>
      <c r="AG1020" s="15"/>
      <c r="AH1020" s="15"/>
      <c r="AI1020" s="15"/>
      <c r="AJ1020" s="15"/>
      <c r="AK1020" s="15"/>
      <c r="AL1020" s="15"/>
      <c r="AM1020" s="13"/>
      <c r="AN1020" s="13"/>
      <c r="AO1020" s="13"/>
      <c r="AP1020" s="13"/>
      <c r="AQ1020" s="13"/>
      <c r="AR1020" s="13"/>
      <c r="AS1020" s="13"/>
      <c r="AT1020" s="13"/>
      <c r="AU1020" s="13"/>
      <c r="AV1020" s="13"/>
      <c r="AW1020" s="13"/>
      <c r="AX1020" s="13"/>
      <c r="AY1020" s="13"/>
      <c r="AZ1020" s="13"/>
      <c r="BA1020" s="13"/>
      <c r="BB1020" s="13"/>
      <c r="BC1020" s="13"/>
      <c r="BD1020" s="13"/>
      <c r="BE1020" s="13"/>
      <c r="BF1020" s="13"/>
      <c r="BG1020" s="13"/>
      <c r="BH1020" s="13"/>
      <c r="BI1020" s="13"/>
      <c r="BJ1020" s="13"/>
      <c r="BK1020" s="13"/>
      <c r="BL1020" s="13"/>
      <c r="BM1020" s="13"/>
      <c r="BN1020" s="13"/>
      <c r="BO1020" s="13"/>
      <c r="BP1020" s="13"/>
      <c r="BQ1020" s="13"/>
      <c r="BR1020" s="13"/>
      <c r="BS1020" s="13"/>
      <c r="BT1020" s="13"/>
      <c r="BU1020" s="13"/>
      <c r="BV1020" s="13"/>
      <c r="BW1020" s="13"/>
      <c r="BX1020" s="13"/>
      <c r="BY1020" s="13"/>
      <c r="BZ1020" s="13"/>
      <c r="CA1020" s="13"/>
      <c r="CB1020" s="13"/>
      <c r="CC1020" s="13"/>
      <c r="CD1020" s="13"/>
      <c r="CE1020" s="13"/>
      <c r="CF1020" s="13"/>
      <c r="CG1020" s="13"/>
      <c r="CH1020" s="13"/>
    </row>
    <row r="1021" spans="1:86">
      <c r="A1021" s="15"/>
      <c r="B1021" s="15"/>
      <c r="C1021" s="15"/>
      <c r="D1021" s="15"/>
      <c r="E1021" s="15"/>
      <c r="F1021" s="15"/>
      <c r="G1021" s="15"/>
      <c r="H1021" s="15"/>
      <c r="I1021" s="15"/>
      <c r="J1021" s="15"/>
      <c r="K1021" s="15"/>
      <c r="L1021" s="15"/>
      <c r="M1021" s="15"/>
      <c r="N1021" s="15"/>
      <c r="O1021" s="15"/>
      <c r="P1021" s="15"/>
      <c r="Q1021" s="15"/>
      <c r="R1021" s="15"/>
      <c r="S1021" s="15"/>
      <c r="T1021" s="15"/>
      <c r="U1021" s="15"/>
      <c r="V1021" s="15"/>
      <c r="W1021" s="15"/>
      <c r="X1021" s="15"/>
      <c r="Z1021" s="15"/>
      <c r="AA1021" s="15"/>
      <c r="AB1021" s="15"/>
      <c r="AC1021" s="15"/>
      <c r="AD1021" s="15"/>
      <c r="AE1021" s="15"/>
      <c r="AF1021" s="15"/>
      <c r="AG1021" s="15"/>
      <c r="AH1021" s="15"/>
      <c r="AI1021" s="15"/>
      <c r="AJ1021" s="15"/>
      <c r="AK1021" s="15"/>
      <c r="AL1021" s="15"/>
      <c r="AM1021" s="13"/>
      <c r="AN1021" s="13"/>
      <c r="AO1021" s="13"/>
      <c r="AP1021" s="13"/>
      <c r="AQ1021" s="13"/>
      <c r="AR1021" s="13"/>
      <c r="AS1021" s="13"/>
      <c r="AT1021" s="13"/>
      <c r="AU1021" s="13"/>
      <c r="AV1021" s="13"/>
      <c r="AW1021" s="13"/>
      <c r="AX1021" s="13"/>
      <c r="AY1021" s="13"/>
      <c r="AZ1021" s="13"/>
      <c r="BA1021" s="13"/>
      <c r="BB1021" s="13"/>
      <c r="BC1021" s="13"/>
      <c r="BD1021" s="13"/>
      <c r="BE1021" s="13"/>
      <c r="BF1021" s="13"/>
      <c r="BG1021" s="13"/>
      <c r="BH1021" s="13"/>
      <c r="BI1021" s="13"/>
      <c r="BJ1021" s="13"/>
      <c r="BK1021" s="13"/>
      <c r="BL1021" s="13"/>
      <c r="BM1021" s="13"/>
      <c r="BN1021" s="13"/>
      <c r="BO1021" s="13"/>
      <c r="BP1021" s="13"/>
      <c r="BQ1021" s="13"/>
      <c r="BR1021" s="13"/>
      <c r="BS1021" s="13"/>
      <c r="BT1021" s="13"/>
      <c r="BU1021" s="13"/>
      <c r="BV1021" s="13"/>
      <c r="BW1021" s="13"/>
      <c r="BX1021" s="13"/>
      <c r="BY1021" s="13"/>
      <c r="BZ1021" s="13"/>
      <c r="CA1021" s="13"/>
      <c r="CB1021" s="13"/>
      <c r="CC1021" s="13"/>
      <c r="CD1021" s="13"/>
      <c r="CE1021" s="13"/>
      <c r="CF1021" s="13"/>
      <c r="CG1021" s="13"/>
      <c r="CH1021" s="13"/>
    </row>
    <row r="1022" spans="1:86">
      <c r="A1022" s="15"/>
      <c r="B1022" s="15"/>
      <c r="C1022" s="15"/>
      <c r="D1022" s="15"/>
      <c r="E1022" s="15"/>
      <c r="F1022" s="15"/>
      <c r="G1022" s="15"/>
      <c r="H1022" s="15"/>
      <c r="I1022" s="15"/>
      <c r="J1022" s="15"/>
      <c r="K1022" s="15"/>
      <c r="L1022" s="15"/>
      <c r="M1022" s="15"/>
      <c r="N1022" s="15"/>
      <c r="O1022" s="15"/>
      <c r="P1022" s="15"/>
      <c r="Q1022" s="15"/>
      <c r="R1022" s="15"/>
      <c r="S1022" s="15"/>
      <c r="T1022" s="15"/>
      <c r="U1022" s="15"/>
      <c r="V1022" s="15"/>
      <c r="W1022" s="15"/>
      <c r="X1022" s="15"/>
      <c r="Z1022" s="15"/>
      <c r="AA1022" s="15"/>
      <c r="AB1022" s="15"/>
      <c r="AC1022" s="15"/>
      <c r="AD1022" s="15"/>
      <c r="AE1022" s="15"/>
      <c r="AF1022" s="15"/>
      <c r="AG1022" s="15"/>
      <c r="AH1022" s="15"/>
      <c r="AI1022" s="15"/>
      <c r="AJ1022" s="15"/>
      <c r="AK1022" s="15"/>
      <c r="AL1022" s="15"/>
      <c r="AM1022" s="13"/>
      <c r="AN1022" s="13"/>
      <c r="AO1022" s="13"/>
      <c r="AP1022" s="13"/>
      <c r="AQ1022" s="13"/>
      <c r="AR1022" s="13"/>
      <c r="AS1022" s="13"/>
      <c r="AT1022" s="13"/>
      <c r="AU1022" s="13"/>
      <c r="AV1022" s="13"/>
      <c r="AW1022" s="13"/>
      <c r="AX1022" s="13"/>
      <c r="AY1022" s="13"/>
      <c r="AZ1022" s="13"/>
      <c r="BA1022" s="13"/>
      <c r="BB1022" s="13"/>
      <c r="BC1022" s="13"/>
      <c r="BD1022" s="13"/>
      <c r="BE1022" s="13"/>
      <c r="BF1022" s="13"/>
      <c r="BG1022" s="13"/>
      <c r="BH1022" s="13"/>
      <c r="BI1022" s="13"/>
      <c r="BJ1022" s="13"/>
      <c r="BK1022" s="13"/>
      <c r="BL1022" s="13"/>
      <c r="BM1022" s="13"/>
      <c r="BN1022" s="13"/>
      <c r="BO1022" s="13"/>
      <c r="BP1022" s="13"/>
      <c r="BQ1022" s="13"/>
      <c r="BR1022" s="13"/>
      <c r="BS1022" s="13"/>
      <c r="BT1022" s="13"/>
      <c r="BU1022" s="13"/>
      <c r="BV1022" s="13"/>
      <c r="BW1022" s="13"/>
      <c r="BX1022" s="13"/>
      <c r="BY1022" s="13"/>
      <c r="BZ1022" s="13"/>
      <c r="CA1022" s="13"/>
      <c r="CB1022" s="13"/>
      <c r="CC1022" s="13"/>
      <c r="CD1022" s="13"/>
      <c r="CE1022" s="13"/>
      <c r="CF1022" s="13"/>
      <c r="CG1022" s="13"/>
      <c r="CH1022" s="13"/>
    </row>
    <row r="1023" spans="1:86">
      <c r="A1023" s="15"/>
      <c r="B1023" s="15"/>
      <c r="C1023" s="15"/>
      <c r="D1023" s="15"/>
      <c r="E1023" s="15"/>
      <c r="F1023" s="15"/>
      <c r="G1023" s="15"/>
      <c r="H1023" s="15"/>
      <c r="I1023" s="15"/>
      <c r="J1023" s="15"/>
      <c r="K1023" s="15"/>
      <c r="L1023" s="15"/>
      <c r="M1023" s="15"/>
      <c r="N1023" s="15"/>
      <c r="O1023" s="15"/>
      <c r="P1023" s="15"/>
      <c r="Q1023" s="15"/>
      <c r="R1023" s="15"/>
      <c r="S1023" s="15"/>
      <c r="T1023" s="15"/>
      <c r="U1023" s="15"/>
      <c r="V1023" s="15"/>
      <c r="W1023" s="15"/>
      <c r="X1023" s="15"/>
      <c r="Z1023" s="15"/>
      <c r="AA1023" s="15"/>
      <c r="AB1023" s="15"/>
      <c r="AC1023" s="15"/>
      <c r="AD1023" s="15"/>
      <c r="AE1023" s="15"/>
      <c r="AF1023" s="15"/>
      <c r="AG1023" s="15"/>
      <c r="AH1023" s="15"/>
      <c r="AI1023" s="15"/>
      <c r="AJ1023" s="15"/>
      <c r="AK1023" s="15"/>
      <c r="AL1023" s="15"/>
      <c r="AM1023" s="13"/>
      <c r="AN1023" s="13"/>
      <c r="AO1023" s="13"/>
      <c r="AP1023" s="13"/>
      <c r="AQ1023" s="13"/>
      <c r="AR1023" s="13"/>
      <c r="AS1023" s="13"/>
      <c r="AT1023" s="13"/>
      <c r="AU1023" s="13"/>
      <c r="AV1023" s="13"/>
      <c r="AW1023" s="13"/>
      <c r="AX1023" s="13"/>
      <c r="AY1023" s="13"/>
      <c r="AZ1023" s="13"/>
      <c r="BA1023" s="13"/>
      <c r="BB1023" s="13"/>
      <c r="BC1023" s="13"/>
      <c r="BD1023" s="13"/>
      <c r="BE1023" s="13"/>
      <c r="BF1023" s="13"/>
      <c r="BG1023" s="13"/>
      <c r="BH1023" s="13"/>
      <c r="BI1023" s="13"/>
      <c r="BJ1023" s="13"/>
      <c r="BK1023" s="13"/>
      <c r="BL1023" s="13"/>
      <c r="BM1023" s="13"/>
      <c r="BN1023" s="13"/>
      <c r="BO1023" s="13"/>
      <c r="BP1023" s="13"/>
      <c r="BQ1023" s="13"/>
      <c r="BR1023" s="13"/>
      <c r="BS1023" s="13"/>
      <c r="BT1023" s="13"/>
      <c r="BU1023" s="13"/>
      <c r="BV1023" s="13"/>
      <c r="BW1023" s="13"/>
      <c r="BX1023" s="13"/>
      <c r="BY1023" s="13"/>
      <c r="BZ1023" s="13"/>
      <c r="CA1023" s="13"/>
      <c r="CB1023" s="13"/>
      <c r="CC1023" s="13"/>
      <c r="CD1023" s="13"/>
      <c r="CE1023" s="13"/>
      <c r="CF1023" s="13"/>
      <c r="CG1023" s="13"/>
      <c r="CH1023" s="13"/>
    </row>
    <row r="1024" spans="1:86">
      <c r="A1024" s="15"/>
      <c r="B1024" s="15"/>
      <c r="C1024" s="15"/>
      <c r="D1024" s="15"/>
      <c r="E1024" s="15"/>
      <c r="F1024" s="15"/>
      <c r="G1024" s="15"/>
      <c r="H1024" s="15"/>
      <c r="I1024" s="15"/>
      <c r="J1024" s="15"/>
      <c r="K1024" s="15"/>
      <c r="L1024" s="15"/>
      <c r="M1024" s="15"/>
      <c r="N1024" s="15"/>
      <c r="O1024" s="15"/>
      <c r="P1024" s="15"/>
      <c r="Q1024" s="15"/>
      <c r="R1024" s="15"/>
      <c r="S1024" s="15"/>
      <c r="T1024" s="15"/>
      <c r="U1024" s="15"/>
      <c r="V1024" s="15"/>
      <c r="W1024" s="15"/>
      <c r="X1024" s="15"/>
      <c r="Z1024" s="15"/>
      <c r="AA1024" s="15"/>
      <c r="AB1024" s="15"/>
      <c r="AC1024" s="15"/>
      <c r="AD1024" s="15"/>
      <c r="AE1024" s="15"/>
      <c r="AF1024" s="15"/>
      <c r="AG1024" s="15"/>
      <c r="AH1024" s="15"/>
      <c r="AI1024" s="15"/>
      <c r="AJ1024" s="15"/>
      <c r="AK1024" s="15"/>
      <c r="AL1024" s="15"/>
      <c r="AM1024" s="13"/>
      <c r="AN1024" s="13"/>
      <c r="AO1024" s="13"/>
      <c r="AP1024" s="13"/>
      <c r="AQ1024" s="13"/>
      <c r="AR1024" s="13"/>
      <c r="AS1024" s="13"/>
      <c r="AT1024" s="13"/>
      <c r="AU1024" s="13"/>
      <c r="AV1024" s="13"/>
      <c r="AW1024" s="13"/>
      <c r="AX1024" s="13"/>
      <c r="AY1024" s="13"/>
      <c r="AZ1024" s="13"/>
      <c r="BA1024" s="13"/>
      <c r="BB1024" s="13"/>
      <c r="BC1024" s="13"/>
      <c r="BD1024" s="13"/>
      <c r="BE1024" s="13"/>
      <c r="BF1024" s="13"/>
      <c r="BG1024" s="13"/>
      <c r="BH1024" s="13"/>
      <c r="BI1024" s="13"/>
      <c r="BJ1024" s="13"/>
      <c r="BK1024" s="13"/>
      <c r="BL1024" s="13"/>
      <c r="BM1024" s="13"/>
      <c r="BN1024" s="13"/>
      <c r="BO1024" s="13"/>
      <c r="BP1024" s="13"/>
      <c r="BQ1024" s="13"/>
      <c r="BR1024" s="13"/>
      <c r="BS1024" s="13"/>
      <c r="BT1024" s="13"/>
      <c r="BU1024" s="13"/>
      <c r="BV1024" s="13"/>
      <c r="BW1024" s="13"/>
      <c r="BX1024" s="13"/>
      <c r="BY1024" s="13"/>
      <c r="BZ1024" s="13"/>
      <c r="CA1024" s="13"/>
      <c r="CB1024" s="13"/>
      <c r="CC1024" s="13"/>
      <c r="CD1024" s="13"/>
      <c r="CE1024" s="13"/>
      <c r="CF1024" s="13"/>
      <c r="CG1024" s="13"/>
      <c r="CH1024" s="13"/>
    </row>
    <row r="1025" spans="1:86">
      <c r="A1025" s="15"/>
      <c r="B1025" s="15"/>
      <c r="C1025" s="15"/>
      <c r="D1025" s="15"/>
      <c r="E1025" s="15"/>
      <c r="F1025" s="15"/>
      <c r="G1025" s="15"/>
      <c r="H1025" s="15"/>
      <c r="I1025" s="15"/>
      <c r="J1025" s="15"/>
      <c r="K1025" s="15"/>
      <c r="L1025" s="15"/>
      <c r="M1025" s="15"/>
      <c r="N1025" s="15"/>
      <c r="O1025" s="15"/>
      <c r="P1025" s="15"/>
      <c r="Q1025" s="15"/>
      <c r="R1025" s="15"/>
      <c r="S1025" s="15"/>
      <c r="T1025" s="15"/>
      <c r="U1025" s="15"/>
      <c r="V1025" s="15"/>
      <c r="W1025" s="15"/>
      <c r="X1025" s="15"/>
      <c r="Z1025" s="15"/>
      <c r="AA1025" s="15"/>
      <c r="AB1025" s="15"/>
      <c r="AC1025" s="15"/>
      <c r="AD1025" s="15"/>
      <c r="AE1025" s="15"/>
      <c r="AF1025" s="15"/>
      <c r="AG1025" s="15"/>
      <c r="AH1025" s="15"/>
      <c r="AI1025" s="15"/>
      <c r="AJ1025" s="15"/>
      <c r="AK1025" s="15"/>
      <c r="AL1025" s="15"/>
      <c r="AM1025" s="13"/>
      <c r="AN1025" s="13"/>
      <c r="AO1025" s="13"/>
      <c r="AP1025" s="13"/>
      <c r="AQ1025" s="13"/>
      <c r="AR1025" s="13"/>
      <c r="AS1025" s="13"/>
      <c r="AT1025" s="13"/>
      <c r="AU1025" s="13"/>
      <c r="AV1025" s="13"/>
      <c r="AW1025" s="13"/>
      <c r="AX1025" s="13"/>
      <c r="AY1025" s="13"/>
      <c r="AZ1025" s="13"/>
      <c r="BA1025" s="13"/>
      <c r="BB1025" s="13"/>
      <c r="BC1025" s="13"/>
      <c r="BD1025" s="13"/>
      <c r="BE1025" s="13"/>
      <c r="BF1025" s="13"/>
      <c r="BG1025" s="13"/>
      <c r="BH1025" s="13"/>
      <c r="BI1025" s="13"/>
      <c r="BJ1025" s="13"/>
      <c r="BK1025" s="13"/>
      <c r="BL1025" s="13"/>
      <c r="BM1025" s="13"/>
      <c r="BN1025" s="13"/>
      <c r="BO1025" s="13"/>
      <c r="BP1025" s="13"/>
      <c r="BQ1025" s="13"/>
      <c r="BR1025" s="13"/>
      <c r="BS1025" s="13"/>
      <c r="BT1025" s="13"/>
      <c r="BU1025" s="13"/>
      <c r="BV1025" s="13"/>
      <c r="BW1025" s="13"/>
      <c r="BX1025" s="13"/>
      <c r="BY1025" s="13"/>
      <c r="BZ1025" s="13"/>
      <c r="CA1025" s="13"/>
      <c r="CB1025" s="13"/>
      <c r="CC1025" s="13"/>
      <c r="CD1025" s="13"/>
      <c r="CE1025" s="13"/>
      <c r="CF1025" s="13"/>
      <c r="CG1025" s="13"/>
      <c r="CH1025" s="13"/>
    </row>
    <row r="1026" spans="1:86">
      <c r="A1026" s="15"/>
      <c r="B1026" s="15"/>
      <c r="C1026" s="15"/>
      <c r="D1026" s="15"/>
      <c r="E1026" s="15"/>
      <c r="F1026" s="15"/>
      <c r="G1026" s="15"/>
      <c r="H1026" s="15"/>
      <c r="I1026" s="15"/>
      <c r="J1026" s="15"/>
      <c r="K1026" s="15"/>
      <c r="L1026" s="15"/>
      <c r="M1026" s="15"/>
      <c r="N1026" s="15"/>
      <c r="O1026" s="15"/>
      <c r="P1026" s="15"/>
      <c r="Q1026" s="15"/>
      <c r="R1026" s="15"/>
      <c r="S1026" s="15"/>
      <c r="T1026" s="15"/>
      <c r="U1026" s="15"/>
      <c r="V1026" s="15"/>
      <c r="W1026" s="15"/>
      <c r="X1026" s="15"/>
      <c r="Z1026" s="15"/>
      <c r="AA1026" s="15"/>
      <c r="AB1026" s="15"/>
      <c r="AC1026" s="15"/>
      <c r="AD1026" s="15"/>
      <c r="AE1026" s="15"/>
      <c r="AF1026" s="15"/>
      <c r="AG1026" s="15"/>
      <c r="AH1026" s="15"/>
      <c r="AI1026" s="15"/>
      <c r="AJ1026" s="15"/>
      <c r="AK1026" s="15"/>
      <c r="AL1026" s="15"/>
      <c r="AM1026" s="13"/>
      <c r="AN1026" s="13"/>
      <c r="AO1026" s="13"/>
      <c r="AP1026" s="13"/>
      <c r="AQ1026" s="13"/>
      <c r="AR1026" s="13"/>
      <c r="AS1026" s="13"/>
      <c r="AT1026" s="13"/>
      <c r="AU1026" s="13"/>
      <c r="AV1026" s="13"/>
      <c r="AW1026" s="13"/>
      <c r="AX1026" s="13"/>
      <c r="AY1026" s="13"/>
      <c r="AZ1026" s="13"/>
      <c r="BA1026" s="13"/>
      <c r="BB1026" s="13"/>
      <c r="BC1026" s="13"/>
      <c r="BD1026" s="13"/>
      <c r="BE1026" s="13"/>
      <c r="BF1026" s="13"/>
      <c r="BG1026" s="13"/>
      <c r="BH1026" s="13"/>
      <c r="BI1026" s="13"/>
      <c r="BJ1026" s="13"/>
      <c r="BK1026" s="13"/>
      <c r="BL1026" s="13"/>
      <c r="BM1026" s="13"/>
      <c r="BN1026" s="13"/>
      <c r="BO1026" s="13"/>
      <c r="BP1026" s="13"/>
      <c r="BQ1026" s="13"/>
      <c r="BR1026" s="13"/>
      <c r="BS1026" s="13"/>
      <c r="BT1026" s="13"/>
      <c r="BU1026" s="13"/>
      <c r="BV1026" s="13"/>
      <c r="BW1026" s="13"/>
      <c r="BX1026" s="13"/>
      <c r="BY1026" s="13"/>
      <c r="BZ1026" s="13"/>
      <c r="CA1026" s="13"/>
      <c r="CB1026" s="13"/>
      <c r="CC1026" s="13"/>
      <c r="CD1026" s="13"/>
      <c r="CE1026" s="13"/>
      <c r="CF1026" s="13"/>
      <c r="CG1026" s="13"/>
      <c r="CH1026" s="13"/>
    </row>
    <row r="1027" spans="1:86">
      <c r="A1027" s="15"/>
      <c r="B1027" s="15"/>
      <c r="C1027" s="15"/>
      <c r="D1027" s="15"/>
      <c r="E1027" s="15"/>
      <c r="F1027" s="15"/>
      <c r="G1027" s="15"/>
      <c r="H1027" s="15"/>
      <c r="I1027" s="15"/>
      <c r="J1027" s="15"/>
      <c r="K1027" s="15"/>
      <c r="L1027" s="15"/>
      <c r="M1027" s="15"/>
      <c r="N1027" s="15"/>
      <c r="O1027" s="15"/>
      <c r="P1027" s="15"/>
      <c r="Q1027" s="15"/>
      <c r="R1027" s="15"/>
      <c r="S1027" s="15"/>
      <c r="T1027" s="15"/>
      <c r="U1027" s="15"/>
      <c r="V1027" s="15"/>
      <c r="W1027" s="15"/>
      <c r="X1027" s="15"/>
      <c r="Z1027" s="15"/>
      <c r="AA1027" s="15"/>
      <c r="AB1027" s="15"/>
      <c r="AC1027" s="15"/>
      <c r="AD1027" s="15"/>
      <c r="AE1027" s="15"/>
      <c r="AF1027" s="15"/>
      <c r="AG1027" s="15"/>
      <c r="AH1027" s="15"/>
      <c r="AI1027" s="15"/>
      <c r="AJ1027" s="15"/>
      <c r="AK1027" s="15"/>
      <c r="AL1027" s="15"/>
      <c r="AM1027" s="13"/>
      <c r="AN1027" s="13"/>
      <c r="AO1027" s="13"/>
      <c r="AP1027" s="13"/>
      <c r="AQ1027" s="13"/>
      <c r="AR1027" s="13"/>
      <c r="AS1027" s="13"/>
      <c r="AT1027" s="13"/>
      <c r="AU1027" s="13"/>
      <c r="AV1027" s="13"/>
      <c r="AW1027" s="13"/>
      <c r="AX1027" s="13"/>
      <c r="AY1027" s="13"/>
      <c r="AZ1027" s="13"/>
      <c r="BA1027" s="13"/>
      <c r="BB1027" s="13"/>
      <c r="BC1027" s="13"/>
      <c r="BD1027" s="13"/>
      <c r="BE1027" s="13"/>
      <c r="BF1027" s="13"/>
      <c r="BG1027" s="13"/>
      <c r="BH1027" s="13"/>
      <c r="BI1027" s="13"/>
      <c r="BJ1027" s="13"/>
      <c r="BK1027" s="13"/>
      <c r="BL1027" s="13"/>
      <c r="BM1027" s="13"/>
      <c r="BN1027" s="13"/>
      <c r="BO1027" s="13"/>
      <c r="BP1027" s="13"/>
      <c r="BQ1027" s="13"/>
      <c r="BR1027" s="13"/>
      <c r="BS1027" s="13"/>
      <c r="BT1027" s="13"/>
      <c r="BU1027" s="13"/>
      <c r="BV1027" s="13"/>
      <c r="BW1027" s="13"/>
      <c r="BX1027" s="13"/>
      <c r="BY1027" s="13"/>
      <c r="BZ1027" s="13"/>
      <c r="CA1027" s="13"/>
      <c r="CB1027" s="13"/>
      <c r="CC1027" s="13"/>
      <c r="CD1027" s="13"/>
      <c r="CE1027" s="13"/>
      <c r="CF1027" s="13"/>
      <c r="CG1027" s="13"/>
      <c r="CH1027" s="13"/>
    </row>
    <row r="1028" spans="1:86">
      <c r="A1028" s="15"/>
      <c r="B1028" s="15"/>
      <c r="C1028" s="15"/>
      <c r="D1028" s="15"/>
      <c r="E1028" s="15"/>
      <c r="F1028" s="15"/>
      <c r="G1028" s="15"/>
      <c r="H1028" s="15"/>
      <c r="I1028" s="15"/>
      <c r="J1028" s="15"/>
      <c r="K1028" s="15"/>
      <c r="L1028" s="15"/>
      <c r="M1028" s="15"/>
      <c r="N1028" s="15"/>
      <c r="O1028" s="15"/>
      <c r="P1028" s="15"/>
      <c r="Q1028" s="15"/>
      <c r="R1028" s="15"/>
      <c r="S1028" s="15"/>
      <c r="T1028" s="15"/>
      <c r="U1028" s="15"/>
      <c r="V1028" s="15"/>
      <c r="W1028" s="15"/>
      <c r="X1028" s="15"/>
      <c r="Z1028" s="15"/>
      <c r="AA1028" s="15"/>
      <c r="AB1028" s="15"/>
      <c r="AC1028" s="15"/>
      <c r="AD1028" s="15"/>
      <c r="AE1028" s="15"/>
      <c r="AF1028" s="15"/>
      <c r="AG1028" s="15"/>
      <c r="AH1028" s="15"/>
      <c r="AI1028" s="15"/>
      <c r="AJ1028" s="15"/>
      <c r="AK1028" s="15"/>
      <c r="AL1028" s="15"/>
      <c r="AM1028" s="13"/>
      <c r="AN1028" s="13"/>
      <c r="AO1028" s="13"/>
      <c r="AP1028" s="13"/>
      <c r="AQ1028" s="13"/>
      <c r="AR1028" s="13"/>
      <c r="AS1028" s="13"/>
      <c r="AT1028" s="13"/>
      <c r="AU1028" s="13"/>
      <c r="AV1028" s="13"/>
      <c r="AW1028" s="13"/>
      <c r="AX1028" s="13"/>
      <c r="AY1028" s="13"/>
      <c r="AZ1028" s="13"/>
      <c r="BA1028" s="13"/>
      <c r="BB1028" s="13"/>
      <c r="BC1028" s="13"/>
      <c r="BD1028" s="13"/>
      <c r="BE1028" s="13"/>
      <c r="BF1028" s="13"/>
      <c r="BG1028" s="13"/>
      <c r="BH1028" s="13"/>
      <c r="BI1028" s="13"/>
      <c r="BJ1028" s="13"/>
      <c r="BK1028" s="13"/>
      <c r="BL1028" s="13"/>
      <c r="BM1028" s="13"/>
      <c r="BN1028" s="13"/>
      <c r="BO1028" s="13"/>
      <c r="BP1028" s="13"/>
      <c r="BQ1028" s="13"/>
      <c r="BR1028" s="13"/>
      <c r="BS1028" s="13"/>
      <c r="BT1028" s="13"/>
      <c r="BU1028" s="13"/>
      <c r="BV1028" s="13"/>
      <c r="BW1028" s="13"/>
      <c r="BX1028" s="13"/>
      <c r="BY1028" s="13"/>
      <c r="BZ1028" s="13"/>
      <c r="CA1028" s="13"/>
      <c r="CB1028" s="13"/>
      <c r="CC1028" s="13"/>
      <c r="CD1028" s="13"/>
      <c r="CE1028" s="13"/>
      <c r="CF1028" s="13"/>
      <c r="CG1028" s="13"/>
      <c r="CH1028" s="13"/>
    </row>
    <row r="1029" spans="1:86">
      <c r="A1029" s="15"/>
      <c r="B1029" s="15"/>
      <c r="C1029" s="15"/>
      <c r="D1029" s="15"/>
      <c r="E1029" s="15"/>
      <c r="F1029" s="15"/>
      <c r="G1029" s="15"/>
      <c r="H1029" s="15"/>
      <c r="I1029" s="15"/>
      <c r="J1029" s="15"/>
      <c r="K1029" s="15"/>
      <c r="L1029" s="15"/>
      <c r="M1029" s="15"/>
      <c r="N1029" s="15"/>
      <c r="O1029" s="15"/>
      <c r="P1029" s="15"/>
      <c r="Q1029" s="15"/>
      <c r="R1029" s="15"/>
      <c r="S1029" s="15"/>
      <c r="T1029" s="15"/>
      <c r="U1029" s="15"/>
      <c r="V1029" s="15"/>
      <c r="W1029" s="15"/>
      <c r="X1029" s="15"/>
      <c r="Z1029" s="15"/>
      <c r="AA1029" s="15"/>
      <c r="AB1029" s="15"/>
      <c r="AC1029" s="15"/>
      <c r="AD1029" s="15"/>
      <c r="AE1029" s="15"/>
      <c r="AF1029" s="15"/>
      <c r="AG1029" s="15"/>
      <c r="AH1029" s="15"/>
      <c r="AI1029" s="15"/>
      <c r="AJ1029" s="15"/>
      <c r="AK1029" s="15"/>
      <c r="AL1029" s="15"/>
      <c r="AM1029" s="13"/>
      <c r="AN1029" s="13"/>
      <c r="AO1029" s="13"/>
      <c r="AP1029" s="13"/>
      <c r="AQ1029" s="13"/>
      <c r="AR1029" s="13"/>
      <c r="AS1029" s="13"/>
      <c r="AT1029" s="13"/>
      <c r="AU1029" s="13"/>
      <c r="AV1029" s="13"/>
      <c r="AW1029" s="13"/>
      <c r="AX1029" s="13"/>
      <c r="AY1029" s="13"/>
      <c r="AZ1029" s="13"/>
      <c r="BA1029" s="13"/>
      <c r="BB1029" s="13"/>
      <c r="BC1029" s="13"/>
      <c r="BD1029" s="13"/>
      <c r="BE1029" s="13"/>
      <c r="BF1029" s="13"/>
      <c r="BG1029" s="13"/>
      <c r="BH1029" s="13"/>
      <c r="BI1029" s="13"/>
      <c r="BJ1029" s="13"/>
      <c r="BK1029" s="13"/>
      <c r="BL1029" s="13"/>
      <c r="BM1029" s="13"/>
      <c r="BN1029" s="13"/>
      <c r="BO1029" s="13"/>
      <c r="BP1029" s="13"/>
      <c r="BQ1029" s="13"/>
      <c r="BR1029" s="13"/>
      <c r="BS1029" s="13"/>
      <c r="BT1029" s="13"/>
      <c r="BU1029" s="13"/>
      <c r="BV1029" s="13"/>
      <c r="BW1029" s="13"/>
      <c r="BX1029" s="13"/>
      <c r="BY1029" s="13"/>
      <c r="BZ1029" s="13"/>
      <c r="CA1029" s="13"/>
      <c r="CB1029" s="13"/>
      <c r="CC1029" s="13"/>
      <c r="CD1029" s="13"/>
      <c r="CE1029" s="13"/>
      <c r="CF1029" s="13"/>
      <c r="CG1029" s="13"/>
      <c r="CH1029" s="13"/>
    </row>
    <row r="1030" spans="1:86">
      <c r="A1030" s="15"/>
      <c r="B1030" s="15"/>
      <c r="C1030" s="15"/>
      <c r="D1030" s="15"/>
      <c r="E1030" s="15"/>
      <c r="F1030" s="15"/>
      <c r="G1030" s="15"/>
      <c r="H1030" s="15"/>
      <c r="I1030" s="15"/>
      <c r="J1030" s="15"/>
      <c r="K1030" s="15"/>
      <c r="L1030" s="15"/>
      <c r="M1030" s="15"/>
      <c r="N1030" s="15"/>
      <c r="O1030" s="15"/>
      <c r="P1030" s="15"/>
      <c r="Q1030" s="15"/>
      <c r="R1030" s="15"/>
      <c r="S1030" s="15"/>
      <c r="T1030" s="15"/>
      <c r="U1030" s="15"/>
      <c r="V1030" s="15"/>
      <c r="W1030" s="15"/>
      <c r="X1030" s="15"/>
      <c r="Z1030" s="15"/>
      <c r="AA1030" s="15"/>
      <c r="AB1030" s="15"/>
      <c r="AC1030" s="15"/>
      <c r="AD1030" s="15"/>
      <c r="AE1030" s="15"/>
      <c r="AF1030" s="15"/>
      <c r="AG1030" s="15"/>
      <c r="AH1030" s="15"/>
      <c r="AI1030" s="15"/>
      <c r="AJ1030" s="15"/>
      <c r="AK1030" s="15"/>
      <c r="AL1030" s="15"/>
      <c r="AM1030" s="13"/>
      <c r="AN1030" s="13"/>
      <c r="AO1030" s="13"/>
      <c r="AP1030" s="13"/>
      <c r="AQ1030" s="13"/>
      <c r="AR1030" s="13"/>
      <c r="AS1030" s="13"/>
      <c r="AT1030" s="13"/>
      <c r="AU1030" s="13"/>
      <c r="AV1030" s="13"/>
      <c r="AW1030" s="13"/>
      <c r="AX1030" s="13"/>
      <c r="AY1030" s="13"/>
      <c r="AZ1030" s="13"/>
      <c r="BA1030" s="13"/>
      <c r="BB1030" s="13"/>
      <c r="BC1030" s="13"/>
      <c r="BD1030" s="13"/>
      <c r="BE1030" s="13"/>
      <c r="BF1030" s="13"/>
      <c r="BG1030" s="13"/>
      <c r="BH1030" s="13"/>
      <c r="BI1030" s="13"/>
      <c r="BJ1030" s="13"/>
      <c r="BK1030" s="13"/>
      <c r="BL1030" s="13"/>
      <c r="BM1030" s="13"/>
      <c r="BN1030" s="13"/>
      <c r="BO1030" s="13"/>
      <c r="BP1030" s="13"/>
      <c r="BQ1030" s="13"/>
      <c r="BR1030" s="13"/>
      <c r="BS1030" s="13"/>
      <c r="BT1030" s="13"/>
      <c r="BU1030" s="13"/>
      <c r="BV1030" s="13"/>
      <c r="BW1030" s="13"/>
      <c r="BX1030" s="13"/>
      <c r="BY1030" s="13"/>
      <c r="BZ1030" s="13"/>
      <c r="CA1030" s="13"/>
      <c r="CB1030" s="13"/>
      <c r="CC1030" s="13"/>
      <c r="CD1030" s="13"/>
      <c r="CE1030" s="13"/>
      <c r="CF1030" s="13"/>
      <c r="CG1030" s="13"/>
      <c r="CH1030" s="13"/>
    </row>
    <row r="1031" spans="1:86">
      <c r="A1031" s="15"/>
      <c r="B1031" s="15"/>
      <c r="C1031" s="15"/>
      <c r="D1031" s="15"/>
      <c r="E1031" s="15"/>
      <c r="F1031" s="15"/>
      <c r="G1031" s="15"/>
      <c r="H1031" s="15"/>
      <c r="I1031" s="15"/>
      <c r="J1031" s="15"/>
      <c r="K1031" s="15"/>
      <c r="L1031" s="15"/>
      <c r="M1031" s="15"/>
      <c r="N1031" s="15"/>
      <c r="O1031" s="15"/>
      <c r="P1031" s="15"/>
      <c r="Q1031" s="15"/>
      <c r="R1031" s="15"/>
      <c r="S1031" s="15"/>
      <c r="T1031" s="15"/>
      <c r="U1031" s="15"/>
      <c r="V1031" s="15"/>
      <c r="W1031" s="15"/>
      <c r="X1031" s="15"/>
      <c r="Z1031" s="15"/>
      <c r="AA1031" s="15"/>
      <c r="AB1031" s="15"/>
      <c r="AC1031" s="15"/>
      <c r="AD1031" s="15"/>
      <c r="AE1031" s="15"/>
      <c r="AF1031" s="15"/>
      <c r="AG1031" s="15"/>
      <c r="AH1031" s="15"/>
      <c r="AI1031" s="15"/>
      <c r="AJ1031" s="15"/>
      <c r="AK1031" s="15"/>
      <c r="AL1031" s="15"/>
      <c r="AM1031" s="13"/>
      <c r="AN1031" s="13"/>
      <c r="AO1031" s="13"/>
      <c r="AP1031" s="13"/>
      <c r="AQ1031" s="13"/>
      <c r="AR1031" s="13"/>
      <c r="AS1031" s="13"/>
      <c r="AT1031" s="13"/>
      <c r="AU1031" s="13"/>
      <c r="AV1031" s="13"/>
      <c r="AW1031" s="13"/>
      <c r="AX1031" s="13"/>
      <c r="AY1031" s="13"/>
      <c r="AZ1031" s="13"/>
      <c r="BA1031" s="13"/>
      <c r="BB1031" s="13"/>
      <c r="BC1031" s="13"/>
      <c r="BD1031" s="13"/>
      <c r="BE1031" s="13"/>
      <c r="BF1031" s="13"/>
      <c r="BG1031" s="13"/>
      <c r="BH1031" s="13"/>
      <c r="BI1031" s="13"/>
      <c r="BJ1031" s="13"/>
      <c r="BK1031" s="13"/>
      <c r="BL1031" s="13"/>
      <c r="BM1031" s="13"/>
      <c r="BN1031" s="13"/>
      <c r="BO1031" s="13"/>
      <c r="BP1031" s="13"/>
      <c r="BQ1031" s="13"/>
      <c r="BR1031" s="13"/>
      <c r="BS1031" s="13"/>
      <c r="BT1031" s="13"/>
      <c r="BU1031" s="13"/>
      <c r="BV1031" s="13"/>
      <c r="BW1031" s="13"/>
      <c r="BX1031" s="13"/>
      <c r="BY1031" s="13"/>
      <c r="BZ1031" s="13"/>
      <c r="CA1031" s="13"/>
      <c r="CB1031" s="13"/>
      <c r="CC1031" s="13"/>
      <c r="CD1031" s="13"/>
      <c r="CE1031" s="13"/>
      <c r="CF1031" s="13"/>
      <c r="CG1031" s="13"/>
      <c r="CH1031" s="13"/>
    </row>
    <row r="1032" spans="1:86">
      <c r="A1032" s="15"/>
      <c r="B1032" s="15"/>
      <c r="C1032" s="15"/>
      <c r="D1032" s="15"/>
      <c r="E1032" s="15"/>
      <c r="F1032" s="15"/>
      <c r="G1032" s="15"/>
      <c r="H1032" s="15"/>
      <c r="I1032" s="15"/>
      <c r="J1032" s="15"/>
      <c r="K1032" s="15"/>
      <c r="L1032" s="15"/>
      <c r="M1032" s="15"/>
      <c r="N1032" s="15"/>
      <c r="O1032" s="15"/>
      <c r="P1032" s="15"/>
      <c r="Q1032" s="15"/>
      <c r="R1032" s="15"/>
      <c r="S1032" s="15"/>
      <c r="T1032" s="15"/>
      <c r="U1032" s="15"/>
      <c r="V1032" s="15"/>
      <c r="W1032" s="15"/>
      <c r="X1032" s="15"/>
      <c r="Z1032" s="15"/>
      <c r="AA1032" s="15"/>
      <c r="AB1032" s="15"/>
      <c r="AC1032" s="15"/>
      <c r="AD1032" s="15"/>
      <c r="AE1032" s="15"/>
      <c r="AF1032" s="15"/>
      <c r="AG1032" s="15"/>
      <c r="AH1032" s="15"/>
      <c r="AI1032" s="15"/>
      <c r="AJ1032" s="15"/>
      <c r="AK1032" s="15"/>
      <c r="AL1032" s="15"/>
      <c r="AM1032" s="13"/>
      <c r="AN1032" s="13"/>
      <c r="AO1032" s="13"/>
      <c r="AP1032" s="13"/>
      <c r="AQ1032" s="13"/>
      <c r="AR1032" s="13"/>
      <c r="AS1032" s="13"/>
      <c r="AT1032" s="13"/>
      <c r="AU1032" s="13"/>
      <c r="AV1032" s="13"/>
      <c r="AW1032" s="13"/>
      <c r="AX1032" s="13"/>
      <c r="AY1032" s="13"/>
      <c r="AZ1032" s="13"/>
      <c r="BA1032" s="13"/>
      <c r="BB1032" s="13"/>
      <c r="BC1032" s="13"/>
      <c r="BD1032" s="13"/>
      <c r="BE1032" s="13"/>
      <c r="BF1032" s="13"/>
      <c r="BG1032" s="13"/>
      <c r="BH1032" s="13"/>
      <c r="BI1032" s="13"/>
      <c r="BJ1032" s="13"/>
      <c r="BK1032" s="13"/>
      <c r="BL1032" s="13"/>
      <c r="BM1032" s="13"/>
      <c r="BN1032" s="13"/>
      <c r="BO1032" s="13"/>
      <c r="BP1032" s="13"/>
      <c r="BQ1032" s="13"/>
      <c r="BR1032" s="13"/>
      <c r="BS1032" s="13"/>
      <c r="BT1032" s="13"/>
      <c r="BU1032" s="13"/>
      <c r="BV1032" s="13"/>
      <c r="BW1032" s="13"/>
      <c r="BX1032" s="13"/>
      <c r="BY1032" s="13"/>
      <c r="BZ1032" s="13"/>
      <c r="CA1032" s="13"/>
      <c r="CB1032" s="13"/>
      <c r="CC1032" s="13"/>
      <c r="CD1032" s="13"/>
      <c r="CE1032" s="13"/>
      <c r="CF1032" s="13"/>
      <c r="CG1032" s="13"/>
      <c r="CH1032" s="13"/>
    </row>
    <row r="1033" spans="1:86">
      <c r="A1033" s="15"/>
      <c r="B1033" s="15"/>
      <c r="C1033" s="15"/>
      <c r="D1033" s="15"/>
      <c r="E1033" s="15"/>
      <c r="F1033" s="15"/>
      <c r="G1033" s="15"/>
      <c r="H1033" s="15"/>
      <c r="I1033" s="15"/>
      <c r="J1033" s="15"/>
      <c r="K1033" s="15"/>
      <c r="L1033" s="15"/>
      <c r="M1033" s="15"/>
      <c r="N1033" s="15"/>
      <c r="O1033" s="15"/>
      <c r="P1033" s="15"/>
      <c r="Q1033" s="15"/>
      <c r="R1033" s="15"/>
      <c r="S1033" s="15"/>
      <c r="T1033" s="15"/>
      <c r="U1033" s="15"/>
      <c r="V1033" s="15"/>
      <c r="W1033" s="15"/>
      <c r="X1033" s="15"/>
      <c r="Z1033" s="15"/>
      <c r="AA1033" s="15"/>
      <c r="AB1033" s="15"/>
      <c r="AC1033" s="15"/>
      <c r="AD1033" s="15"/>
      <c r="AE1033" s="15"/>
      <c r="AF1033" s="15"/>
      <c r="AG1033" s="15"/>
      <c r="AH1033" s="15"/>
      <c r="AI1033" s="15"/>
      <c r="AJ1033" s="15"/>
      <c r="AK1033" s="15"/>
      <c r="AL1033" s="15"/>
      <c r="AM1033" s="13"/>
      <c r="AN1033" s="13"/>
      <c r="AO1033" s="13"/>
      <c r="AP1033" s="13"/>
      <c r="AQ1033" s="13"/>
      <c r="AR1033" s="13"/>
      <c r="AS1033" s="13"/>
      <c r="AT1033" s="13"/>
      <c r="AU1033" s="13"/>
      <c r="AV1033" s="13"/>
      <c r="AW1033" s="13"/>
      <c r="AX1033" s="13"/>
      <c r="AY1033" s="13"/>
      <c r="AZ1033" s="13"/>
      <c r="BA1033" s="13"/>
      <c r="BB1033" s="13"/>
      <c r="BC1033" s="13"/>
      <c r="BD1033" s="13"/>
      <c r="BE1033" s="13"/>
      <c r="BF1033" s="13"/>
      <c r="BG1033" s="13"/>
      <c r="BH1033" s="13"/>
      <c r="BI1033" s="13"/>
      <c r="BJ1033" s="13"/>
      <c r="BK1033" s="13"/>
      <c r="BL1033" s="13"/>
      <c r="BM1033" s="13"/>
      <c r="BN1033" s="13"/>
      <c r="BO1033" s="13"/>
      <c r="BP1033" s="13"/>
      <c r="BQ1033" s="13"/>
      <c r="BR1033" s="13"/>
      <c r="BS1033" s="13"/>
      <c r="BT1033" s="13"/>
      <c r="BU1033" s="13"/>
      <c r="BV1033" s="13"/>
      <c r="BW1033" s="13"/>
      <c r="BX1033" s="13"/>
      <c r="BY1033" s="13"/>
      <c r="BZ1033" s="13"/>
      <c r="CA1033" s="13"/>
      <c r="CB1033" s="13"/>
      <c r="CC1033" s="13"/>
      <c r="CD1033" s="13"/>
      <c r="CE1033" s="13"/>
      <c r="CF1033" s="13"/>
      <c r="CG1033" s="13"/>
      <c r="CH1033" s="13"/>
    </row>
    <row r="1034" spans="1:86">
      <c r="A1034" s="15"/>
      <c r="B1034" s="15"/>
      <c r="C1034" s="15"/>
      <c r="D1034" s="15"/>
      <c r="E1034" s="15"/>
      <c r="F1034" s="15"/>
      <c r="G1034" s="15"/>
      <c r="H1034" s="15"/>
      <c r="I1034" s="15"/>
      <c r="J1034" s="15"/>
      <c r="K1034" s="15"/>
      <c r="L1034" s="15"/>
      <c r="M1034" s="15"/>
      <c r="N1034" s="15"/>
      <c r="O1034" s="15"/>
      <c r="P1034" s="15"/>
      <c r="Q1034" s="15"/>
      <c r="R1034" s="15"/>
      <c r="S1034" s="15"/>
      <c r="T1034" s="15"/>
      <c r="U1034" s="15"/>
      <c r="V1034" s="15"/>
      <c r="W1034" s="15"/>
      <c r="X1034" s="15"/>
      <c r="Z1034" s="15"/>
      <c r="AA1034" s="15"/>
      <c r="AB1034" s="15"/>
      <c r="AC1034" s="15"/>
      <c r="AD1034" s="15"/>
      <c r="AE1034" s="15"/>
      <c r="AF1034" s="15"/>
      <c r="AG1034" s="15"/>
      <c r="AH1034" s="15"/>
      <c r="AI1034" s="15"/>
      <c r="AJ1034" s="15"/>
      <c r="AK1034" s="15"/>
      <c r="AL1034" s="15"/>
      <c r="AM1034" s="13"/>
      <c r="AN1034" s="13"/>
      <c r="AO1034" s="13"/>
      <c r="AP1034" s="13"/>
      <c r="AQ1034" s="13"/>
      <c r="AR1034" s="13"/>
      <c r="AS1034" s="13"/>
      <c r="AT1034" s="13"/>
      <c r="AU1034" s="13"/>
      <c r="AV1034" s="13"/>
      <c r="AW1034" s="13"/>
      <c r="AX1034" s="13"/>
      <c r="AY1034" s="13"/>
      <c r="AZ1034" s="13"/>
      <c r="BA1034" s="13"/>
      <c r="BB1034" s="13"/>
      <c r="BC1034" s="13"/>
      <c r="BD1034" s="13"/>
      <c r="BE1034" s="13"/>
      <c r="BF1034" s="13"/>
      <c r="BG1034" s="13"/>
      <c r="BH1034" s="13"/>
      <c r="BI1034" s="13"/>
      <c r="BJ1034" s="13"/>
      <c r="BK1034" s="13"/>
      <c r="BL1034" s="13"/>
      <c r="BM1034" s="13"/>
      <c r="BN1034" s="13"/>
      <c r="BO1034" s="13"/>
      <c r="BP1034" s="13"/>
      <c r="BQ1034" s="13"/>
      <c r="BR1034" s="13"/>
      <c r="BS1034" s="13"/>
      <c r="BT1034" s="13"/>
      <c r="BU1034" s="13"/>
      <c r="BV1034" s="13"/>
      <c r="BW1034" s="13"/>
      <c r="BX1034" s="13"/>
      <c r="BY1034" s="13"/>
      <c r="BZ1034" s="13"/>
      <c r="CA1034" s="13"/>
      <c r="CB1034" s="13"/>
      <c r="CC1034" s="13"/>
      <c r="CD1034" s="13"/>
      <c r="CE1034" s="13"/>
      <c r="CF1034" s="13"/>
      <c r="CG1034" s="13"/>
      <c r="CH1034" s="13"/>
    </row>
    <row r="1035" spans="1:86">
      <c r="A1035" s="15"/>
      <c r="B1035" s="15"/>
      <c r="C1035" s="15"/>
      <c r="D1035" s="15"/>
      <c r="E1035" s="15"/>
      <c r="F1035" s="15"/>
      <c r="G1035" s="15"/>
      <c r="H1035" s="15"/>
      <c r="I1035" s="15"/>
      <c r="J1035" s="15"/>
      <c r="K1035" s="15"/>
      <c r="L1035" s="15"/>
      <c r="M1035" s="15"/>
      <c r="N1035" s="15"/>
      <c r="O1035" s="15"/>
      <c r="P1035" s="15"/>
      <c r="Q1035" s="15"/>
      <c r="R1035" s="15"/>
      <c r="S1035" s="15"/>
      <c r="T1035" s="15"/>
      <c r="U1035" s="15"/>
      <c r="V1035" s="15"/>
      <c r="W1035" s="15"/>
      <c r="X1035" s="15"/>
      <c r="Z1035" s="15"/>
      <c r="AA1035" s="15"/>
      <c r="AB1035" s="15"/>
      <c r="AC1035" s="15"/>
      <c r="AD1035" s="15"/>
      <c r="AE1035" s="15"/>
      <c r="AF1035" s="15"/>
      <c r="AG1035" s="15"/>
      <c r="AH1035" s="15"/>
      <c r="AI1035" s="15"/>
      <c r="AJ1035" s="15"/>
      <c r="AK1035" s="15"/>
      <c r="AL1035" s="15"/>
      <c r="AM1035" s="13"/>
      <c r="AN1035" s="13"/>
      <c r="AO1035" s="13"/>
      <c r="AP1035" s="13"/>
      <c r="AQ1035" s="13"/>
      <c r="AR1035" s="13"/>
      <c r="AS1035" s="13"/>
      <c r="AT1035" s="13"/>
      <c r="AU1035" s="13"/>
      <c r="AV1035" s="13"/>
      <c r="AW1035" s="13"/>
      <c r="AX1035" s="13"/>
      <c r="AY1035" s="13"/>
      <c r="AZ1035" s="13"/>
      <c r="BA1035" s="13"/>
      <c r="BB1035" s="13"/>
      <c r="BC1035" s="13"/>
      <c r="BD1035" s="13"/>
      <c r="BE1035" s="13"/>
      <c r="BF1035" s="13"/>
      <c r="BG1035" s="13"/>
      <c r="BH1035" s="13"/>
      <c r="BI1035" s="13"/>
      <c r="BJ1035" s="13"/>
      <c r="BK1035" s="13"/>
      <c r="BL1035" s="13"/>
      <c r="BM1035" s="13"/>
      <c r="BN1035" s="13"/>
      <c r="BO1035" s="13"/>
      <c r="BP1035" s="13"/>
      <c r="BQ1035" s="13"/>
      <c r="BR1035" s="13"/>
      <c r="BS1035" s="13"/>
      <c r="BT1035" s="13"/>
      <c r="BU1035" s="13"/>
      <c r="BV1035" s="13"/>
      <c r="BW1035" s="13"/>
      <c r="BX1035" s="13"/>
      <c r="BY1035" s="13"/>
      <c r="BZ1035" s="13"/>
      <c r="CA1035" s="13"/>
      <c r="CB1035" s="13"/>
      <c r="CC1035" s="13"/>
      <c r="CD1035" s="13"/>
      <c r="CE1035" s="13"/>
      <c r="CF1035" s="13"/>
      <c r="CG1035" s="13"/>
      <c r="CH1035" s="13"/>
    </row>
    <row r="1036" spans="1:86">
      <c r="A1036" s="15"/>
      <c r="B1036" s="15"/>
      <c r="C1036" s="15"/>
      <c r="D1036" s="15"/>
      <c r="E1036" s="15"/>
      <c r="F1036" s="15"/>
      <c r="G1036" s="15"/>
      <c r="H1036" s="15"/>
      <c r="I1036" s="15"/>
      <c r="J1036" s="15"/>
      <c r="K1036" s="15"/>
      <c r="L1036" s="15"/>
      <c r="M1036" s="15"/>
      <c r="N1036" s="15"/>
      <c r="O1036" s="15"/>
      <c r="P1036" s="15"/>
      <c r="Q1036" s="15"/>
      <c r="R1036" s="15"/>
      <c r="S1036" s="15"/>
      <c r="T1036" s="15"/>
      <c r="U1036" s="15"/>
      <c r="V1036" s="15"/>
      <c r="W1036" s="15"/>
      <c r="X1036" s="15"/>
      <c r="Z1036" s="15"/>
      <c r="AA1036" s="15"/>
      <c r="AB1036" s="15"/>
      <c r="AC1036" s="15"/>
      <c r="AD1036" s="15"/>
      <c r="AE1036" s="15"/>
      <c r="AF1036" s="15"/>
      <c r="AG1036" s="15"/>
      <c r="AH1036" s="15"/>
      <c r="AI1036" s="15"/>
      <c r="AJ1036" s="15"/>
      <c r="AK1036" s="15"/>
      <c r="AL1036" s="15"/>
      <c r="AM1036" s="13"/>
      <c r="AN1036" s="13"/>
      <c r="AO1036" s="13"/>
      <c r="AP1036" s="13"/>
      <c r="AQ1036" s="13"/>
      <c r="AR1036" s="13"/>
      <c r="AS1036" s="13"/>
      <c r="AT1036" s="13"/>
      <c r="AU1036" s="13"/>
      <c r="AV1036" s="13"/>
      <c r="AW1036" s="13"/>
      <c r="AX1036" s="13"/>
      <c r="AY1036" s="13"/>
      <c r="AZ1036" s="13"/>
      <c r="BA1036" s="13"/>
      <c r="BB1036" s="13"/>
      <c r="BC1036" s="13"/>
      <c r="BD1036" s="13"/>
      <c r="BE1036" s="13"/>
      <c r="BF1036" s="13"/>
      <c r="BG1036" s="13"/>
      <c r="BH1036" s="13"/>
      <c r="BI1036" s="13"/>
      <c r="BJ1036" s="13"/>
      <c r="BK1036" s="13"/>
      <c r="BL1036" s="13"/>
      <c r="BM1036" s="13"/>
      <c r="BN1036" s="13"/>
      <c r="BO1036" s="13"/>
      <c r="BP1036" s="13"/>
      <c r="BQ1036" s="13"/>
      <c r="BR1036" s="13"/>
      <c r="BS1036" s="13"/>
      <c r="BT1036" s="13"/>
      <c r="BU1036" s="13"/>
      <c r="BV1036" s="13"/>
      <c r="BW1036" s="13"/>
      <c r="BX1036" s="13"/>
      <c r="BY1036" s="13"/>
      <c r="BZ1036" s="13"/>
      <c r="CA1036" s="13"/>
      <c r="CB1036" s="13"/>
      <c r="CC1036" s="13"/>
      <c r="CD1036" s="13"/>
      <c r="CE1036" s="13"/>
      <c r="CF1036" s="13"/>
      <c r="CG1036" s="13"/>
      <c r="CH1036" s="13"/>
    </row>
    <row r="1037" spans="1:86">
      <c r="A1037" s="15"/>
      <c r="B1037" s="15"/>
      <c r="C1037" s="15"/>
      <c r="D1037" s="15"/>
      <c r="E1037" s="15"/>
      <c r="F1037" s="15"/>
      <c r="G1037" s="15"/>
      <c r="H1037" s="15"/>
      <c r="I1037" s="15"/>
      <c r="J1037" s="15"/>
      <c r="K1037" s="15"/>
      <c r="L1037" s="15"/>
      <c r="M1037" s="15"/>
      <c r="N1037" s="15"/>
      <c r="O1037" s="15"/>
      <c r="P1037" s="15"/>
      <c r="Q1037" s="15"/>
      <c r="R1037" s="15"/>
      <c r="S1037" s="15"/>
      <c r="T1037" s="15"/>
      <c r="U1037" s="15"/>
      <c r="V1037" s="15"/>
      <c r="W1037" s="15"/>
      <c r="X1037" s="15"/>
      <c r="Z1037" s="15"/>
      <c r="AA1037" s="15"/>
      <c r="AB1037" s="15"/>
      <c r="AC1037" s="15"/>
      <c r="AD1037" s="15"/>
      <c r="AE1037" s="15"/>
      <c r="AF1037" s="15"/>
      <c r="AG1037" s="15"/>
      <c r="AH1037" s="15"/>
      <c r="AI1037" s="15"/>
      <c r="AJ1037" s="15"/>
      <c r="AK1037" s="15"/>
      <c r="AL1037" s="15"/>
      <c r="AM1037" s="13"/>
      <c r="AN1037" s="13"/>
      <c r="AO1037" s="13"/>
      <c r="AP1037" s="13"/>
      <c r="AQ1037" s="13"/>
      <c r="AR1037" s="13"/>
      <c r="AS1037" s="13"/>
      <c r="AT1037" s="13"/>
      <c r="AU1037" s="13"/>
      <c r="AV1037" s="13"/>
      <c r="AW1037" s="13"/>
      <c r="AX1037" s="13"/>
      <c r="AY1037" s="13"/>
      <c r="AZ1037" s="13"/>
      <c r="BA1037" s="13"/>
      <c r="BB1037" s="13"/>
      <c r="BC1037" s="13"/>
      <c r="BD1037" s="13"/>
      <c r="BE1037" s="13"/>
      <c r="BF1037" s="13"/>
      <c r="BG1037" s="13"/>
      <c r="BH1037" s="13"/>
      <c r="BI1037" s="13"/>
      <c r="BJ1037" s="13"/>
      <c r="BK1037" s="13"/>
      <c r="BL1037" s="13"/>
      <c r="BM1037" s="13"/>
      <c r="BN1037" s="13"/>
      <c r="BO1037" s="13"/>
      <c r="BP1037" s="13"/>
      <c r="BQ1037" s="13"/>
      <c r="BR1037" s="13"/>
      <c r="BS1037" s="13"/>
      <c r="BT1037" s="13"/>
      <c r="BU1037" s="13"/>
      <c r="BV1037" s="13"/>
      <c r="BW1037" s="13"/>
      <c r="BX1037" s="13"/>
      <c r="BY1037" s="13"/>
      <c r="BZ1037" s="13"/>
      <c r="CA1037" s="13"/>
      <c r="CB1037" s="13"/>
      <c r="CC1037" s="13"/>
      <c r="CD1037" s="13"/>
      <c r="CE1037" s="13"/>
      <c r="CF1037" s="13"/>
      <c r="CG1037" s="13"/>
      <c r="CH1037" s="13"/>
    </row>
    <row r="1038" spans="1:86">
      <c r="A1038" s="15"/>
      <c r="B1038" s="15"/>
      <c r="C1038" s="15"/>
      <c r="D1038" s="15"/>
      <c r="E1038" s="15"/>
      <c r="F1038" s="15"/>
      <c r="G1038" s="15"/>
      <c r="H1038" s="15"/>
      <c r="I1038" s="15"/>
      <c r="J1038" s="15"/>
      <c r="K1038" s="15"/>
      <c r="L1038" s="15"/>
      <c r="M1038" s="15"/>
      <c r="N1038" s="15"/>
      <c r="O1038" s="15"/>
      <c r="P1038" s="15"/>
      <c r="Q1038" s="15"/>
      <c r="R1038" s="15"/>
      <c r="S1038" s="15"/>
      <c r="T1038" s="15"/>
      <c r="U1038" s="15"/>
      <c r="V1038" s="15"/>
      <c r="W1038" s="15"/>
      <c r="X1038" s="15"/>
      <c r="Z1038" s="15"/>
      <c r="AA1038" s="15"/>
      <c r="AB1038" s="15"/>
      <c r="AC1038" s="15"/>
      <c r="AD1038" s="15"/>
      <c r="AE1038" s="15"/>
      <c r="AF1038" s="15"/>
      <c r="AG1038" s="15"/>
      <c r="AH1038" s="15"/>
      <c r="AI1038" s="15"/>
      <c r="AJ1038" s="15"/>
      <c r="AK1038" s="15"/>
      <c r="AL1038" s="15"/>
      <c r="AM1038" s="13"/>
      <c r="AN1038" s="13"/>
      <c r="AO1038" s="13"/>
      <c r="AP1038" s="13"/>
      <c r="AQ1038" s="13"/>
      <c r="AR1038" s="13"/>
      <c r="AS1038" s="13"/>
      <c r="AT1038" s="13"/>
      <c r="AU1038" s="13"/>
      <c r="AV1038" s="13"/>
      <c r="AW1038" s="13"/>
      <c r="AX1038" s="13"/>
      <c r="AY1038" s="13"/>
      <c r="AZ1038" s="13"/>
      <c r="BA1038" s="13"/>
      <c r="BB1038" s="13"/>
      <c r="BC1038" s="13"/>
      <c r="BD1038" s="13"/>
      <c r="BE1038" s="13"/>
      <c r="BF1038" s="13"/>
      <c r="BG1038" s="13"/>
      <c r="BH1038" s="13"/>
      <c r="BI1038" s="13"/>
      <c r="BJ1038" s="13"/>
      <c r="BK1038" s="13"/>
      <c r="BL1038" s="13"/>
      <c r="BM1038" s="13"/>
      <c r="BN1038" s="13"/>
      <c r="BO1038" s="13"/>
      <c r="BP1038" s="13"/>
      <c r="BQ1038" s="13"/>
      <c r="BR1038" s="13"/>
      <c r="BS1038" s="13"/>
      <c r="BT1038" s="13"/>
      <c r="BU1038" s="13"/>
      <c r="BV1038" s="13"/>
      <c r="BW1038" s="13"/>
      <c r="BX1038" s="13"/>
      <c r="BY1038" s="13"/>
      <c r="BZ1038" s="13"/>
      <c r="CA1038" s="13"/>
      <c r="CB1038" s="13"/>
      <c r="CC1038" s="13"/>
      <c r="CD1038" s="13"/>
      <c r="CE1038" s="13"/>
      <c r="CF1038" s="13"/>
      <c r="CG1038" s="13"/>
      <c r="CH1038" s="13"/>
    </row>
    <row r="1039" spans="1:86">
      <c r="A1039" s="15"/>
      <c r="B1039" s="15"/>
      <c r="C1039" s="15"/>
      <c r="D1039" s="15"/>
      <c r="E1039" s="15"/>
      <c r="F1039" s="15"/>
      <c r="G1039" s="15"/>
      <c r="H1039" s="15"/>
      <c r="I1039" s="15"/>
      <c r="J1039" s="15"/>
      <c r="K1039" s="15"/>
      <c r="L1039" s="15"/>
      <c r="M1039" s="15"/>
      <c r="N1039" s="15"/>
      <c r="O1039" s="15"/>
      <c r="P1039" s="15"/>
      <c r="Q1039" s="15"/>
      <c r="R1039" s="15"/>
      <c r="S1039" s="15"/>
      <c r="T1039" s="15"/>
      <c r="U1039" s="15"/>
      <c r="V1039" s="15"/>
      <c r="W1039" s="15"/>
      <c r="X1039" s="15"/>
      <c r="Z1039" s="15"/>
      <c r="AA1039" s="15"/>
      <c r="AB1039" s="15"/>
      <c r="AC1039" s="15"/>
      <c r="AD1039" s="15"/>
      <c r="AE1039" s="15"/>
      <c r="AF1039" s="15"/>
      <c r="AG1039" s="15"/>
      <c r="AH1039" s="15"/>
      <c r="AI1039" s="15"/>
      <c r="AJ1039" s="15"/>
      <c r="AK1039" s="15"/>
      <c r="AL1039" s="15"/>
      <c r="AM1039" s="13"/>
      <c r="AN1039" s="13"/>
      <c r="AO1039" s="13"/>
      <c r="AP1039" s="13"/>
      <c r="AQ1039" s="13"/>
      <c r="AR1039" s="13"/>
      <c r="AS1039" s="13"/>
      <c r="AT1039" s="13"/>
      <c r="AU1039" s="13"/>
      <c r="AV1039" s="13"/>
      <c r="AW1039" s="13"/>
      <c r="AX1039" s="13"/>
      <c r="AY1039" s="13"/>
      <c r="AZ1039" s="13"/>
      <c r="BA1039" s="13"/>
      <c r="BB1039" s="13"/>
      <c r="BC1039" s="13"/>
      <c r="BD1039" s="13"/>
      <c r="BE1039" s="13"/>
      <c r="BF1039" s="13"/>
      <c r="BG1039" s="13"/>
      <c r="BH1039" s="13"/>
      <c r="BI1039" s="13"/>
      <c r="BJ1039" s="13"/>
      <c r="BK1039" s="13"/>
      <c r="BL1039" s="13"/>
      <c r="BM1039" s="13"/>
      <c r="BN1039" s="13"/>
      <c r="BO1039" s="13"/>
      <c r="BP1039" s="13"/>
      <c r="BQ1039" s="13"/>
      <c r="BR1039" s="13"/>
      <c r="BS1039" s="13"/>
      <c r="BT1039" s="13"/>
      <c r="BU1039" s="13"/>
      <c r="BV1039" s="13"/>
      <c r="BW1039" s="13"/>
      <c r="BX1039" s="13"/>
      <c r="BY1039" s="13"/>
      <c r="BZ1039" s="13"/>
      <c r="CA1039" s="13"/>
      <c r="CB1039" s="13"/>
      <c r="CC1039" s="13"/>
      <c r="CD1039" s="13"/>
      <c r="CE1039" s="13"/>
      <c r="CF1039" s="13"/>
      <c r="CG1039" s="13"/>
      <c r="CH1039" s="13"/>
    </row>
    <row r="1040" spans="1:86">
      <c r="A1040" s="15"/>
      <c r="B1040" s="15"/>
      <c r="C1040" s="15"/>
      <c r="D1040" s="15"/>
      <c r="E1040" s="15"/>
      <c r="F1040" s="15"/>
      <c r="G1040" s="15"/>
      <c r="H1040" s="15"/>
      <c r="I1040" s="15"/>
      <c r="J1040" s="15"/>
      <c r="K1040" s="15"/>
      <c r="L1040" s="15"/>
      <c r="M1040" s="15"/>
      <c r="N1040" s="15"/>
      <c r="O1040" s="15"/>
      <c r="P1040" s="15"/>
      <c r="Q1040" s="15"/>
      <c r="R1040" s="15"/>
      <c r="S1040" s="15"/>
      <c r="T1040" s="15"/>
      <c r="U1040" s="15"/>
      <c r="V1040" s="15"/>
      <c r="W1040" s="15"/>
      <c r="X1040" s="15"/>
      <c r="Z1040" s="15"/>
      <c r="AA1040" s="15"/>
      <c r="AB1040" s="15"/>
      <c r="AC1040" s="15"/>
      <c r="AD1040" s="15"/>
      <c r="AE1040" s="15"/>
      <c r="AF1040" s="15"/>
      <c r="AG1040" s="15"/>
      <c r="AH1040" s="15"/>
      <c r="AI1040" s="15"/>
      <c r="AJ1040" s="15"/>
      <c r="AK1040" s="15"/>
      <c r="AL1040" s="15"/>
      <c r="AM1040" s="13"/>
      <c r="AN1040" s="13"/>
      <c r="AO1040" s="13"/>
      <c r="AP1040" s="13"/>
      <c r="AQ1040" s="13"/>
      <c r="AR1040" s="13"/>
      <c r="AS1040" s="13"/>
      <c r="AT1040" s="13"/>
      <c r="AU1040" s="13"/>
      <c r="AV1040" s="13"/>
      <c r="AW1040" s="13"/>
      <c r="AX1040" s="13"/>
      <c r="AY1040" s="13"/>
      <c r="AZ1040" s="13"/>
      <c r="BA1040" s="13"/>
      <c r="BB1040" s="13"/>
      <c r="BC1040" s="13"/>
      <c r="BD1040" s="13"/>
      <c r="BE1040" s="13"/>
      <c r="BF1040" s="13"/>
      <c r="BG1040" s="13"/>
      <c r="BH1040" s="13"/>
      <c r="BI1040" s="13"/>
      <c r="BJ1040" s="13"/>
      <c r="BK1040" s="13"/>
      <c r="BL1040" s="13"/>
      <c r="BM1040" s="13"/>
      <c r="BN1040" s="13"/>
      <c r="BO1040" s="13"/>
      <c r="BP1040" s="13"/>
      <c r="BQ1040" s="13"/>
      <c r="BR1040" s="13"/>
      <c r="BS1040" s="13"/>
      <c r="BT1040" s="13"/>
      <c r="BU1040" s="13"/>
      <c r="BV1040" s="13"/>
      <c r="BW1040" s="13"/>
      <c r="BX1040" s="13"/>
      <c r="BY1040" s="13"/>
      <c r="BZ1040" s="13"/>
      <c r="CA1040" s="13"/>
      <c r="CB1040" s="13"/>
      <c r="CC1040" s="13"/>
      <c r="CD1040" s="13"/>
      <c r="CE1040" s="13"/>
      <c r="CF1040" s="13"/>
      <c r="CG1040" s="13"/>
      <c r="CH1040" s="13"/>
    </row>
    <row r="1041" spans="1:86">
      <c r="A1041" s="15"/>
      <c r="B1041" s="15"/>
      <c r="C1041" s="15"/>
      <c r="D1041" s="15"/>
      <c r="E1041" s="15"/>
      <c r="F1041" s="15"/>
      <c r="G1041" s="15"/>
      <c r="H1041" s="15"/>
      <c r="I1041" s="15"/>
      <c r="J1041" s="15"/>
      <c r="K1041" s="15"/>
      <c r="L1041" s="15"/>
      <c r="M1041" s="15"/>
      <c r="N1041" s="15"/>
      <c r="O1041" s="15"/>
      <c r="P1041" s="15"/>
      <c r="Q1041" s="15"/>
      <c r="R1041" s="15"/>
      <c r="S1041" s="15"/>
      <c r="T1041" s="15"/>
      <c r="U1041" s="15"/>
      <c r="V1041" s="15"/>
      <c r="W1041" s="15"/>
      <c r="X1041" s="15"/>
      <c r="Z1041" s="15"/>
      <c r="AA1041" s="15"/>
      <c r="AB1041" s="15"/>
      <c r="AC1041" s="15"/>
      <c r="AD1041" s="15"/>
      <c r="AE1041" s="15"/>
      <c r="AF1041" s="15"/>
      <c r="AG1041" s="15"/>
      <c r="AH1041" s="15"/>
      <c r="AI1041" s="15"/>
      <c r="AJ1041" s="15"/>
      <c r="AK1041" s="15"/>
      <c r="AL1041" s="15"/>
      <c r="AM1041" s="13"/>
      <c r="AN1041" s="13"/>
      <c r="AO1041" s="13"/>
      <c r="AP1041" s="13"/>
      <c r="AQ1041" s="13"/>
      <c r="AR1041" s="13"/>
      <c r="AS1041" s="13"/>
      <c r="AT1041" s="13"/>
      <c r="AU1041" s="13"/>
      <c r="AV1041" s="13"/>
      <c r="AW1041" s="13"/>
      <c r="AX1041" s="13"/>
      <c r="AY1041" s="13"/>
      <c r="AZ1041" s="13"/>
      <c r="BA1041" s="13"/>
      <c r="BB1041" s="13"/>
      <c r="BC1041" s="13"/>
      <c r="BD1041" s="13"/>
      <c r="BE1041" s="13"/>
      <c r="BF1041" s="13"/>
      <c r="BG1041" s="13"/>
      <c r="BH1041" s="13"/>
      <c r="BI1041" s="13"/>
      <c r="BJ1041" s="13"/>
      <c r="BK1041" s="13"/>
      <c r="BL1041" s="13"/>
      <c r="BM1041" s="13"/>
      <c r="BN1041" s="13"/>
      <c r="BO1041" s="13"/>
      <c r="BP1041" s="13"/>
      <c r="BQ1041" s="13"/>
      <c r="BR1041" s="13"/>
      <c r="BS1041" s="13"/>
      <c r="BT1041" s="13"/>
      <c r="BU1041" s="13"/>
      <c r="BV1041" s="13"/>
      <c r="BW1041" s="13"/>
      <c r="BX1041" s="13"/>
      <c r="BY1041" s="13"/>
      <c r="BZ1041" s="13"/>
      <c r="CA1041" s="13"/>
      <c r="CB1041" s="13"/>
      <c r="CC1041" s="13"/>
      <c r="CD1041" s="13"/>
      <c r="CE1041" s="13"/>
      <c r="CF1041" s="13"/>
      <c r="CG1041" s="13"/>
      <c r="CH1041" s="13"/>
    </row>
    <row r="1042" spans="1:86">
      <c r="A1042" s="15"/>
      <c r="B1042" s="15"/>
      <c r="C1042" s="15"/>
      <c r="D1042" s="15"/>
      <c r="E1042" s="15"/>
      <c r="F1042" s="15"/>
      <c r="G1042" s="15"/>
      <c r="H1042" s="15"/>
      <c r="I1042" s="15"/>
      <c r="J1042" s="15"/>
      <c r="K1042" s="15"/>
      <c r="L1042" s="15"/>
      <c r="M1042" s="15"/>
      <c r="N1042" s="15"/>
      <c r="O1042" s="15"/>
      <c r="P1042" s="15"/>
      <c r="Q1042" s="15"/>
      <c r="R1042" s="15"/>
      <c r="S1042" s="15"/>
      <c r="T1042" s="15"/>
      <c r="U1042" s="15"/>
      <c r="V1042" s="15"/>
      <c r="W1042" s="15"/>
      <c r="X1042" s="15"/>
      <c r="Z1042" s="15"/>
      <c r="AA1042" s="15"/>
      <c r="AB1042" s="15"/>
      <c r="AC1042" s="15"/>
      <c r="AD1042" s="15"/>
      <c r="AE1042" s="15"/>
      <c r="AF1042" s="15"/>
      <c r="AG1042" s="15"/>
      <c r="AH1042" s="15"/>
      <c r="AI1042" s="15"/>
      <c r="AJ1042" s="15"/>
      <c r="AK1042" s="15"/>
      <c r="AL1042" s="15"/>
      <c r="AM1042" s="13"/>
      <c r="AN1042" s="13"/>
      <c r="AO1042" s="13"/>
      <c r="AP1042" s="13"/>
      <c r="AQ1042" s="13"/>
      <c r="AR1042" s="13"/>
      <c r="AS1042" s="13"/>
      <c r="AT1042" s="13"/>
      <c r="AU1042" s="13"/>
      <c r="AV1042" s="13"/>
      <c r="AW1042" s="13"/>
      <c r="AX1042" s="13"/>
      <c r="AY1042" s="13"/>
      <c r="AZ1042" s="13"/>
      <c r="BA1042" s="13"/>
      <c r="BB1042" s="13"/>
      <c r="BC1042" s="13"/>
      <c r="BD1042" s="13"/>
      <c r="BE1042" s="13"/>
      <c r="BF1042" s="13"/>
      <c r="BG1042" s="13"/>
      <c r="BH1042" s="13"/>
      <c r="BI1042" s="13"/>
      <c r="BJ1042" s="13"/>
      <c r="BK1042" s="13"/>
      <c r="BL1042" s="13"/>
      <c r="BM1042" s="13"/>
      <c r="BN1042" s="13"/>
      <c r="BO1042" s="13"/>
      <c r="BP1042" s="13"/>
      <c r="BQ1042" s="13"/>
      <c r="BR1042" s="13"/>
      <c r="BS1042" s="13"/>
      <c r="BT1042" s="13"/>
      <c r="BU1042" s="13"/>
      <c r="BV1042" s="13"/>
      <c r="BW1042" s="13"/>
      <c r="BX1042" s="13"/>
      <c r="BY1042" s="13"/>
      <c r="BZ1042" s="13"/>
      <c r="CA1042" s="13"/>
      <c r="CB1042" s="13"/>
      <c r="CC1042" s="13"/>
      <c r="CD1042" s="13"/>
      <c r="CE1042" s="13"/>
      <c r="CF1042" s="13"/>
      <c r="CG1042" s="13"/>
      <c r="CH1042" s="13"/>
    </row>
    <row r="1043" spans="1:86">
      <c r="A1043" s="15"/>
      <c r="B1043" s="15"/>
      <c r="C1043" s="15"/>
      <c r="D1043" s="15"/>
      <c r="E1043" s="15"/>
      <c r="F1043" s="15"/>
      <c r="G1043" s="15"/>
      <c r="H1043" s="15"/>
      <c r="I1043" s="15"/>
      <c r="J1043" s="15"/>
      <c r="K1043" s="15"/>
      <c r="L1043" s="15"/>
      <c r="M1043" s="15"/>
      <c r="N1043" s="15"/>
      <c r="O1043" s="15"/>
      <c r="P1043" s="15"/>
      <c r="Q1043" s="15"/>
      <c r="R1043" s="15"/>
      <c r="S1043" s="15"/>
      <c r="T1043" s="15"/>
      <c r="U1043" s="15"/>
      <c r="V1043" s="15"/>
      <c r="W1043" s="15"/>
      <c r="X1043" s="15"/>
      <c r="Z1043" s="15"/>
      <c r="AA1043" s="15"/>
      <c r="AB1043" s="15"/>
      <c r="AC1043" s="15"/>
      <c r="AD1043" s="15"/>
      <c r="AE1043" s="15"/>
      <c r="AF1043" s="15"/>
      <c r="AG1043" s="15"/>
      <c r="AH1043" s="15"/>
      <c r="AI1043" s="15"/>
      <c r="AJ1043" s="15"/>
      <c r="AK1043" s="15"/>
      <c r="AL1043" s="15"/>
      <c r="AM1043" s="13"/>
      <c r="AN1043" s="13"/>
      <c r="AO1043" s="13"/>
      <c r="AP1043" s="13"/>
      <c r="AQ1043" s="13"/>
      <c r="AR1043" s="13"/>
      <c r="AS1043" s="13"/>
      <c r="AT1043" s="13"/>
      <c r="AU1043" s="13"/>
      <c r="AV1043" s="13"/>
      <c r="AW1043" s="13"/>
      <c r="AX1043" s="13"/>
      <c r="AY1043" s="13"/>
      <c r="AZ1043" s="13"/>
      <c r="BA1043" s="13"/>
      <c r="BB1043" s="13"/>
      <c r="BC1043" s="13"/>
      <c r="BD1043" s="13"/>
      <c r="BE1043" s="13"/>
      <c r="BF1043" s="13"/>
      <c r="BG1043" s="13"/>
      <c r="BH1043" s="13"/>
      <c r="BI1043" s="13"/>
      <c r="BJ1043" s="13"/>
      <c r="BK1043" s="13"/>
      <c r="BL1043" s="13"/>
      <c r="BM1043" s="13"/>
      <c r="BN1043" s="13"/>
      <c r="BO1043" s="13"/>
      <c r="BP1043" s="13"/>
      <c r="BQ1043" s="13"/>
      <c r="BR1043" s="13"/>
      <c r="BS1043" s="13"/>
      <c r="BT1043" s="13"/>
      <c r="BU1043" s="13"/>
      <c r="BV1043" s="13"/>
      <c r="BW1043" s="13"/>
      <c r="BX1043" s="13"/>
      <c r="BY1043" s="13"/>
      <c r="BZ1043" s="13"/>
      <c r="CA1043" s="13"/>
      <c r="CB1043" s="13"/>
      <c r="CC1043" s="13"/>
      <c r="CD1043" s="13"/>
      <c r="CE1043" s="13"/>
      <c r="CF1043" s="13"/>
      <c r="CG1043" s="13"/>
      <c r="CH1043" s="13"/>
    </row>
    <row r="1044" spans="1:86">
      <c r="A1044" s="15"/>
      <c r="B1044" s="15"/>
      <c r="C1044" s="15"/>
      <c r="D1044" s="15"/>
      <c r="E1044" s="15"/>
      <c r="F1044" s="15"/>
      <c r="G1044" s="15"/>
      <c r="H1044" s="15"/>
      <c r="I1044" s="15"/>
      <c r="J1044" s="15"/>
      <c r="K1044" s="15"/>
      <c r="L1044" s="15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  <c r="X1044" s="15"/>
      <c r="Z1044" s="15"/>
      <c r="AA1044" s="15"/>
      <c r="AB1044" s="15"/>
      <c r="AC1044" s="15"/>
      <c r="AD1044" s="15"/>
      <c r="AE1044" s="15"/>
      <c r="AF1044" s="15"/>
      <c r="AG1044" s="15"/>
      <c r="AH1044" s="15"/>
      <c r="AI1044" s="15"/>
      <c r="AJ1044" s="15"/>
      <c r="AK1044" s="15"/>
      <c r="AL1044" s="15"/>
      <c r="AM1044" s="13"/>
      <c r="AN1044" s="13"/>
      <c r="AO1044" s="13"/>
      <c r="AP1044" s="13"/>
      <c r="AQ1044" s="13"/>
      <c r="AR1044" s="13"/>
      <c r="AS1044" s="13"/>
      <c r="AT1044" s="13"/>
      <c r="AU1044" s="13"/>
      <c r="AV1044" s="13"/>
      <c r="AW1044" s="13"/>
      <c r="AX1044" s="13"/>
      <c r="AY1044" s="13"/>
      <c r="AZ1044" s="13"/>
      <c r="BA1044" s="13"/>
      <c r="BB1044" s="13"/>
      <c r="BC1044" s="13"/>
      <c r="BD1044" s="13"/>
      <c r="BE1044" s="13"/>
      <c r="BF1044" s="13"/>
      <c r="BG1044" s="13"/>
      <c r="BH1044" s="13"/>
      <c r="BI1044" s="13"/>
      <c r="BJ1044" s="13"/>
      <c r="BK1044" s="13"/>
      <c r="BL1044" s="13"/>
      <c r="BM1044" s="13"/>
      <c r="BN1044" s="13"/>
      <c r="BO1044" s="13"/>
      <c r="BP1044" s="13"/>
      <c r="BQ1044" s="13"/>
      <c r="BR1044" s="13"/>
      <c r="BS1044" s="13"/>
      <c r="BT1044" s="13"/>
      <c r="BU1044" s="13"/>
      <c r="BV1044" s="13"/>
      <c r="BW1044" s="13"/>
      <c r="BX1044" s="13"/>
      <c r="BY1044" s="13"/>
      <c r="BZ1044" s="13"/>
      <c r="CA1044" s="13"/>
      <c r="CB1044" s="13"/>
      <c r="CC1044" s="13"/>
      <c r="CD1044" s="13"/>
      <c r="CE1044" s="13"/>
      <c r="CF1044" s="13"/>
      <c r="CG1044" s="13"/>
      <c r="CH1044" s="13"/>
    </row>
    <row r="1045" spans="1:86">
      <c r="A1045" s="15"/>
      <c r="B1045" s="15"/>
      <c r="C1045" s="15"/>
      <c r="D1045" s="15"/>
      <c r="E1045" s="15"/>
      <c r="F1045" s="15"/>
      <c r="G1045" s="15"/>
      <c r="H1045" s="15"/>
      <c r="I1045" s="15"/>
      <c r="J1045" s="15"/>
      <c r="K1045" s="15"/>
      <c r="L1045" s="15"/>
      <c r="M1045" s="15"/>
      <c r="N1045" s="15"/>
      <c r="O1045" s="15"/>
      <c r="P1045" s="15"/>
      <c r="Q1045" s="15"/>
      <c r="R1045" s="15"/>
      <c r="S1045" s="15"/>
      <c r="T1045" s="15"/>
      <c r="U1045" s="15"/>
      <c r="V1045" s="15"/>
      <c r="W1045" s="15"/>
      <c r="X1045" s="15"/>
      <c r="Z1045" s="15"/>
      <c r="AA1045" s="15"/>
      <c r="AB1045" s="15"/>
      <c r="AC1045" s="15"/>
      <c r="AD1045" s="15"/>
      <c r="AE1045" s="15"/>
      <c r="AF1045" s="15"/>
      <c r="AG1045" s="15"/>
      <c r="AH1045" s="15"/>
      <c r="AI1045" s="15"/>
      <c r="AJ1045" s="15"/>
      <c r="AK1045" s="15"/>
      <c r="AL1045" s="15"/>
      <c r="AM1045" s="13"/>
      <c r="AN1045" s="13"/>
      <c r="AO1045" s="13"/>
      <c r="AP1045" s="13"/>
      <c r="AQ1045" s="13"/>
      <c r="AR1045" s="13"/>
      <c r="AS1045" s="13"/>
      <c r="AT1045" s="13"/>
      <c r="AU1045" s="13"/>
      <c r="AV1045" s="13"/>
      <c r="AW1045" s="13"/>
      <c r="AX1045" s="13"/>
      <c r="AY1045" s="13"/>
      <c r="AZ1045" s="13"/>
      <c r="BA1045" s="13"/>
      <c r="BB1045" s="13"/>
      <c r="BC1045" s="13"/>
      <c r="BD1045" s="13"/>
      <c r="BE1045" s="13"/>
      <c r="BF1045" s="13"/>
      <c r="BG1045" s="13"/>
      <c r="BH1045" s="13"/>
      <c r="BI1045" s="13"/>
      <c r="BJ1045" s="13"/>
      <c r="BK1045" s="13"/>
      <c r="BL1045" s="13"/>
      <c r="BM1045" s="13"/>
      <c r="BN1045" s="13"/>
      <c r="BO1045" s="13"/>
      <c r="BP1045" s="13"/>
      <c r="BQ1045" s="13"/>
      <c r="BR1045" s="13"/>
      <c r="BS1045" s="13"/>
      <c r="BT1045" s="13"/>
      <c r="BU1045" s="13"/>
      <c r="BV1045" s="13"/>
      <c r="BW1045" s="13"/>
      <c r="BX1045" s="13"/>
      <c r="BY1045" s="13"/>
      <c r="BZ1045" s="13"/>
      <c r="CA1045" s="13"/>
      <c r="CB1045" s="13"/>
      <c r="CC1045" s="13"/>
      <c r="CD1045" s="13"/>
      <c r="CE1045" s="13"/>
      <c r="CF1045" s="13"/>
      <c r="CG1045" s="13"/>
      <c r="CH1045" s="13"/>
    </row>
    <row r="1046" spans="1:86">
      <c r="A1046" s="15"/>
      <c r="B1046" s="15"/>
      <c r="C1046" s="15"/>
      <c r="D1046" s="15"/>
      <c r="E1046" s="15"/>
      <c r="F1046" s="15"/>
      <c r="G1046" s="15"/>
      <c r="H1046" s="15"/>
      <c r="I1046" s="15"/>
      <c r="J1046" s="15"/>
      <c r="K1046" s="15"/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Z1046" s="15"/>
      <c r="AA1046" s="15"/>
      <c r="AB1046" s="15"/>
      <c r="AC1046" s="15"/>
      <c r="AD1046" s="15"/>
      <c r="AE1046" s="15"/>
      <c r="AF1046" s="15"/>
      <c r="AG1046" s="15"/>
      <c r="AH1046" s="15"/>
      <c r="AI1046" s="15"/>
      <c r="AJ1046" s="15"/>
      <c r="AK1046" s="15"/>
      <c r="AL1046" s="15"/>
      <c r="AM1046" s="13"/>
      <c r="AN1046" s="13"/>
      <c r="AO1046" s="13"/>
      <c r="AP1046" s="13"/>
      <c r="AQ1046" s="13"/>
      <c r="AR1046" s="13"/>
      <c r="AS1046" s="13"/>
      <c r="AT1046" s="13"/>
      <c r="AU1046" s="13"/>
      <c r="AV1046" s="13"/>
      <c r="AW1046" s="13"/>
      <c r="AX1046" s="13"/>
      <c r="AY1046" s="13"/>
      <c r="AZ1046" s="13"/>
      <c r="BA1046" s="13"/>
      <c r="BB1046" s="13"/>
      <c r="BC1046" s="13"/>
      <c r="BD1046" s="13"/>
      <c r="BE1046" s="13"/>
      <c r="BF1046" s="13"/>
      <c r="BG1046" s="13"/>
      <c r="BH1046" s="13"/>
      <c r="BI1046" s="13"/>
      <c r="BJ1046" s="13"/>
      <c r="BK1046" s="13"/>
      <c r="BL1046" s="13"/>
      <c r="BM1046" s="13"/>
      <c r="BN1046" s="13"/>
      <c r="BO1046" s="13"/>
      <c r="BP1046" s="13"/>
      <c r="BQ1046" s="13"/>
      <c r="BR1046" s="13"/>
      <c r="BS1046" s="13"/>
      <c r="BT1046" s="13"/>
      <c r="BU1046" s="13"/>
      <c r="BV1046" s="13"/>
      <c r="BW1046" s="13"/>
      <c r="BX1046" s="13"/>
      <c r="BY1046" s="13"/>
      <c r="BZ1046" s="13"/>
      <c r="CA1046" s="13"/>
      <c r="CB1046" s="13"/>
      <c r="CC1046" s="13"/>
      <c r="CD1046" s="13"/>
      <c r="CE1046" s="13"/>
      <c r="CF1046" s="13"/>
      <c r="CG1046" s="13"/>
      <c r="CH1046" s="13"/>
    </row>
    <row r="1047" spans="1:86">
      <c r="A1047" s="15"/>
      <c r="B1047" s="15"/>
      <c r="C1047" s="15"/>
      <c r="D1047" s="15"/>
      <c r="E1047" s="15"/>
      <c r="F1047" s="15"/>
      <c r="G1047" s="15"/>
      <c r="H1047" s="15"/>
      <c r="I1047" s="15"/>
      <c r="J1047" s="15"/>
      <c r="K1047" s="15"/>
      <c r="L1047" s="15"/>
      <c r="M1047" s="15"/>
      <c r="N1047" s="15"/>
      <c r="O1047" s="15"/>
      <c r="P1047" s="15"/>
      <c r="Q1047" s="15"/>
      <c r="R1047" s="15"/>
      <c r="S1047" s="15"/>
      <c r="T1047" s="15"/>
      <c r="U1047" s="15"/>
      <c r="V1047" s="15"/>
      <c r="W1047" s="15"/>
      <c r="X1047" s="15"/>
      <c r="Z1047" s="15"/>
      <c r="AA1047" s="15"/>
      <c r="AB1047" s="15"/>
      <c r="AC1047" s="15"/>
      <c r="AD1047" s="15"/>
      <c r="AE1047" s="15"/>
      <c r="AF1047" s="15"/>
      <c r="AG1047" s="15"/>
      <c r="AH1047" s="15"/>
      <c r="AI1047" s="15"/>
      <c r="AJ1047" s="15"/>
      <c r="AK1047" s="15"/>
      <c r="AL1047" s="15"/>
      <c r="AM1047" s="13"/>
      <c r="AN1047" s="13"/>
      <c r="AO1047" s="13"/>
      <c r="AP1047" s="13"/>
      <c r="AQ1047" s="13"/>
      <c r="AR1047" s="13"/>
      <c r="AS1047" s="13"/>
      <c r="AT1047" s="13"/>
      <c r="AU1047" s="13"/>
      <c r="AV1047" s="13"/>
      <c r="AW1047" s="13"/>
      <c r="AX1047" s="13"/>
      <c r="AY1047" s="13"/>
      <c r="AZ1047" s="13"/>
      <c r="BA1047" s="13"/>
      <c r="BB1047" s="13"/>
      <c r="BC1047" s="13"/>
      <c r="BD1047" s="13"/>
      <c r="BE1047" s="13"/>
      <c r="BF1047" s="13"/>
      <c r="BG1047" s="13"/>
      <c r="BH1047" s="13"/>
      <c r="BI1047" s="13"/>
      <c r="BJ1047" s="13"/>
      <c r="BK1047" s="13"/>
      <c r="BL1047" s="13"/>
      <c r="BM1047" s="13"/>
      <c r="BN1047" s="13"/>
      <c r="BO1047" s="13"/>
      <c r="BP1047" s="13"/>
      <c r="BQ1047" s="13"/>
      <c r="BR1047" s="13"/>
      <c r="BS1047" s="13"/>
      <c r="BT1047" s="13"/>
      <c r="BU1047" s="13"/>
      <c r="BV1047" s="13"/>
      <c r="BW1047" s="13"/>
      <c r="BX1047" s="13"/>
      <c r="BY1047" s="13"/>
      <c r="BZ1047" s="13"/>
      <c r="CA1047" s="13"/>
      <c r="CB1047" s="13"/>
      <c r="CC1047" s="13"/>
      <c r="CD1047" s="13"/>
      <c r="CE1047" s="13"/>
      <c r="CF1047" s="13"/>
      <c r="CG1047" s="13"/>
      <c r="CH1047" s="13"/>
    </row>
    <row r="1048" spans="1:86">
      <c r="A1048" s="15"/>
      <c r="B1048" s="15"/>
      <c r="C1048" s="15"/>
      <c r="D1048" s="15"/>
      <c r="E1048" s="15"/>
      <c r="F1048" s="15"/>
      <c r="G1048" s="15"/>
      <c r="H1048" s="15"/>
      <c r="I1048" s="15"/>
      <c r="J1048" s="15"/>
      <c r="K1048" s="15"/>
      <c r="L1048" s="15"/>
      <c r="M1048" s="15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  <c r="X1048" s="15"/>
      <c r="Z1048" s="15"/>
      <c r="AA1048" s="15"/>
      <c r="AB1048" s="15"/>
      <c r="AC1048" s="15"/>
      <c r="AD1048" s="15"/>
      <c r="AE1048" s="15"/>
      <c r="AF1048" s="15"/>
      <c r="AG1048" s="15"/>
      <c r="AH1048" s="15"/>
      <c r="AI1048" s="15"/>
      <c r="AJ1048" s="15"/>
      <c r="AK1048" s="15"/>
      <c r="AL1048" s="15"/>
      <c r="AM1048" s="13"/>
      <c r="AN1048" s="13"/>
      <c r="AO1048" s="13"/>
      <c r="AP1048" s="13"/>
      <c r="AQ1048" s="13"/>
      <c r="AR1048" s="13"/>
      <c r="AS1048" s="13"/>
      <c r="AT1048" s="13"/>
      <c r="AU1048" s="13"/>
      <c r="AV1048" s="13"/>
      <c r="AW1048" s="13"/>
      <c r="AX1048" s="13"/>
      <c r="AY1048" s="13"/>
      <c r="AZ1048" s="13"/>
      <c r="BA1048" s="13"/>
      <c r="BB1048" s="13"/>
      <c r="BC1048" s="13"/>
      <c r="BD1048" s="13"/>
      <c r="BE1048" s="13"/>
      <c r="BF1048" s="13"/>
      <c r="BG1048" s="13"/>
      <c r="BH1048" s="13"/>
      <c r="BI1048" s="13"/>
      <c r="BJ1048" s="13"/>
      <c r="BK1048" s="13"/>
      <c r="BL1048" s="13"/>
      <c r="BM1048" s="13"/>
      <c r="BN1048" s="13"/>
      <c r="BO1048" s="13"/>
      <c r="BP1048" s="13"/>
      <c r="BQ1048" s="13"/>
      <c r="BR1048" s="13"/>
      <c r="BS1048" s="13"/>
      <c r="BT1048" s="13"/>
      <c r="BU1048" s="13"/>
      <c r="BV1048" s="13"/>
      <c r="BW1048" s="13"/>
      <c r="BX1048" s="13"/>
      <c r="BY1048" s="13"/>
      <c r="BZ1048" s="13"/>
      <c r="CA1048" s="13"/>
      <c r="CB1048" s="13"/>
      <c r="CC1048" s="13"/>
      <c r="CD1048" s="13"/>
      <c r="CE1048" s="13"/>
      <c r="CF1048" s="13"/>
      <c r="CG1048" s="13"/>
      <c r="CH1048" s="13"/>
    </row>
    <row r="1049" spans="1:86">
      <c r="A1049" s="15"/>
      <c r="B1049" s="15"/>
      <c r="C1049" s="15"/>
      <c r="D1049" s="15"/>
      <c r="E1049" s="15"/>
      <c r="F1049" s="15"/>
      <c r="G1049" s="15"/>
      <c r="H1049" s="15"/>
      <c r="I1049" s="15"/>
      <c r="J1049" s="15"/>
      <c r="K1049" s="15"/>
      <c r="L1049" s="15"/>
      <c r="M1049" s="15"/>
      <c r="N1049" s="15"/>
      <c r="O1049" s="15"/>
      <c r="P1049" s="15"/>
      <c r="Q1049" s="15"/>
      <c r="R1049" s="15"/>
      <c r="S1049" s="15"/>
      <c r="T1049" s="15"/>
      <c r="U1049" s="15"/>
      <c r="V1049" s="15"/>
      <c r="W1049" s="15"/>
      <c r="X1049" s="15"/>
      <c r="Z1049" s="15"/>
      <c r="AA1049" s="15"/>
      <c r="AB1049" s="15"/>
      <c r="AC1049" s="15"/>
      <c r="AD1049" s="15"/>
      <c r="AE1049" s="15"/>
      <c r="AF1049" s="15"/>
      <c r="AG1049" s="15"/>
      <c r="AH1049" s="15"/>
      <c r="AI1049" s="15"/>
      <c r="AJ1049" s="15"/>
      <c r="AK1049" s="15"/>
      <c r="AL1049" s="15"/>
      <c r="AM1049" s="13"/>
      <c r="AN1049" s="13"/>
      <c r="AO1049" s="13"/>
      <c r="AP1049" s="13"/>
      <c r="AQ1049" s="13"/>
      <c r="AR1049" s="13"/>
      <c r="AS1049" s="13"/>
      <c r="AT1049" s="13"/>
      <c r="AU1049" s="13"/>
      <c r="AV1049" s="13"/>
      <c r="AW1049" s="13"/>
      <c r="AX1049" s="13"/>
      <c r="AY1049" s="13"/>
      <c r="AZ1049" s="13"/>
      <c r="BA1049" s="13"/>
      <c r="BB1049" s="13"/>
      <c r="BC1049" s="13"/>
      <c r="BD1049" s="13"/>
      <c r="BE1049" s="13"/>
      <c r="BF1049" s="13"/>
      <c r="BG1049" s="13"/>
      <c r="BH1049" s="13"/>
      <c r="BI1049" s="13"/>
      <c r="BJ1049" s="13"/>
      <c r="BK1049" s="13"/>
      <c r="BL1049" s="13"/>
      <c r="BM1049" s="13"/>
      <c r="BN1049" s="13"/>
      <c r="BO1049" s="13"/>
      <c r="BP1049" s="13"/>
      <c r="BQ1049" s="13"/>
      <c r="BR1049" s="13"/>
      <c r="BS1049" s="13"/>
      <c r="BT1049" s="13"/>
      <c r="BU1049" s="13"/>
      <c r="BV1049" s="13"/>
      <c r="BW1049" s="13"/>
      <c r="BX1049" s="13"/>
      <c r="BY1049" s="13"/>
      <c r="BZ1049" s="13"/>
      <c r="CA1049" s="13"/>
      <c r="CB1049" s="13"/>
      <c r="CC1049" s="13"/>
      <c r="CD1049" s="13"/>
      <c r="CE1049" s="13"/>
      <c r="CF1049" s="13"/>
      <c r="CG1049" s="13"/>
      <c r="CH1049" s="13"/>
    </row>
    <row r="1050" spans="1:86">
      <c r="A1050" s="15"/>
      <c r="B1050" s="15"/>
      <c r="C1050" s="15"/>
      <c r="D1050" s="15"/>
      <c r="E1050" s="15"/>
      <c r="F1050" s="15"/>
      <c r="G1050" s="15"/>
      <c r="H1050" s="15"/>
      <c r="I1050" s="15"/>
      <c r="J1050" s="15"/>
      <c r="K1050" s="15"/>
      <c r="L1050" s="15"/>
      <c r="M1050" s="15"/>
      <c r="N1050" s="15"/>
      <c r="O1050" s="15"/>
      <c r="P1050" s="15"/>
      <c r="Q1050" s="15"/>
      <c r="R1050" s="15"/>
      <c r="S1050" s="15"/>
      <c r="T1050" s="15"/>
      <c r="U1050" s="15"/>
      <c r="V1050" s="15"/>
      <c r="W1050" s="15"/>
      <c r="X1050" s="15"/>
      <c r="Z1050" s="15"/>
      <c r="AA1050" s="15"/>
      <c r="AB1050" s="15"/>
      <c r="AC1050" s="15"/>
      <c r="AD1050" s="15"/>
      <c r="AE1050" s="15"/>
      <c r="AF1050" s="15"/>
      <c r="AG1050" s="15"/>
      <c r="AH1050" s="15"/>
      <c r="AI1050" s="15"/>
      <c r="AJ1050" s="15"/>
      <c r="AK1050" s="15"/>
      <c r="AL1050" s="15"/>
      <c r="AM1050" s="13"/>
      <c r="AN1050" s="13"/>
      <c r="AO1050" s="13"/>
      <c r="AP1050" s="13"/>
      <c r="AQ1050" s="13"/>
      <c r="AR1050" s="13"/>
      <c r="AS1050" s="13"/>
      <c r="AT1050" s="13"/>
      <c r="AU1050" s="13"/>
      <c r="AV1050" s="13"/>
      <c r="AW1050" s="13"/>
      <c r="AX1050" s="13"/>
      <c r="AY1050" s="13"/>
      <c r="AZ1050" s="13"/>
      <c r="BA1050" s="13"/>
      <c r="BB1050" s="13"/>
      <c r="BC1050" s="13"/>
      <c r="BD1050" s="13"/>
      <c r="BE1050" s="13"/>
      <c r="BF1050" s="13"/>
      <c r="BG1050" s="13"/>
      <c r="BH1050" s="13"/>
      <c r="BI1050" s="13"/>
      <c r="BJ1050" s="13"/>
      <c r="BK1050" s="13"/>
      <c r="BL1050" s="13"/>
      <c r="BM1050" s="13"/>
      <c r="BN1050" s="13"/>
      <c r="BO1050" s="13"/>
      <c r="BP1050" s="13"/>
      <c r="BQ1050" s="13"/>
      <c r="BR1050" s="13"/>
      <c r="BS1050" s="13"/>
      <c r="BT1050" s="13"/>
      <c r="BU1050" s="13"/>
      <c r="BV1050" s="13"/>
      <c r="BW1050" s="13"/>
      <c r="BX1050" s="13"/>
      <c r="BY1050" s="13"/>
      <c r="BZ1050" s="13"/>
      <c r="CA1050" s="13"/>
      <c r="CB1050" s="13"/>
      <c r="CC1050" s="13"/>
      <c r="CD1050" s="13"/>
      <c r="CE1050" s="13"/>
      <c r="CF1050" s="13"/>
      <c r="CG1050" s="13"/>
      <c r="CH1050" s="13"/>
    </row>
    <row r="1051" spans="1:86">
      <c r="A1051" s="15"/>
      <c r="B1051" s="15"/>
      <c r="C1051" s="15"/>
      <c r="D1051" s="15"/>
      <c r="E1051" s="15"/>
      <c r="F1051" s="15"/>
      <c r="G1051" s="15"/>
      <c r="H1051" s="15"/>
      <c r="I1051" s="15"/>
      <c r="J1051" s="15"/>
      <c r="K1051" s="15"/>
      <c r="L1051" s="15"/>
      <c r="M1051" s="15"/>
      <c r="N1051" s="15"/>
      <c r="O1051" s="15"/>
      <c r="P1051" s="15"/>
      <c r="Q1051" s="15"/>
      <c r="R1051" s="15"/>
      <c r="S1051" s="15"/>
      <c r="T1051" s="15"/>
      <c r="U1051" s="15"/>
      <c r="V1051" s="15"/>
      <c r="W1051" s="15"/>
      <c r="X1051" s="15"/>
      <c r="Z1051" s="15"/>
      <c r="AA1051" s="15"/>
      <c r="AB1051" s="15"/>
      <c r="AC1051" s="15"/>
      <c r="AD1051" s="15"/>
      <c r="AE1051" s="15"/>
      <c r="AF1051" s="15"/>
      <c r="AG1051" s="15"/>
      <c r="AH1051" s="15"/>
      <c r="AI1051" s="15"/>
      <c r="AJ1051" s="15"/>
      <c r="AK1051" s="15"/>
      <c r="AL1051" s="15"/>
      <c r="AM1051" s="13"/>
      <c r="AN1051" s="13"/>
      <c r="AO1051" s="13"/>
      <c r="AP1051" s="13"/>
      <c r="AQ1051" s="13"/>
      <c r="AR1051" s="13"/>
      <c r="AS1051" s="13"/>
      <c r="AT1051" s="13"/>
      <c r="AU1051" s="13"/>
      <c r="AV1051" s="13"/>
      <c r="AW1051" s="13"/>
      <c r="AX1051" s="13"/>
      <c r="AY1051" s="13"/>
      <c r="AZ1051" s="13"/>
      <c r="BA1051" s="13"/>
      <c r="BB1051" s="13"/>
      <c r="BC1051" s="13"/>
      <c r="BD1051" s="13"/>
      <c r="BE1051" s="13"/>
      <c r="BF1051" s="13"/>
      <c r="BG1051" s="13"/>
      <c r="BH1051" s="13"/>
      <c r="BI1051" s="13"/>
      <c r="BJ1051" s="13"/>
      <c r="BK1051" s="13"/>
      <c r="BL1051" s="13"/>
      <c r="BM1051" s="13"/>
      <c r="BN1051" s="13"/>
      <c r="BO1051" s="13"/>
      <c r="BP1051" s="13"/>
      <c r="BQ1051" s="13"/>
      <c r="BR1051" s="13"/>
      <c r="BS1051" s="13"/>
      <c r="BT1051" s="13"/>
      <c r="BU1051" s="13"/>
      <c r="BV1051" s="13"/>
      <c r="BW1051" s="13"/>
      <c r="BX1051" s="13"/>
      <c r="BY1051" s="13"/>
      <c r="BZ1051" s="13"/>
      <c r="CA1051" s="13"/>
      <c r="CB1051" s="13"/>
      <c r="CC1051" s="13"/>
      <c r="CD1051" s="13"/>
      <c r="CE1051" s="13"/>
      <c r="CF1051" s="13"/>
      <c r="CG1051" s="13"/>
      <c r="CH1051" s="13"/>
    </row>
    <row r="1052" spans="1:86">
      <c r="A1052" s="15"/>
      <c r="B1052" s="15"/>
      <c r="C1052" s="15"/>
      <c r="D1052" s="15"/>
      <c r="E1052" s="15"/>
      <c r="F1052" s="15"/>
      <c r="G1052" s="15"/>
      <c r="H1052" s="15"/>
      <c r="I1052" s="15"/>
      <c r="J1052" s="15"/>
      <c r="K1052" s="15"/>
      <c r="L1052" s="15"/>
      <c r="M1052" s="15"/>
      <c r="N1052" s="15"/>
      <c r="O1052" s="15"/>
      <c r="P1052" s="15"/>
      <c r="Q1052" s="15"/>
      <c r="R1052" s="15"/>
      <c r="S1052" s="15"/>
      <c r="T1052" s="15"/>
      <c r="U1052" s="15"/>
      <c r="V1052" s="15"/>
      <c r="W1052" s="15"/>
      <c r="X1052" s="15"/>
      <c r="Z1052" s="15"/>
      <c r="AA1052" s="15"/>
      <c r="AB1052" s="15"/>
      <c r="AC1052" s="15"/>
      <c r="AD1052" s="15"/>
      <c r="AE1052" s="15"/>
      <c r="AF1052" s="15"/>
      <c r="AG1052" s="15"/>
      <c r="AH1052" s="15"/>
      <c r="AI1052" s="15"/>
      <c r="AJ1052" s="15"/>
      <c r="AK1052" s="15"/>
      <c r="AL1052" s="15"/>
      <c r="AM1052" s="13"/>
      <c r="AN1052" s="13"/>
      <c r="AO1052" s="13"/>
      <c r="AP1052" s="13"/>
      <c r="AQ1052" s="13"/>
      <c r="AR1052" s="13"/>
      <c r="AS1052" s="13"/>
      <c r="AT1052" s="13"/>
      <c r="AU1052" s="13"/>
      <c r="AV1052" s="13"/>
      <c r="AW1052" s="13"/>
      <c r="AX1052" s="13"/>
      <c r="AY1052" s="13"/>
      <c r="AZ1052" s="13"/>
      <c r="BA1052" s="13"/>
      <c r="BB1052" s="13"/>
      <c r="BC1052" s="13"/>
      <c r="BD1052" s="13"/>
      <c r="BE1052" s="13"/>
      <c r="BF1052" s="13"/>
      <c r="BG1052" s="13"/>
      <c r="BH1052" s="13"/>
      <c r="BI1052" s="13"/>
      <c r="BJ1052" s="13"/>
      <c r="BK1052" s="13"/>
      <c r="BL1052" s="13"/>
      <c r="BM1052" s="13"/>
      <c r="BN1052" s="13"/>
      <c r="BO1052" s="13"/>
      <c r="BP1052" s="13"/>
      <c r="BQ1052" s="13"/>
      <c r="BR1052" s="13"/>
      <c r="BS1052" s="13"/>
      <c r="BT1052" s="13"/>
      <c r="BU1052" s="13"/>
      <c r="BV1052" s="13"/>
      <c r="BW1052" s="13"/>
      <c r="BX1052" s="13"/>
      <c r="BY1052" s="13"/>
      <c r="BZ1052" s="13"/>
      <c r="CA1052" s="13"/>
      <c r="CB1052" s="13"/>
      <c r="CC1052" s="13"/>
      <c r="CD1052" s="13"/>
      <c r="CE1052" s="13"/>
      <c r="CF1052" s="13"/>
      <c r="CG1052" s="13"/>
      <c r="CH1052" s="13"/>
    </row>
    <row r="1053" spans="1:86">
      <c r="A1053" s="15"/>
      <c r="B1053" s="15"/>
      <c r="C1053" s="15"/>
      <c r="D1053" s="15"/>
      <c r="E1053" s="15"/>
      <c r="F1053" s="15"/>
      <c r="G1053" s="15"/>
      <c r="H1053" s="15"/>
      <c r="I1053" s="15"/>
      <c r="J1053" s="15"/>
      <c r="K1053" s="15"/>
      <c r="L1053" s="15"/>
      <c r="M1053" s="15"/>
      <c r="N1053" s="15"/>
      <c r="O1053" s="15"/>
      <c r="P1053" s="15"/>
      <c r="Q1053" s="15"/>
      <c r="R1053" s="15"/>
      <c r="S1053" s="15"/>
      <c r="T1053" s="15"/>
      <c r="U1053" s="15"/>
      <c r="V1053" s="15"/>
      <c r="W1053" s="15"/>
      <c r="X1053" s="15"/>
      <c r="Z1053" s="15"/>
      <c r="AA1053" s="15"/>
      <c r="AB1053" s="15"/>
      <c r="AC1053" s="15"/>
      <c r="AD1053" s="15"/>
      <c r="AE1053" s="15"/>
      <c r="AF1053" s="15"/>
      <c r="AG1053" s="15"/>
      <c r="AH1053" s="15"/>
      <c r="AI1053" s="15"/>
      <c r="AJ1053" s="15"/>
      <c r="AK1053" s="15"/>
      <c r="AL1053" s="15"/>
      <c r="AM1053" s="13"/>
      <c r="AN1053" s="13"/>
      <c r="AO1053" s="13"/>
      <c r="AP1053" s="13"/>
      <c r="AQ1053" s="13"/>
      <c r="AR1053" s="13"/>
      <c r="AS1053" s="13"/>
      <c r="AT1053" s="13"/>
      <c r="AU1053" s="13"/>
      <c r="AV1053" s="13"/>
      <c r="AW1053" s="13"/>
      <c r="AX1053" s="13"/>
      <c r="AY1053" s="13"/>
      <c r="AZ1053" s="13"/>
      <c r="BA1053" s="13"/>
      <c r="BB1053" s="13"/>
      <c r="BC1053" s="13"/>
      <c r="BD1053" s="13"/>
      <c r="BE1053" s="13"/>
      <c r="BF1053" s="13"/>
      <c r="BG1053" s="13"/>
      <c r="BH1053" s="13"/>
      <c r="BI1053" s="13"/>
      <c r="BJ1053" s="13"/>
      <c r="BK1053" s="13"/>
      <c r="BL1053" s="13"/>
      <c r="BM1053" s="13"/>
      <c r="BN1053" s="13"/>
      <c r="BO1053" s="13"/>
      <c r="BP1053" s="13"/>
      <c r="BQ1053" s="13"/>
      <c r="BR1053" s="13"/>
      <c r="BS1053" s="13"/>
      <c r="BT1053" s="13"/>
      <c r="BU1053" s="13"/>
      <c r="BV1053" s="13"/>
      <c r="BW1053" s="13"/>
      <c r="BX1053" s="13"/>
      <c r="BY1053" s="13"/>
      <c r="BZ1053" s="13"/>
      <c r="CA1053" s="13"/>
      <c r="CB1053" s="13"/>
      <c r="CC1053" s="13"/>
      <c r="CD1053" s="13"/>
      <c r="CE1053" s="13"/>
      <c r="CF1053" s="13"/>
      <c r="CG1053" s="13"/>
      <c r="CH1053" s="13"/>
    </row>
    <row r="1054" spans="1:86">
      <c r="A1054" s="15"/>
      <c r="B1054" s="15"/>
      <c r="C1054" s="15"/>
      <c r="D1054" s="15"/>
      <c r="E1054" s="15"/>
      <c r="F1054" s="15"/>
      <c r="G1054" s="15"/>
      <c r="H1054" s="15"/>
      <c r="I1054" s="15"/>
      <c r="J1054" s="15"/>
      <c r="K1054" s="15"/>
      <c r="L1054" s="15"/>
      <c r="M1054" s="15"/>
      <c r="N1054" s="15"/>
      <c r="O1054" s="15"/>
      <c r="P1054" s="15"/>
      <c r="Q1054" s="15"/>
      <c r="R1054" s="15"/>
      <c r="S1054" s="15"/>
      <c r="T1054" s="15"/>
      <c r="U1054" s="15"/>
      <c r="V1054" s="15"/>
      <c r="W1054" s="15"/>
      <c r="X1054" s="15"/>
      <c r="Z1054" s="15"/>
      <c r="AA1054" s="15"/>
      <c r="AB1054" s="15"/>
      <c r="AC1054" s="15"/>
      <c r="AD1054" s="15"/>
      <c r="AE1054" s="15"/>
      <c r="AF1054" s="15"/>
      <c r="AG1054" s="15"/>
      <c r="AH1054" s="15"/>
      <c r="AI1054" s="15"/>
      <c r="AJ1054" s="15"/>
      <c r="AK1054" s="15"/>
      <c r="AL1054" s="15"/>
      <c r="AM1054" s="13"/>
      <c r="AN1054" s="13"/>
      <c r="AO1054" s="13"/>
      <c r="AP1054" s="13"/>
      <c r="AQ1054" s="13"/>
      <c r="AR1054" s="13"/>
      <c r="AS1054" s="13"/>
      <c r="AT1054" s="13"/>
      <c r="AU1054" s="13"/>
      <c r="AV1054" s="13"/>
      <c r="AW1054" s="13"/>
      <c r="AX1054" s="13"/>
      <c r="AY1054" s="13"/>
      <c r="AZ1054" s="13"/>
      <c r="BA1054" s="13"/>
      <c r="BB1054" s="13"/>
      <c r="BC1054" s="13"/>
      <c r="BD1054" s="13"/>
      <c r="BE1054" s="13"/>
      <c r="BF1054" s="13"/>
      <c r="BG1054" s="13"/>
      <c r="BH1054" s="13"/>
      <c r="BI1054" s="13"/>
      <c r="BJ1054" s="13"/>
      <c r="BK1054" s="13"/>
      <c r="BL1054" s="13"/>
      <c r="BM1054" s="13"/>
      <c r="BN1054" s="13"/>
      <c r="BO1054" s="13"/>
      <c r="BP1054" s="13"/>
      <c r="BQ1054" s="13"/>
      <c r="BR1054" s="13"/>
      <c r="BS1054" s="13"/>
      <c r="BT1054" s="13"/>
      <c r="BU1054" s="13"/>
      <c r="BV1054" s="13"/>
      <c r="BW1054" s="13"/>
      <c r="BX1054" s="13"/>
      <c r="BY1054" s="13"/>
      <c r="BZ1054" s="13"/>
      <c r="CA1054" s="13"/>
      <c r="CB1054" s="13"/>
      <c r="CC1054" s="13"/>
      <c r="CD1054" s="13"/>
      <c r="CE1054" s="13"/>
      <c r="CF1054" s="13"/>
      <c r="CG1054" s="13"/>
      <c r="CH1054" s="13"/>
    </row>
    <row r="1055" spans="1:86">
      <c r="A1055" s="15"/>
      <c r="B1055" s="15"/>
      <c r="C1055" s="15"/>
      <c r="D1055" s="15"/>
      <c r="E1055" s="15"/>
      <c r="F1055" s="15"/>
      <c r="G1055" s="15"/>
      <c r="H1055" s="15"/>
      <c r="I1055" s="15"/>
      <c r="J1055" s="15"/>
      <c r="K1055" s="15"/>
      <c r="L1055" s="15"/>
      <c r="M1055" s="15"/>
      <c r="N1055" s="15"/>
      <c r="O1055" s="15"/>
      <c r="P1055" s="15"/>
      <c r="Q1055" s="15"/>
      <c r="R1055" s="15"/>
      <c r="S1055" s="15"/>
      <c r="T1055" s="15"/>
      <c r="U1055" s="15"/>
      <c r="V1055" s="15"/>
      <c r="W1055" s="15"/>
      <c r="X1055" s="15"/>
      <c r="Z1055" s="15"/>
      <c r="AA1055" s="15"/>
      <c r="AB1055" s="15"/>
      <c r="AC1055" s="15"/>
      <c r="AD1055" s="15"/>
      <c r="AE1055" s="15"/>
      <c r="AF1055" s="15"/>
      <c r="AG1055" s="15"/>
      <c r="AH1055" s="15"/>
      <c r="AI1055" s="15"/>
      <c r="AJ1055" s="15"/>
      <c r="AK1055" s="15"/>
      <c r="AL1055" s="15"/>
      <c r="AM1055" s="13"/>
      <c r="AN1055" s="13"/>
      <c r="AO1055" s="13"/>
      <c r="AP1055" s="13"/>
      <c r="AQ1055" s="13"/>
      <c r="AR1055" s="13"/>
      <c r="AS1055" s="13"/>
      <c r="AT1055" s="13"/>
      <c r="AU1055" s="13"/>
      <c r="AV1055" s="13"/>
      <c r="AW1055" s="13"/>
      <c r="AX1055" s="13"/>
      <c r="AY1055" s="13"/>
      <c r="AZ1055" s="13"/>
      <c r="BA1055" s="13"/>
      <c r="BB1055" s="13"/>
      <c r="BC1055" s="13"/>
      <c r="BD1055" s="13"/>
      <c r="BE1055" s="13"/>
      <c r="BF1055" s="13"/>
      <c r="BG1055" s="13"/>
      <c r="BH1055" s="13"/>
      <c r="BI1055" s="13"/>
      <c r="BJ1055" s="13"/>
      <c r="BK1055" s="13"/>
      <c r="BL1055" s="13"/>
      <c r="BM1055" s="13"/>
      <c r="BN1055" s="13"/>
      <c r="BO1055" s="13"/>
      <c r="BP1055" s="13"/>
      <c r="BQ1055" s="13"/>
      <c r="BR1055" s="13"/>
      <c r="BS1055" s="13"/>
      <c r="BT1055" s="13"/>
      <c r="BU1055" s="13"/>
      <c r="BV1055" s="13"/>
      <c r="BW1055" s="13"/>
      <c r="BX1055" s="13"/>
      <c r="BY1055" s="13"/>
      <c r="BZ1055" s="13"/>
      <c r="CA1055" s="13"/>
      <c r="CB1055" s="13"/>
      <c r="CC1055" s="13"/>
      <c r="CD1055" s="13"/>
      <c r="CE1055" s="13"/>
      <c r="CF1055" s="13"/>
      <c r="CG1055" s="13"/>
      <c r="CH1055" s="13"/>
    </row>
    <row r="1056" spans="1:86">
      <c r="A1056" s="15"/>
      <c r="B1056" s="15"/>
      <c r="C1056" s="15"/>
      <c r="D1056" s="15"/>
      <c r="E1056" s="15"/>
      <c r="F1056" s="15"/>
      <c r="G1056" s="15"/>
      <c r="H1056" s="15"/>
      <c r="I1056" s="15"/>
      <c r="J1056" s="15"/>
      <c r="K1056" s="15"/>
      <c r="L1056" s="15"/>
      <c r="M1056" s="15"/>
      <c r="N1056" s="15"/>
      <c r="O1056" s="15"/>
      <c r="P1056" s="15"/>
      <c r="Q1056" s="15"/>
      <c r="R1056" s="15"/>
      <c r="S1056" s="15"/>
      <c r="T1056" s="15"/>
      <c r="U1056" s="15"/>
      <c r="V1056" s="15"/>
      <c r="W1056" s="15"/>
      <c r="X1056" s="15"/>
      <c r="Z1056" s="15"/>
      <c r="AA1056" s="15"/>
      <c r="AB1056" s="15"/>
      <c r="AC1056" s="15"/>
      <c r="AD1056" s="15"/>
      <c r="AE1056" s="15"/>
      <c r="AF1056" s="15"/>
      <c r="AG1056" s="15"/>
      <c r="AH1056" s="15"/>
      <c r="AI1056" s="15"/>
      <c r="AJ1056" s="15"/>
      <c r="AK1056" s="15"/>
      <c r="AL1056" s="15"/>
      <c r="AM1056" s="13"/>
      <c r="AN1056" s="13"/>
      <c r="AO1056" s="13"/>
      <c r="AP1056" s="13"/>
      <c r="AQ1056" s="13"/>
      <c r="AR1056" s="13"/>
      <c r="AS1056" s="13"/>
      <c r="AT1056" s="13"/>
      <c r="AU1056" s="13"/>
      <c r="AV1056" s="13"/>
      <c r="AW1056" s="13"/>
      <c r="AX1056" s="13"/>
      <c r="AY1056" s="13"/>
      <c r="AZ1056" s="13"/>
      <c r="BA1056" s="13"/>
      <c r="BB1056" s="13"/>
      <c r="BC1056" s="13"/>
      <c r="BD1056" s="13"/>
      <c r="BE1056" s="13"/>
      <c r="BF1056" s="13"/>
      <c r="BG1056" s="13"/>
      <c r="BH1056" s="13"/>
      <c r="BI1056" s="13"/>
      <c r="BJ1056" s="13"/>
      <c r="BK1056" s="13"/>
      <c r="BL1056" s="13"/>
      <c r="BM1056" s="13"/>
      <c r="BN1056" s="13"/>
      <c r="BO1056" s="13"/>
      <c r="BP1056" s="13"/>
      <c r="BQ1056" s="13"/>
      <c r="BR1056" s="13"/>
      <c r="BS1056" s="13"/>
      <c r="BT1056" s="13"/>
      <c r="BU1056" s="13"/>
      <c r="BV1056" s="13"/>
      <c r="BW1056" s="13"/>
      <c r="BX1056" s="13"/>
      <c r="BY1056" s="13"/>
      <c r="BZ1056" s="13"/>
      <c r="CA1056" s="13"/>
      <c r="CB1056" s="13"/>
      <c r="CC1056" s="13"/>
      <c r="CD1056" s="13"/>
      <c r="CE1056" s="13"/>
      <c r="CF1056" s="13"/>
      <c r="CG1056" s="13"/>
      <c r="CH1056" s="13"/>
    </row>
    <row r="1057" spans="1:86">
      <c r="A1057" s="15"/>
      <c r="B1057" s="15"/>
      <c r="C1057" s="15"/>
      <c r="D1057" s="15"/>
      <c r="E1057" s="15"/>
      <c r="F1057" s="15"/>
      <c r="G1057" s="15"/>
      <c r="H1057" s="15"/>
      <c r="I1057" s="15"/>
      <c r="J1057" s="15"/>
      <c r="K1057" s="15"/>
      <c r="L1057" s="15"/>
      <c r="M1057" s="15"/>
      <c r="N1057" s="15"/>
      <c r="O1057" s="15"/>
      <c r="P1057" s="15"/>
      <c r="Q1057" s="15"/>
      <c r="R1057" s="15"/>
      <c r="S1057" s="15"/>
      <c r="T1057" s="15"/>
      <c r="U1057" s="15"/>
      <c r="V1057" s="15"/>
      <c r="W1057" s="15"/>
      <c r="X1057" s="15"/>
      <c r="Z1057" s="15"/>
      <c r="AA1057" s="15"/>
      <c r="AB1057" s="15"/>
      <c r="AC1057" s="15"/>
      <c r="AD1057" s="15"/>
      <c r="AE1057" s="15"/>
      <c r="AF1057" s="15"/>
      <c r="AG1057" s="15"/>
      <c r="AH1057" s="15"/>
      <c r="AI1057" s="15"/>
      <c r="AJ1057" s="15"/>
      <c r="AK1057" s="15"/>
      <c r="AL1057" s="15"/>
      <c r="AM1057" s="13"/>
      <c r="AN1057" s="13"/>
      <c r="AO1057" s="13"/>
      <c r="AP1057" s="13"/>
      <c r="AQ1057" s="13"/>
      <c r="AR1057" s="13"/>
      <c r="AS1057" s="13"/>
      <c r="AT1057" s="13"/>
      <c r="AU1057" s="13"/>
      <c r="AV1057" s="13"/>
      <c r="AW1057" s="13"/>
      <c r="AX1057" s="13"/>
      <c r="AY1057" s="13"/>
      <c r="AZ1057" s="13"/>
      <c r="BA1057" s="13"/>
      <c r="BB1057" s="13"/>
      <c r="BC1057" s="13"/>
      <c r="BD1057" s="13"/>
      <c r="BE1057" s="13"/>
      <c r="BF1057" s="13"/>
      <c r="BG1057" s="13"/>
      <c r="BH1057" s="13"/>
      <c r="BI1057" s="13"/>
      <c r="BJ1057" s="13"/>
      <c r="BK1057" s="13"/>
      <c r="BL1057" s="13"/>
      <c r="BM1057" s="13"/>
      <c r="BN1057" s="13"/>
      <c r="BO1057" s="13"/>
      <c r="BP1057" s="13"/>
      <c r="BQ1057" s="13"/>
      <c r="BR1057" s="13"/>
      <c r="BS1057" s="13"/>
      <c r="BT1057" s="13"/>
      <c r="BU1057" s="13"/>
      <c r="BV1057" s="13"/>
      <c r="BW1057" s="13"/>
      <c r="BX1057" s="13"/>
      <c r="BY1057" s="13"/>
      <c r="BZ1057" s="13"/>
      <c r="CA1057" s="13"/>
      <c r="CB1057" s="13"/>
      <c r="CC1057" s="13"/>
      <c r="CD1057" s="13"/>
      <c r="CE1057" s="13"/>
      <c r="CF1057" s="13"/>
      <c r="CG1057" s="13"/>
      <c r="CH1057" s="13"/>
    </row>
    <row r="1058" spans="1:86">
      <c r="A1058" s="15"/>
      <c r="B1058" s="15"/>
      <c r="C1058" s="15"/>
      <c r="D1058" s="15"/>
      <c r="E1058" s="15"/>
      <c r="F1058" s="15"/>
      <c r="G1058" s="15"/>
      <c r="H1058" s="15"/>
      <c r="I1058" s="15"/>
      <c r="J1058" s="15"/>
      <c r="K1058" s="15"/>
      <c r="L1058" s="15"/>
      <c r="M1058" s="15"/>
      <c r="N1058" s="15"/>
      <c r="O1058" s="15"/>
      <c r="P1058" s="15"/>
      <c r="Q1058" s="15"/>
      <c r="R1058" s="15"/>
      <c r="S1058" s="15"/>
      <c r="T1058" s="15"/>
      <c r="U1058" s="15"/>
      <c r="V1058" s="15"/>
      <c r="W1058" s="15"/>
      <c r="X1058" s="15"/>
      <c r="Z1058" s="15"/>
      <c r="AA1058" s="15"/>
      <c r="AB1058" s="15"/>
      <c r="AC1058" s="15"/>
      <c r="AD1058" s="15"/>
      <c r="AE1058" s="15"/>
      <c r="AF1058" s="15"/>
      <c r="AG1058" s="15"/>
      <c r="AH1058" s="15"/>
      <c r="AI1058" s="15"/>
      <c r="AJ1058" s="15"/>
      <c r="AK1058" s="15"/>
      <c r="AL1058" s="15"/>
      <c r="AM1058" s="13"/>
      <c r="AN1058" s="13"/>
      <c r="AO1058" s="13"/>
      <c r="AP1058" s="13"/>
      <c r="AQ1058" s="13"/>
      <c r="AR1058" s="13"/>
      <c r="AS1058" s="13"/>
      <c r="AT1058" s="13"/>
      <c r="AU1058" s="13"/>
      <c r="AV1058" s="13"/>
      <c r="AW1058" s="13"/>
      <c r="AX1058" s="13"/>
      <c r="AY1058" s="13"/>
      <c r="AZ1058" s="13"/>
      <c r="BA1058" s="13"/>
      <c r="BB1058" s="13"/>
      <c r="BC1058" s="13"/>
      <c r="BD1058" s="13"/>
      <c r="BE1058" s="13"/>
      <c r="BF1058" s="13"/>
      <c r="BG1058" s="13"/>
      <c r="BH1058" s="13"/>
      <c r="BI1058" s="13"/>
      <c r="BJ1058" s="13"/>
      <c r="BK1058" s="13"/>
      <c r="BL1058" s="13"/>
      <c r="BM1058" s="13"/>
      <c r="BN1058" s="13"/>
      <c r="BO1058" s="13"/>
      <c r="BP1058" s="13"/>
      <c r="BQ1058" s="13"/>
      <c r="BR1058" s="13"/>
      <c r="BS1058" s="13"/>
      <c r="BT1058" s="13"/>
      <c r="BU1058" s="13"/>
      <c r="BV1058" s="13"/>
      <c r="BW1058" s="13"/>
      <c r="BX1058" s="13"/>
      <c r="BY1058" s="13"/>
      <c r="BZ1058" s="13"/>
      <c r="CA1058" s="13"/>
      <c r="CB1058" s="13"/>
      <c r="CC1058" s="13"/>
      <c r="CD1058" s="13"/>
      <c r="CE1058" s="13"/>
      <c r="CF1058" s="13"/>
      <c r="CG1058" s="13"/>
      <c r="CH1058" s="13"/>
    </row>
    <row r="1059" spans="1:86">
      <c r="A1059" s="15"/>
      <c r="B1059" s="15"/>
      <c r="C1059" s="15"/>
      <c r="D1059" s="15"/>
      <c r="E1059" s="15"/>
      <c r="F1059" s="15"/>
      <c r="G1059" s="15"/>
      <c r="H1059" s="15"/>
      <c r="I1059" s="15"/>
      <c r="J1059" s="15"/>
      <c r="K1059" s="15"/>
      <c r="L1059" s="15"/>
      <c r="M1059" s="15"/>
      <c r="N1059" s="15"/>
      <c r="O1059" s="15"/>
      <c r="P1059" s="15"/>
      <c r="Q1059" s="15"/>
      <c r="R1059" s="15"/>
      <c r="S1059" s="15"/>
      <c r="T1059" s="15"/>
      <c r="U1059" s="15"/>
      <c r="V1059" s="15"/>
      <c r="W1059" s="15"/>
      <c r="X1059" s="15"/>
      <c r="Z1059" s="15"/>
      <c r="AA1059" s="15"/>
      <c r="AB1059" s="15"/>
      <c r="AC1059" s="15"/>
      <c r="AD1059" s="15"/>
      <c r="AE1059" s="15"/>
      <c r="AF1059" s="15"/>
      <c r="AG1059" s="15"/>
      <c r="AH1059" s="15"/>
      <c r="AI1059" s="15"/>
      <c r="AJ1059" s="15"/>
      <c r="AK1059" s="15"/>
      <c r="AL1059" s="15"/>
      <c r="AM1059" s="13"/>
      <c r="AN1059" s="13"/>
      <c r="AO1059" s="13"/>
      <c r="AP1059" s="13"/>
      <c r="AQ1059" s="13"/>
      <c r="AR1059" s="13"/>
      <c r="AS1059" s="13"/>
      <c r="AT1059" s="13"/>
      <c r="AU1059" s="13"/>
      <c r="AV1059" s="13"/>
      <c r="AW1059" s="13"/>
      <c r="AX1059" s="13"/>
      <c r="AY1059" s="13"/>
      <c r="AZ1059" s="13"/>
      <c r="BA1059" s="13"/>
      <c r="BB1059" s="13"/>
      <c r="BC1059" s="13"/>
      <c r="BD1059" s="13"/>
      <c r="BE1059" s="13"/>
      <c r="BF1059" s="13"/>
      <c r="BG1059" s="13"/>
      <c r="BH1059" s="13"/>
      <c r="BI1059" s="13"/>
      <c r="BJ1059" s="13"/>
      <c r="BK1059" s="13"/>
      <c r="BL1059" s="13"/>
      <c r="BM1059" s="13"/>
      <c r="BN1059" s="13"/>
      <c r="BO1059" s="13"/>
      <c r="BP1059" s="13"/>
      <c r="BQ1059" s="13"/>
      <c r="BR1059" s="13"/>
      <c r="BS1059" s="13"/>
      <c r="BT1059" s="13"/>
      <c r="BU1059" s="13"/>
      <c r="BV1059" s="13"/>
      <c r="BW1059" s="13"/>
      <c r="BX1059" s="13"/>
      <c r="BY1059" s="13"/>
      <c r="BZ1059" s="13"/>
      <c r="CA1059" s="13"/>
      <c r="CB1059" s="13"/>
      <c r="CC1059" s="13"/>
      <c r="CD1059" s="13"/>
      <c r="CE1059" s="13"/>
      <c r="CF1059" s="13"/>
      <c r="CG1059" s="13"/>
      <c r="CH1059" s="13"/>
    </row>
    <row r="1060" spans="1:86">
      <c r="A1060" s="15"/>
      <c r="B1060" s="15"/>
      <c r="C1060" s="15"/>
      <c r="D1060" s="15"/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Z1060" s="15"/>
      <c r="AA1060" s="15"/>
      <c r="AB1060" s="15"/>
      <c r="AC1060" s="15"/>
      <c r="AD1060" s="15"/>
      <c r="AE1060" s="15"/>
      <c r="AF1060" s="15"/>
      <c r="AG1060" s="15"/>
      <c r="AH1060" s="15"/>
      <c r="AI1060" s="15"/>
      <c r="AJ1060" s="15"/>
      <c r="AK1060" s="15"/>
      <c r="AL1060" s="15"/>
      <c r="AM1060" s="13"/>
      <c r="AN1060" s="13"/>
      <c r="AO1060" s="13"/>
      <c r="AP1060" s="13"/>
      <c r="AQ1060" s="13"/>
      <c r="AR1060" s="13"/>
      <c r="AS1060" s="13"/>
      <c r="AT1060" s="13"/>
      <c r="AU1060" s="13"/>
      <c r="AV1060" s="13"/>
      <c r="AW1060" s="13"/>
      <c r="AX1060" s="13"/>
      <c r="AY1060" s="13"/>
      <c r="AZ1060" s="13"/>
      <c r="BA1060" s="13"/>
      <c r="BB1060" s="13"/>
      <c r="BC1060" s="13"/>
      <c r="BD1060" s="13"/>
      <c r="BE1060" s="13"/>
      <c r="BF1060" s="13"/>
      <c r="BG1060" s="13"/>
      <c r="BH1060" s="13"/>
      <c r="BI1060" s="13"/>
      <c r="BJ1060" s="13"/>
      <c r="BK1060" s="13"/>
      <c r="BL1060" s="13"/>
      <c r="BM1060" s="13"/>
      <c r="BN1060" s="13"/>
      <c r="BO1060" s="13"/>
      <c r="BP1060" s="13"/>
      <c r="BQ1060" s="13"/>
      <c r="BR1060" s="13"/>
      <c r="BS1060" s="13"/>
      <c r="BT1060" s="13"/>
      <c r="BU1060" s="13"/>
      <c r="BV1060" s="13"/>
      <c r="BW1060" s="13"/>
      <c r="BX1060" s="13"/>
      <c r="BY1060" s="13"/>
      <c r="BZ1060" s="13"/>
      <c r="CA1060" s="13"/>
      <c r="CB1060" s="13"/>
      <c r="CC1060" s="13"/>
      <c r="CD1060" s="13"/>
      <c r="CE1060" s="13"/>
      <c r="CF1060" s="13"/>
      <c r="CG1060" s="13"/>
      <c r="CH1060" s="13"/>
    </row>
    <row r="1061" spans="1:86">
      <c r="A1061" s="15"/>
      <c r="B1061" s="15"/>
      <c r="C1061" s="15"/>
      <c r="D1061" s="15"/>
      <c r="E1061" s="15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Z1061" s="15"/>
      <c r="AA1061" s="15"/>
      <c r="AB1061" s="15"/>
      <c r="AC1061" s="15"/>
      <c r="AD1061" s="15"/>
      <c r="AE1061" s="15"/>
      <c r="AF1061" s="15"/>
      <c r="AG1061" s="15"/>
      <c r="AH1061" s="15"/>
      <c r="AI1061" s="15"/>
      <c r="AJ1061" s="15"/>
      <c r="AK1061" s="15"/>
      <c r="AL1061" s="15"/>
      <c r="AM1061" s="13"/>
      <c r="AN1061" s="13"/>
      <c r="AO1061" s="13"/>
      <c r="AP1061" s="13"/>
      <c r="AQ1061" s="13"/>
      <c r="AR1061" s="13"/>
      <c r="AS1061" s="13"/>
      <c r="AT1061" s="13"/>
      <c r="AU1061" s="13"/>
      <c r="AV1061" s="13"/>
      <c r="AW1061" s="13"/>
      <c r="AX1061" s="13"/>
      <c r="AY1061" s="13"/>
      <c r="AZ1061" s="13"/>
      <c r="BA1061" s="13"/>
      <c r="BB1061" s="13"/>
      <c r="BC1061" s="13"/>
      <c r="BD1061" s="13"/>
      <c r="BE1061" s="13"/>
      <c r="BF1061" s="13"/>
      <c r="BG1061" s="13"/>
      <c r="BH1061" s="13"/>
      <c r="BI1061" s="13"/>
      <c r="BJ1061" s="13"/>
      <c r="BK1061" s="13"/>
      <c r="BL1061" s="13"/>
      <c r="BM1061" s="13"/>
      <c r="BN1061" s="13"/>
      <c r="BO1061" s="13"/>
      <c r="BP1061" s="13"/>
      <c r="BQ1061" s="13"/>
      <c r="BR1061" s="13"/>
      <c r="BS1061" s="13"/>
      <c r="BT1061" s="13"/>
      <c r="BU1061" s="13"/>
      <c r="BV1061" s="13"/>
      <c r="BW1061" s="13"/>
      <c r="BX1061" s="13"/>
      <c r="BY1061" s="13"/>
      <c r="BZ1061" s="13"/>
      <c r="CA1061" s="13"/>
      <c r="CB1061" s="13"/>
      <c r="CC1061" s="13"/>
      <c r="CD1061" s="13"/>
      <c r="CE1061" s="13"/>
      <c r="CF1061" s="13"/>
      <c r="CG1061" s="13"/>
      <c r="CH1061" s="13"/>
    </row>
    <row r="1062" spans="1:86">
      <c r="A1062" s="15"/>
      <c r="B1062" s="15"/>
      <c r="C1062" s="15"/>
      <c r="D1062" s="15"/>
      <c r="E1062" s="15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Z1062" s="15"/>
      <c r="AA1062" s="15"/>
      <c r="AB1062" s="15"/>
      <c r="AC1062" s="15"/>
      <c r="AD1062" s="15"/>
      <c r="AE1062" s="15"/>
      <c r="AF1062" s="15"/>
      <c r="AG1062" s="15"/>
      <c r="AH1062" s="15"/>
      <c r="AI1062" s="15"/>
      <c r="AJ1062" s="15"/>
      <c r="AK1062" s="15"/>
      <c r="AL1062" s="15"/>
      <c r="AM1062" s="13"/>
      <c r="AN1062" s="13"/>
      <c r="AO1062" s="13"/>
      <c r="AP1062" s="13"/>
      <c r="AQ1062" s="13"/>
      <c r="AR1062" s="13"/>
      <c r="AS1062" s="13"/>
      <c r="AT1062" s="13"/>
      <c r="AU1062" s="13"/>
      <c r="AV1062" s="13"/>
      <c r="AW1062" s="13"/>
      <c r="AX1062" s="13"/>
      <c r="AY1062" s="13"/>
      <c r="AZ1062" s="13"/>
      <c r="BA1062" s="13"/>
      <c r="BB1062" s="13"/>
      <c r="BC1062" s="13"/>
      <c r="BD1062" s="13"/>
      <c r="BE1062" s="13"/>
      <c r="BF1062" s="13"/>
      <c r="BG1062" s="13"/>
      <c r="BH1062" s="13"/>
      <c r="BI1062" s="13"/>
      <c r="BJ1062" s="13"/>
      <c r="BK1062" s="13"/>
      <c r="BL1062" s="13"/>
      <c r="BM1062" s="13"/>
      <c r="BN1062" s="13"/>
      <c r="BO1062" s="13"/>
      <c r="BP1062" s="13"/>
      <c r="BQ1062" s="13"/>
      <c r="BR1062" s="13"/>
      <c r="BS1062" s="13"/>
      <c r="BT1062" s="13"/>
      <c r="BU1062" s="13"/>
      <c r="BV1062" s="13"/>
      <c r="BW1062" s="13"/>
      <c r="BX1062" s="13"/>
      <c r="BY1062" s="13"/>
      <c r="BZ1062" s="13"/>
      <c r="CA1062" s="13"/>
      <c r="CB1062" s="13"/>
      <c r="CC1062" s="13"/>
      <c r="CD1062" s="13"/>
      <c r="CE1062" s="13"/>
      <c r="CF1062" s="13"/>
      <c r="CG1062" s="13"/>
      <c r="CH1062" s="13"/>
    </row>
    <row r="1063" spans="1:86">
      <c r="A1063" s="15"/>
      <c r="B1063" s="15"/>
      <c r="C1063" s="15"/>
      <c r="D1063" s="15"/>
      <c r="E1063" s="15"/>
      <c r="F1063" s="15"/>
      <c r="G1063" s="15"/>
      <c r="H1063" s="15"/>
      <c r="I1063" s="15"/>
      <c r="J1063" s="15"/>
      <c r="K1063" s="15"/>
      <c r="L1063" s="15"/>
      <c r="M1063" s="15"/>
      <c r="N1063" s="15"/>
      <c r="O1063" s="15"/>
      <c r="P1063" s="15"/>
      <c r="Q1063" s="15"/>
      <c r="R1063" s="15"/>
      <c r="S1063" s="15"/>
      <c r="T1063" s="15"/>
      <c r="U1063" s="15"/>
      <c r="V1063" s="15"/>
      <c r="W1063" s="15"/>
      <c r="X1063" s="15"/>
      <c r="Z1063" s="15"/>
      <c r="AA1063" s="15"/>
      <c r="AB1063" s="15"/>
      <c r="AC1063" s="15"/>
      <c r="AD1063" s="15"/>
      <c r="AE1063" s="15"/>
      <c r="AF1063" s="15"/>
      <c r="AG1063" s="15"/>
      <c r="AH1063" s="15"/>
      <c r="AI1063" s="15"/>
      <c r="AJ1063" s="15"/>
      <c r="AK1063" s="15"/>
      <c r="AL1063" s="15"/>
      <c r="AM1063" s="13"/>
      <c r="AN1063" s="13"/>
      <c r="AO1063" s="13"/>
      <c r="AP1063" s="13"/>
      <c r="AQ1063" s="13"/>
      <c r="AR1063" s="13"/>
      <c r="AS1063" s="13"/>
      <c r="AT1063" s="13"/>
      <c r="AU1063" s="13"/>
      <c r="AV1063" s="13"/>
      <c r="AW1063" s="13"/>
      <c r="AX1063" s="13"/>
      <c r="AY1063" s="13"/>
      <c r="AZ1063" s="13"/>
      <c r="BA1063" s="13"/>
      <c r="BB1063" s="13"/>
      <c r="BC1063" s="13"/>
      <c r="BD1063" s="13"/>
      <c r="BE1063" s="13"/>
      <c r="BF1063" s="13"/>
      <c r="BG1063" s="13"/>
      <c r="BH1063" s="13"/>
      <c r="BI1063" s="13"/>
      <c r="BJ1063" s="13"/>
      <c r="BK1063" s="13"/>
      <c r="BL1063" s="13"/>
      <c r="BM1063" s="13"/>
      <c r="BN1063" s="13"/>
      <c r="BO1063" s="13"/>
      <c r="BP1063" s="13"/>
      <c r="BQ1063" s="13"/>
      <c r="BR1063" s="13"/>
      <c r="BS1063" s="13"/>
      <c r="BT1063" s="13"/>
      <c r="BU1063" s="13"/>
      <c r="BV1063" s="13"/>
      <c r="BW1063" s="13"/>
      <c r="BX1063" s="13"/>
      <c r="BY1063" s="13"/>
      <c r="BZ1063" s="13"/>
      <c r="CA1063" s="13"/>
      <c r="CB1063" s="13"/>
      <c r="CC1063" s="13"/>
      <c r="CD1063" s="13"/>
      <c r="CE1063" s="13"/>
      <c r="CF1063" s="13"/>
      <c r="CG1063" s="13"/>
      <c r="CH1063" s="13"/>
    </row>
    <row r="1064" spans="1:86">
      <c r="A1064" s="15"/>
      <c r="B1064" s="15"/>
      <c r="C1064" s="15"/>
      <c r="D1064" s="15"/>
      <c r="E1064" s="15"/>
      <c r="F1064" s="15"/>
      <c r="G1064" s="15"/>
      <c r="H1064" s="15"/>
      <c r="I1064" s="15"/>
      <c r="J1064" s="15"/>
      <c r="K1064" s="15"/>
      <c r="L1064" s="15"/>
      <c r="M1064" s="15"/>
      <c r="N1064" s="15"/>
      <c r="O1064" s="15"/>
      <c r="P1064" s="15"/>
      <c r="Q1064" s="15"/>
      <c r="R1064" s="15"/>
      <c r="S1064" s="15"/>
      <c r="T1064" s="15"/>
      <c r="U1064" s="15"/>
      <c r="V1064" s="15"/>
      <c r="W1064" s="15"/>
      <c r="X1064" s="15"/>
      <c r="Z1064" s="15"/>
      <c r="AA1064" s="15"/>
      <c r="AB1064" s="15"/>
      <c r="AC1064" s="15"/>
      <c r="AD1064" s="15"/>
      <c r="AE1064" s="15"/>
      <c r="AF1064" s="15"/>
      <c r="AG1064" s="15"/>
      <c r="AH1064" s="15"/>
      <c r="AI1064" s="15"/>
      <c r="AJ1064" s="15"/>
      <c r="AK1064" s="15"/>
      <c r="AL1064" s="15"/>
      <c r="AM1064" s="13"/>
      <c r="AN1064" s="13"/>
      <c r="AO1064" s="13"/>
      <c r="AP1064" s="13"/>
      <c r="AQ1064" s="13"/>
      <c r="AR1064" s="13"/>
      <c r="AS1064" s="13"/>
      <c r="AT1064" s="13"/>
      <c r="AU1064" s="13"/>
      <c r="AV1064" s="13"/>
      <c r="AW1064" s="13"/>
      <c r="AX1064" s="13"/>
      <c r="AY1064" s="13"/>
      <c r="AZ1064" s="13"/>
      <c r="BA1064" s="13"/>
      <c r="BB1064" s="13"/>
      <c r="BC1064" s="13"/>
      <c r="BD1064" s="13"/>
      <c r="BE1064" s="13"/>
      <c r="BF1064" s="13"/>
      <c r="BG1064" s="13"/>
      <c r="BH1064" s="13"/>
      <c r="BI1064" s="13"/>
      <c r="BJ1064" s="13"/>
      <c r="BK1064" s="13"/>
      <c r="BL1064" s="13"/>
      <c r="BM1064" s="13"/>
      <c r="BN1064" s="13"/>
      <c r="BO1064" s="13"/>
      <c r="BP1064" s="13"/>
      <c r="BQ1064" s="13"/>
      <c r="BR1064" s="13"/>
      <c r="BS1064" s="13"/>
      <c r="BT1064" s="13"/>
      <c r="BU1064" s="13"/>
      <c r="BV1064" s="13"/>
      <c r="BW1064" s="13"/>
      <c r="BX1064" s="13"/>
      <c r="BY1064" s="13"/>
      <c r="BZ1064" s="13"/>
      <c r="CA1064" s="13"/>
      <c r="CB1064" s="13"/>
      <c r="CC1064" s="13"/>
      <c r="CD1064" s="13"/>
      <c r="CE1064" s="13"/>
      <c r="CF1064" s="13"/>
      <c r="CG1064" s="13"/>
      <c r="CH1064" s="13"/>
    </row>
    <row r="1065" spans="1:86">
      <c r="A1065" s="15"/>
      <c r="B1065" s="15"/>
      <c r="C1065" s="15"/>
      <c r="D1065" s="15"/>
      <c r="E1065" s="15"/>
      <c r="F1065" s="15"/>
      <c r="G1065" s="15"/>
      <c r="H1065" s="15"/>
      <c r="I1065" s="15"/>
      <c r="J1065" s="15"/>
      <c r="K1065" s="15"/>
      <c r="L1065" s="15"/>
      <c r="M1065" s="15"/>
      <c r="N1065" s="15"/>
      <c r="O1065" s="15"/>
      <c r="P1065" s="15"/>
      <c r="Q1065" s="15"/>
      <c r="R1065" s="15"/>
      <c r="S1065" s="15"/>
      <c r="T1065" s="15"/>
      <c r="U1065" s="15"/>
      <c r="V1065" s="15"/>
      <c r="W1065" s="15"/>
      <c r="X1065" s="15"/>
      <c r="Z1065" s="15"/>
      <c r="AA1065" s="15"/>
      <c r="AB1065" s="15"/>
      <c r="AC1065" s="15"/>
      <c r="AD1065" s="15"/>
      <c r="AE1065" s="15"/>
      <c r="AF1065" s="15"/>
      <c r="AG1065" s="15"/>
      <c r="AH1065" s="15"/>
      <c r="AI1065" s="15"/>
      <c r="AJ1065" s="15"/>
      <c r="AK1065" s="15"/>
      <c r="AL1065" s="15"/>
      <c r="AM1065" s="13"/>
      <c r="AN1065" s="13"/>
      <c r="AO1065" s="13"/>
      <c r="AP1065" s="13"/>
      <c r="AQ1065" s="13"/>
      <c r="AR1065" s="13"/>
      <c r="AS1065" s="13"/>
      <c r="AT1065" s="13"/>
      <c r="AU1065" s="13"/>
      <c r="AV1065" s="13"/>
      <c r="AW1065" s="13"/>
      <c r="AX1065" s="13"/>
      <c r="AY1065" s="13"/>
      <c r="AZ1065" s="13"/>
      <c r="BA1065" s="13"/>
      <c r="BB1065" s="13"/>
      <c r="BC1065" s="13"/>
      <c r="BD1065" s="13"/>
      <c r="BE1065" s="13"/>
      <c r="BF1065" s="13"/>
      <c r="BG1065" s="13"/>
      <c r="BH1065" s="13"/>
      <c r="BI1065" s="13"/>
      <c r="BJ1065" s="13"/>
      <c r="BK1065" s="13"/>
      <c r="BL1065" s="13"/>
      <c r="BM1065" s="13"/>
      <c r="BN1065" s="13"/>
      <c r="BO1065" s="13"/>
      <c r="BP1065" s="13"/>
      <c r="BQ1065" s="13"/>
      <c r="BR1065" s="13"/>
      <c r="BS1065" s="13"/>
      <c r="BT1065" s="13"/>
      <c r="BU1065" s="13"/>
      <c r="BV1065" s="13"/>
      <c r="BW1065" s="13"/>
      <c r="BX1065" s="13"/>
      <c r="BY1065" s="13"/>
      <c r="BZ1065" s="13"/>
      <c r="CA1065" s="13"/>
      <c r="CB1065" s="13"/>
      <c r="CC1065" s="13"/>
      <c r="CD1065" s="13"/>
      <c r="CE1065" s="13"/>
      <c r="CF1065" s="13"/>
      <c r="CG1065" s="13"/>
      <c r="CH1065" s="13"/>
    </row>
    <row r="1066" spans="1:86">
      <c r="A1066" s="15"/>
      <c r="B1066" s="15"/>
      <c r="C1066" s="15"/>
      <c r="D1066" s="15"/>
      <c r="E1066" s="15"/>
      <c r="F1066" s="15"/>
      <c r="G1066" s="15"/>
      <c r="H1066" s="15"/>
      <c r="I1066" s="15"/>
      <c r="J1066" s="15"/>
      <c r="K1066" s="15"/>
      <c r="L1066" s="15"/>
      <c r="M1066" s="15"/>
      <c r="N1066" s="15"/>
      <c r="O1066" s="15"/>
      <c r="P1066" s="15"/>
      <c r="Q1066" s="15"/>
      <c r="R1066" s="15"/>
      <c r="S1066" s="15"/>
      <c r="T1066" s="15"/>
      <c r="U1066" s="15"/>
      <c r="V1066" s="15"/>
      <c r="W1066" s="15"/>
      <c r="X1066" s="15"/>
      <c r="Z1066" s="15"/>
      <c r="AA1066" s="15"/>
      <c r="AB1066" s="15"/>
      <c r="AC1066" s="15"/>
      <c r="AD1066" s="15"/>
      <c r="AE1066" s="15"/>
      <c r="AF1066" s="15"/>
      <c r="AG1066" s="15"/>
      <c r="AH1066" s="15"/>
      <c r="AI1066" s="15"/>
      <c r="AJ1066" s="15"/>
      <c r="AK1066" s="15"/>
      <c r="AL1066" s="15"/>
      <c r="AM1066" s="13"/>
      <c r="AN1066" s="13"/>
      <c r="AO1066" s="13"/>
      <c r="AP1066" s="13"/>
      <c r="AQ1066" s="13"/>
      <c r="AR1066" s="13"/>
      <c r="AS1066" s="13"/>
      <c r="AT1066" s="13"/>
      <c r="AU1066" s="13"/>
      <c r="AV1066" s="13"/>
      <c r="AW1066" s="13"/>
      <c r="AX1066" s="13"/>
      <c r="AY1066" s="13"/>
      <c r="AZ1066" s="13"/>
      <c r="BA1066" s="13"/>
      <c r="BB1066" s="13"/>
      <c r="BC1066" s="13"/>
      <c r="BD1066" s="13"/>
      <c r="BE1066" s="13"/>
      <c r="BF1066" s="13"/>
      <c r="BG1066" s="13"/>
      <c r="BH1066" s="13"/>
      <c r="BI1066" s="13"/>
      <c r="BJ1066" s="13"/>
      <c r="BK1066" s="13"/>
      <c r="BL1066" s="13"/>
      <c r="BM1066" s="13"/>
      <c r="BN1066" s="13"/>
      <c r="BO1066" s="13"/>
      <c r="BP1066" s="13"/>
      <c r="BQ1066" s="13"/>
      <c r="BR1066" s="13"/>
      <c r="BS1066" s="13"/>
      <c r="BT1066" s="13"/>
      <c r="BU1066" s="13"/>
      <c r="BV1066" s="13"/>
      <c r="BW1066" s="13"/>
      <c r="BX1066" s="13"/>
      <c r="BY1066" s="13"/>
      <c r="BZ1066" s="13"/>
      <c r="CA1066" s="13"/>
      <c r="CB1066" s="13"/>
      <c r="CC1066" s="13"/>
      <c r="CD1066" s="13"/>
      <c r="CE1066" s="13"/>
      <c r="CF1066" s="13"/>
      <c r="CG1066" s="13"/>
      <c r="CH1066" s="13"/>
    </row>
    <row r="1067" spans="1:86">
      <c r="A1067" s="15"/>
      <c r="B1067" s="15"/>
      <c r="C1067" s="15"/>
      <c r="D1067" s="15"/>
      <c r="E1067" s="15"/>
      <c r="F1067" s="15"/>
      <c r="G1067" s="15"/>
      <c r="H1067" s="15"/>
      <c r="I1067" s="15"/>
      <c r="J1067" s="15"/>
      <c r="K1067" s="15"/>
      <c r="L1067" s="15"/>
      <c r="M1067" s="15"/>
      <c r="N1067" s="15"/>
      <c r="O1067" s="15"/>
      <c r="P1067" s="15"/>
      <c r="Q1067" s="15"/>
      <c r="R1067" s="15"/>
      <c r="S1067" s="15"/>
      <c r="T1067" s="15"/>
      <c r="U1067" s="15"/>
      <c r="V1067" s="15"/>
      <c r="W1067" s="15"/>
      <c r="X1067" s="15"/>
      <c r="Z1067" s="15"/>
      <c r="AA1067" s="15"/>
      <c r="AB1067" s="15"/>
      <c r="AC1067" s="15"/>
      <c r="AD1067" s="15"/>
      <c r="AE1067" s="15"/>
      <c r="AF1067" s="15"/>
      <c r="AG1067" s="15"/>
      <c r="AH1067" s="15"/>
      <c r="AI1067" s="15"/>
      <c r="AJ1067" s="15"/>
      <c r="AK1067" s="15"/>
      <c r="AL1067" s="15"/>
      <c r="AM1067" s="13"/>
      <c r="AN1067" s="13"/>
      <c r="AO1067" s="13"/>
      <c r="AP1067" s="13"/>
      <c r="AQ1067" s="13"/>
      <c r="AR1067" s="13"/>
      <c r="AS1067" s="13"/>
      <c r="AT1067" s="13"/>
      <c r="AU1067" s="13"/>
      <c r="AV1067" s="13"/>
      <c r="AW1067" s="13"/>
      <c r="AX1067" s="13"/>
      <c r="AY1067" s="13"/>
      <c r="AZ1067" s="13"/>
      <c r="BA1067" s="13"/>
      <c r="BB1067" s="13"/>
      <c r="BC1067" s="13"/>
      <c r="BD1067" s="13"/>
      <c r="BE1067" s="13"/>
      <c r="BF1067" s="13"/>
      <c r="BG1067" s="13"/>
      <c r="BH1067" s="13"/>
      <c r="BI1067" s="13"/>
      <c r="BJ1067" s="13"/>
      <c r="BK1067" s="13"/>
      <c r="BL1067" s="13"/>
      <c r="BM1067" s="13"/>
      <c r="BN1067" s="13"/>
      <c r="BO1067" s="13"/>
      <c r="BP1067" s="13"/>
      <c r="BQ1067" s="13"/>
      <c r="BR1067" s="13"/>
      <c r="BS1067" s="13"/>
      <c r="BT1067" s="13"/>
      <c r="BU1067" s="13"/>
      <c r="BV1067" s="13"/>
      <c r="BW1067" s="13"/>
      <c r="BX1067" s="13"/>
      <c r="BY1067" s="13"/>
      <c r="BZ1067" s="13"/>
      <c r="CA1067" s="13"/>
      <c r="CB1067" s="13"/>
      <c r="CC1067" s="13"/>
      <c r="CD1067" s="13"/>
      <c r="CE1067" s="13"/>
      <c r="CF1067" s="13"/>
      <c r="CG1067" s="13"/>
      <c r="CH1067" s="13"/>
    </row>
    <row r="1068" spans="1:86">
      <c r="A1068" s="15"/>
      <c r="B1068" s="15"/>
      <c r="C1068" s="15"/>
      <c r="D1068" s="15"/>
      <c r="E1068" s="15"/>
      <c r="F1068" s="15"/>
      <c r="G1068" s="15"/>
      <c r="H1068" s="15"/>
      <c r="I1068" s="15"/>
      <c r="J1068" s="15"/>
      <c r="K1068" s="15"/>
      <c r="L1068" s="15"/>
      <c r="M1068" s="15"/>
      <c r="N1068" s="15"/>
      <c r="O1068" s="15"/>
      <c r="P1068" s="15"/>
      <c r="Q1068" s="15"/>
      <c r="R1068" s="15"/>
      <c r="S1068" s="15"/>
      <c r="T1068" s="15"/>
      <c r="U1068" s="15"/>
      <c r="V1068" s="15"/>
      <c r="W1068" s="15"/>
      <c r="X1068" s="15"/>
      <c r="Z1068" s="15"/>
      <c r="AA1068" s="15"/>
      <c r="AB1068" s="15"/>
      <c r="AC1068" s="15"/>
      <c r="AD1068" s="15"/>
      <c r="AE1068" s="15"/>
      <c r="AF1068" s="15"/>
      <c r="AG1068" s="15"/>
      <c r="AH1068" s="15"/>
      <c r="AI1068" s="15"/>
      <c r="AJ1068" s="15"/>
      <c r="AK1068" s="15"/>
      <c r="AL1068" s="15"/>
      <c r="AM1068" s="13"/>
      <c r="AN1068" s="13"/>
      <c r="AO1068" s="13"/>
      <c r="AP1068" s="13"/>
      <c r="AQ1068" s="13"/>
      <c r="AR1068" s="13"/>
      <c r="AS1068" s="13"/>
      <c r="AT1068" s="13"/>
      <c r="AU1068" s="13"/>
      <c r="AV1068" s="13"/>
      <c r="AW1068" s="13"/>
      <c r="AX1068" s="13"/>
      <c r="AY1068" s="13"/>
      <c r="AZ1068" s="13"/>
      <c r="BA1068" s="13"/>
      <c r="BB1068" s="13"/>
      <c r="BC1068" s="13"/>
      <c r="BD1068" s="13"/>
      <c r="BE1068" s="13"/>
      <c r="BF1068" s="13"/>
      <c r="BG1068" s="13"/>
      <c r="BH1068" s="13"/>
      <c r="BI1068" s="13"/>
      <c r="BJ1068" s="13"/>
      <c r="BK1068" s="13"/>
      <c r="BL1068" s="13"/>
      <c r="BM1068" s="13"/>
      <c r="BN1068" s="13"/>
      <c r="BO1068" s="13"/>
      <c r="BP1068" s="13"/>
      <c r="BQ1068" s="13"/>
      <c r="BR1068" s="13"/>
      <c r="BS1068" s="13"/>
      <c r="BT1068" s="13"/>
      <c r="BU1068" s="13"/>
      <c r="BV1068" s="13"/>
      <c r="BW1068" s="13"/>
      <c r="BX1068" s="13"/>
      <c r="BY1068" s="13"/>
      <c r="BZ1068" s="13"/>
      <c r="CA1068" s="13"/>
      <c r="CB1068" s="13"/>
      <c r="CC1068" s="13"/>
      <c r="CD1068" s="13"/>
      <c r="CE1068" s="13"/>
      <c r="CF1068" s="13"/>
      <c r="CG1068" s="13"/>
      <c r="CH1068" s="13"/>
    </row>
    <row r="1069" spans="1:86">
      <c r="A1069" s="15"/>
      <c r="B1069" s="15"/>
      <c r="C1069" s="15"/>
      <c r="D1069" s="15"/>
      <c r="E1069" s="15"/>
      <c r="F1069" s="15"/>
      <c r="G1069" s="15"/>
      <c r="H1069" s="15"/>
      <c r="I1069" s="15"/>
      <c r="J1069" s="15"/>
      <c r="K1069" s="15"/>
      <c r="L1069" s="15"/>
      <c r="M1069" s="15"/>
      <c r="N1069" s="15"/>
      <c r="O1069" s="15"/>
      <c r="P1069" s="15"/>
      <c r="Q1069" s="15"/>
      <c r="R1069" s="15"/>
      <c r="S1069" s="15"/>
      <c r="T1069" s="15"/>
      <c r="U1069" s="15"/>
      <c r="V1069" s="15"/>
      <c r="W1069" s="15"/>
      <c r="X1069" s="15"/>
      <c r="Z1069" s="15"/>
      <c r="AA1069" s="15"/>
      <c r="AB1069" s="15"/>
      <c r="AC1069" s="15"/>
      <c r="AD1069" s="15"/>
      <c r="AE1069" s="15"/>
      <c r="AF1069" s="15"/>
      <c r="AG1069" s="15"/>
      <c r="AH1069" s="15"/>
      <c r="AI1069" s="15"/>
      <c r="AJ1069" s="15"/>
      <c r="AK1069" s="15"/>
      <c r="AL1069" s="15"/>
      <c r="AM1069" s="13"/>
      <c r="AN1069" s="13"/>
      <c r="AO1069" s="13"/>
      <c r="AP1069" s="13"/>
      <c r="AQ1069" s="13"/>
      <c r="AR1069" s="13"/>
      <c r="AS1069" s="13"/>
      <c r="AT1069" s="13"/>
      <c r="AU1069" s="13"/>
      <c r="AV1069" s="13"/>
      <c r="AW1069" s="13"/>
      <c r="AX1069" s="13"/>
      <c r="AY1069" s="13"/>
      <c r="AZ1069" s="13"/>
      <c r="BA1069" s="13"/>
      <c r="BB1069" s="13"/>
      <c r="BC1069" s="13"/>
      <c r="BD1069" s="13"/>
      <c r="BE1069" s="13"/>
      <c r="BF1069" s="13"/>
      <c r="BG1069" s="13"/>
      <c r="BH1069" s="13"/>
      <c r="BI1069" s="13"/>
      <c r="BJ1069" s="13"/>
      <c r="BK1069" s="13"/>
      <c r="BL1069" s="13"/>
      <c r="BM1069" s="13"/>
      <c r="BN1069" s="13"/>
      <c r="BO1069" s="13"/>
      <c r="BP1069" s="13"/>
      <c r="BQ1069" s="13"/>
      <c r="BR1069" s="13"/>
      <c r="BS1069" s="13"/>
      <c r="BT1069" s="13"/>
      <c r="BU1069" s="13"/>
      <c r="BV1069" s="13"/>
      <c r="BW1069" s="13"/>
      <c r="BX1069" s="13"/>
      <c r="BY1069" s="13"/>
      <c r="BZ1069" s="13"/>
      <c r="CA1069" s="13"/>
      <c r="CB1069" s="13"/>
      <c r="CC1069" s="13"/>
      <c r="CD1069" s="13"/>
      <c r="CE1069" s="13"/>
      <c r="CF1069" s="13"/>
      <c r="CG1069" s="13"/>
      <c r="CH1069" s="13"/>
    </row>
    <row r="1070" spans="1:86">
      <c r="A1070" s="15"/>
      <c r="B1070" s="15"/>
      <c r="C1070" s="15"/>
      <c r="D1070" s="15"/>
      <c r="E1070" s="15"/>
      <c r="F1070" s="15"/>
      <c r="G1070" s="15"/>
      <c r="H1070" s="15"/>
      <c r="I1070" s="15"/>
      <c r="J1070" s="15"/>
      <c r="K1070" s="15"/>
      <c r="L1070" s="15"/>
      <c r="M1070" s="15"/>
      <c r="N1070" s="15"/>
      <c r="O1070" s="15"/>
      <c r="P1070" s="15"/>
      <c r="Q1070" s="15"/>
      <c r="R1070" s="15"/>
      <c r="S1070" s="15"/>
      <c r="T1070" s="15"/>
      <c r="U1070" s="15"/>
      <c r="V1070" s="15"/>
      <c r="W1070" s="15"/>
      <c r="X1070" s="15"/>
      <c r="Z1070" s="15"/>
      <c r="AA1070" s="15"/>
      <c r="AB1070" s="15"/>
      <c r="AC1070" s="15"/>
      <c r="AD1070" s="15"/>
      <c r="AE1070" s="15"/>
      <c r="AF1070" s="15"/>
      <c r="AG1070" s="15"/>
      <c r="AH1070" s="15"/>
      <c r="AI1070" s="15"/>
      <c r="AJ1070" s="15"/>
      <c r="AK1070" s="15"/>
      <c r="AL1070" s="15"/>
      <c r="AM1070" s="13"/>
      <c r="AN1070" s="13"/>
      <c r="AO1070" s="13"/>
      <c r="AP1070" s="13"/>
      <c r="AQ1070" s="13"/>
      <c r="AR1070" s="13"/>
      <c r="AS1070" s="13"/>
      <c r="AT1070" s="13"/>
      <c r="AU1070" s="13"/>
      <c r="AV1070" s="13"/>
      <c r="AW1070" s="13"/>
      <c r="AX1070" s="13"/>
      <c r="AY1070" s="13"/>
      <c r="AZ1070" s="13"/>
      <c r="BA1070" s="13"/>
      <c r="BB1070" s="13"/>
      <c r="BC1070" s="13"/>
      <c r="BD1070" s="13"/>
      <c r="BE1070" s="13"/>
      <c r="BF1070" s="13"/>
      <c r="BG1070" s="13"/>
      <c r="BH1070" s="13"/>
      <c r="BI1070" s="13"/>
      <c r="BJ1070" s="13"/>
      <c r="BK1070" s="13"/>
      <c r="BL1070" s="13"/>
      <c r="BM1070" s="13"/>
      <c r="BN1070" s="13"/>
      <c r="BO1070" s="13"/>
      <c r="BP1070" s="13"/>
      <c r="BQ1070" s="13"/>
      <c r="BR1070" s="13"/>
      <c r="BS1070" s="13"/>
      <c r="BT1070" s="13"/>
      <c r="BU1070" s="13"/>
      <c r="BV1070" s="13"/>
      <c r="BW1070" s="13"/>
      <c r="BX1070" s="13"/>
      <c r="BY1070" s="13"/>
      <c r="BZ1070" s="13"/>
      <c r="CA1070" s="13"/>
      <c r="CB1070" s="13"/>
      <c r="CC1070" s="13"/>
      <c r="CD1070" s="13"/>
      <c r="CE1070" s="13"/>
      <c r="CF1070" s="13"/>
      <c r="CG1070" s="13"/>
      <c r="CH1070" s="13"/>
    </row>
    <row r="1071" spans="1:86">
      <c r="A1071" s="15"/>
      <c r="B1071" s="15"/>
      <c r="C1071" s="15"/>
      <c r="D1071" s="15"/>
      <c r="E1071" s="15"/>
      <c r="F1071" s="15"/>
      <c r="G1071" s="15"/>
      <c r="H1071" s="15"/>
      <c r="I1071" s="15"/>
      <c r="J1071" s="15"/>
      <c r="K1071" s="15"/>
      <c r="L1071" s="15"/>
      <c r="M1071" s="15"/>
      <c r="N1071" s="15"/>
      <c r="O1071" s="15"/>
      <c r="P1071" s="15"/>
      <c r="Q1071" s="15"/>
      <c r="R1071" s="15"/>
      <c r="S1071" s="15"/>
      <c r="T1071" s="15"/>
      <c r="U1071" s="15"/>
      <c r="V1071" s="15"/>
      <c r="W1071" s="15"/>
      <c r="X1071" s="15"/>
      <c r="Z1071" s="15"/>
      <c r="AA1071" s="15"/>
      <c r="AB1071" s="15"/>
      <c r="AC1071" s="15"/>
      <c r="AD1071" s="15"/>
      <c r="AE1071" s="15"/>
      <c r="AF1071" s="15"/>
      <c r="AG1071" s="15"/>
      <c r="AH1071" s="15"/>
      <c r="AI1071" s="15"/>
      <c r="AJ1071" s="15"/>
      <c r="AK1071" s="15"/>
      <c r="AL1071" s="15"/>
      <c r="AM1071" s="13"/>
      <c r="AN1071" s="13"/>
      <c r="AO1071" s="13"/>
      <c r="AP1071" s="13"/>
      <c r="AQ1071" s="13"/>
      <c r="AR1071" s="13"/>
      <c r="AS1071" s="13"/>
      <c r="AT1071" s="13"/>
      <c r="AU1071" s="13"/>
      <c r="AV1071" s="13"/>
      <c r="AW1071" s="13"/>
      <c r="AX1071" s="13"/>
      <c r="AY1071" s="13"/>
      <c r="AZ1071" s="13"/>
      <c r="BA1071" s="13"/>
      <c r="BB1071" s="13"/>
      <c r="BC1071" s="13"/>
      <c r="BD1071" s="13"/>
      <c r="BE1071" s="13"/>
      <c r="BF1071" s="13"/>
      <c r="BG1071" s="13"/>
      <c r="BH1071" s="13"/>
      <c r="BI1071" s="13"/>
      <c r="BJ1071" s="13"/>
      <c r="BK1071" s="13"/>
      <c r="BL1071" s="13"/>
      <c r="BM1071" s="13"/>
      <c r="BN1071" s="13"/>
      <c r="BO1071" s="13"/>
      <c r="BP1071" s="13"/>
      <c r="BQ1071" s="13"/>
      <c r="BR1071" s="13"/>
      <c r="BS1071" s="13"/>
      <c r="BT1071" s="13"/>
      <c r="BU1071" s="13"/>
      <c r="BV1071" s="13"/>
      <c r="BW1071" s="13"/>
      <c r="BX1071" s="13"/>
      <c r="BY1071" s="13"/>
      <c r="BZ1071" s="13"/>
      <c r="CA1071" s="13"/>
      <c r="CB1071" s="13"/>
      <c r="CC1071" s="13"/>
      <c r="CD1071" s="13"/>
      <c r="CE1071" s="13"/>
      <c r="CF1071" s="13"/>
      <c r="CG1071" s="13"/>
      <c r="CH1071" s="13"/>
    </row>
    <row r="1072" spans="1:86">
      <c r="A1072" s="15"/>
      <c r="B1072" s="15"/>
      <c r="C1072" s="15"/>
      <c r="D1072" s="15"/>
      <c r="E1072" s="15"/>
      <c r="F1072" s="15"/>
      <c r="G1072" s="15"/>
      <c r="H1072" s="15"/>
      <c r="I1072" s="15"/>
      <c r="J1072" s="15"/>
      <c r="K1072" s="15"/>
      <c r="L1072" s="15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/>
      <c r="W1072" s="15"/>
      <c r="X1072" s="15"/>
      <c r="Z1072" s="15"/>
      <c r="AA1072" s="15"/>
      <c r="AB1072" s="15"/>
      <c r="AC1072" s="15"/>
      <c r="AD1072" s="15"/>
      <c r="AE1072" s="15"/>
      <c r="AF1072" s="15"/>
      <c r="AG1072" s="15"/>
      <c r="AH1072" s="15"/>
      <c r="AI1072" s="15"/>
      <c r="AJ1072" s="15"/>
      <c r="AK1072" s="15"/>
      <c r="AL1072" s="15"/>
      <c r="AM1072" s="13"/>
      <c r="AN1072" s="13"/>
      <c r="AO1072" s="13"/>
      <c r="AP1072" s="13"/>
      <c r="AQ1072" s="13"/>
      <c r="AR1072" s="13"/>
      <c r="AS1072" s="13"/>
      <c r="AT1072" s="13"/>
      <c r="AU1072" s="13"/>
      <c r="AV1072" s="13"/>
      <c r="AW1072" s="13"/>
      <c r="AX1072" s="13"/>
      <c r="AY1072" s="13"/>
      <c r="AZ1072" s="13"/>
      <c r="BA1072" s="13"/>
      <c r="BB1072" s="13"/>
      <c r="BC1072" s="13"/>
      <c r="BD1072" s="13"/>
      <c r="BE1072" s="13"/>
      <c r="BF1072" s="13"/>
      <c r="BG1072" s="13"/>
      <c r="BH1072" s="13"/>
      <c r="BI1072" s="13"/>
      <c r="BJ1072" s="13"/>
      <c r="BK1072" s="13"/>
      <c r="BL1072" s="13"/>
      <c r="BM1072" s="13"/>
      <c r="BN1072" s="13"/>
      <c r="BO1072" s="13"/>
      <c r="BP1072" s="13"/>
      <c r="BQ1072" s="13"/>
      <c r="BR1072" s="13"/>
      <c r="BS1072" s="13"/>
      <c r="BT1072" s="13"/>
      <c r="BU1072" s="13"/>
      <c r="BV1072" s="13"/>
      <c r="BW1072" s="13"/>
      <c r="BX1072" s="13"/>
      <c r="BY1072" s="13"/>
      <c r="BZ1072" s="13"/>
      <c r="CA1072" s="13"/>
      <c r="CB1072" s="13"/>
      <c r="CC1072" s="13"/>
      <c r="CD1072" s="13"/>
      <c r="CE1072" s="13"/>
      <c r="CF1072" s="13"/>
      <c r="CG1072" s="13"/>
      <c r="CH1072" s="13"/>
    </row>
    <row r="1073" spans="1:86">
      <c r="A1073" s="15"/>
      <c r="B1073" s="15"/>
      <c r="C1073" s="15"/>
      <c r="D1073" s="15"/>
      <c r="E1073" s="15"/>
      <c r="F1073" s="15"/>
      <c r="G1073" s="15"/>
      <c r="H1073" s="15"/>
      <c r="I1073" s="15"/>
      <c r="J1073" s="15"/>
      <c r="K1073" s="15"/>
      <c r="L1073" s="15"/>
      <c r="M1073" s="15"/>
      <c r="N1073" s="15"/>
      <c r="O1073" s="15"/>
      <c r="P1073" s="15"/>
      <c r="Q1073" s="15"/>
      <c r="R1073" s="15"/>
      <c r="S1073" s="15"/>
      <c r="T1073" s="15"/>
      <c r="U1073" s="15"/>
      <c r="V1073" s="15"/>
      <c r="W1073" s="15"/>
      <c r="X1073" s="15"/>
      <c r="Z1073" s="15"/>
      <c r="AA1073" s="15"/>
      <c r="AB1073" s="15"/>
      <c r="AC1073" s="15"/>
      <c r="AD1073" s="15"/>
      <c r="AE1073" s="15"/>
      <c r="AF1073" s="15"/>
      <c r="AG1073" s="15"/>
      <c r="AH1073" s="15"/>
      <c r="AI1073" s="15"/>
      <c r="AJ1073" s="15"/>
      <c r="AK1073" s="15"/>
      <c r="AL1073" s="15"/>
      <c r="AM1073" s="13"/>
      <c r="AN1073" s="13"/>
      <c r="AO1073" s="13"/>
      <c r="AP1073" s="13"/>
      <c r="AQ1073" s="13"/>
      <c r="AR1073" s="13"/>
      <c r="AS1073" s="13"/>
      <c r="AT1073" s="13"/>
      <c r="AU1073" s="13"/>
      <c r="AV1073" s="13"/>
      <c r="AW1073" s="13"/>
      <c r="AX1073" s="13"/>
      <c r="AY1073" s="13"/>
      <c r="AZ1073" s="13"/>
      <c r="BA1073" s="13"/>
      <c r="BB1073" s="13"/>
      <c r="BC1073" s="13"/>
      <c r="BD1073" s="13"/>
      <c r="BE1073" s="13"/>
      <c r="BF1073" s="13"/>
      <c r="BG1073" s="13"/>
      <c r="BH1073" s="13"/>
      <c r="BI1073" s="13"/>
      <c r="BJ1073" s="13"/>
      <c r="BK1073" s="13"/>
      <c r="BL1073" s="13"/>
      <c r="BM1073" s="13"/>
      <c r="BN1073" s="13"/>
      <c r="BO1073" s="13"/>
      <c r="BP1073" s="13"/>
      <c r="BQ1073" s="13"/>
      <c r="BR1073" s="13"/>
      <c r="BS1073" s="13"/>
      <c r="BT1073" s="13"/>
      <c r="BU1073" s="13"/>
      <c r="BV1073" s="13"/>
      <c r="BW1073" s="13"/>
      <c r="BX1073" s="13"/>
      <c r="BY1073" s="13"/>
      <c r="BZ1073" s="13"/>
      <c r="CA1073" s="13"/>
      <c r="CB1073" s="13"/>
      <c r="CC1073" s="13"/>
      <c r="CD1073" s="13"/>
      <c r="CE1073" s="13"/>
      <c r="CF1073" s="13"/>
      <c r="CG1073" s="13"/>
      <c r="CH1073" s="13"/>
    </row>
    <row r="1074" spans="1:86">
      <c r="A1074" s="15"/>
      <c r="B1074" s="15"/>
      <c r="C1074" s="15"/>
      <c r="D1074" s="15"/>
      <c r="E1074" s="15"/>
      <c r="F1074" s="15"/>
      <c r="G1074" s="15"/>
      <c r="H1074" s="15"/>
      <c r="I1074" s="15"/>
      <c r="J1074" s="15"/>
      <c r="K1074" s="15"/>
      <c r="L1074" s="15"/>
      <c r="M1074" s="15"/>
      <c r="N1074" s="15"/>
      <c r="O1074" s="15"/>
      <c r="P1074" s="15"/>
      <c r="Q1074" s="15"/>
      <c r="R1074" s="15"/>
      <c r="S1074" s="15"/>
      <c r="T1074" s="15"/>
      <c r="U1074" s="15"/>
      <c r="V1074" s="15"/>
      <c r="W1074" s="15"/>
      <c r="X1074" s="15"/>
      <c r="Z1074" s="15"/>
      <c r="AA1074" s="15"/>
      <c r="AB1074" s="15"/>
      <c r="AC1074" s="15"/>
      <c r="AD1074" s="15"/>
      <c r="AE1074" s="15"/>
      <c r="AF1074" s="15"/>
      <c r="AG1074" s="15"/>
      <c r="AH1074" s="15"/>
      <c r="AI1074" s="15"/>
      <c r="AJ1074" s="15"/>
      <c r="AK1074" s="15"/>
      <c r="AL1074" s="15"/>
      <c r="AM1074" s="13"/>
      <c r="AN1074" s="13"/>
      <c r="AO1074" s="13"/>
      <c r="AP1074" s="13"/>
      <c r="AQ1074" s="13"/>
      <c r="AR1074" s="13"/>
      <c r="AS1074" s="13"/>
      <c r="AT1074" s="13"/>
      <c r="AU1074" s="13"/>
      <c r="AV1074" s="13"/>
      <c r="AW1074" s="13"/>
      <c r="AX1074" s="13"/>
      <c r="AY1074" s="13"/>
      <c r="AZ1074" s="13"/>
      <c r="BA1074" s="13"/>
      <c r="BB1074" s="13"/>
      <c r="BC1074" s="13"/>
      <c r="BD1074" s="13"/>
      <c r="BE1074" s="13"/>
      <c r="BF1074" s="13"/>
      <c r="BG1074" s="13"/>
      <c r="BH1074" s="13"/>
      <c r="BI1074" s="13"/>
      <c r="BJ1074" s="13"/>
      <c r="BK1074" s="13"/>
      <c r="BL1074" s="13"/>
      <c r="BM1074" s="13"/>
      <c r="BN1074" s="13"/>
      <c r="BO1074" s="13"/>
      <c r="BP1074" s="13"/>
      <c r="BQ1074" s="13"/>
      <c r="BR1074" s="13"/>
      <c r="BS1074" s="13"/>
      <c r="BT1074" s="13"/>
      <c r="BU1074" s="13"/>
      <c r="BV1074" s="13"/>
      <c r="BW1074" s="13"/>
      <c r="BX1074" s="13"/>
      <c r="BY1074" s="13"/>
      <c r="BZ1074" s="13"/>
      <c r="CA1074" s="13"/>
      <c r="CB1074" s="13"/>
      <c r="CC1074" s="13"/>
      <c r="CD1074" s="13"/>
      <c r="CE1074" s="13"/>
      <c r="CF1074" s="13"/>
      <c r="CG1074" s="13"/>
      <c r="CH1074" s="13"/>
    </row>
    <row r="1075" spans="1:86">
      <c r="A1075" s="15"/>
      <c r="B1075" s="15"/>
      <c r="C1075" s="15"/>
      <c r="D1075" s="15"/>
      <c r="E1075" s="15"/>
      <c r="F1075" s="15"/>
      <c r="G1075" s="15"/>
      <c r="H1075" s="15"/>
      <c r="I1075" s="15"/>
      <c r="J1075" s="15"/>
      <c r="K1075" s="15"/>
      <c r="L1075" s="15"/>
      <c r="M1075" s="15"/>
      <c r="N1075" s="15"/>
      <c r="O1075" s="15"/>
      <c r="P1075" s="15"/>
      <c r="Q1075" s="15"/>
      <c r="R1075" s="15"/>
      <c r="S1075" s="15"/>
      <c r="T1075" s="15"/>
      <c r="U1075" s="15"/>
      <c r="V1075" s="15"/>
      <c r="W1075" s="15"/>
      <c r="X1075" s="15"/>
      <c r="Z1075" s="15"/>
      <c r="AA1075" s="15"/>
      <c r="AB1075" s="15"/>
      <c r="AC1075" s="15"/>
      <c r="AD1075" s="15"/>
      <c r="AE1075" s="15"/>
      <c r="AF1075" s="15"/>
      <c r="AG1075" s="15"/>
      <c r="AH1075" s="15"/>
      <c r="AI1075" s="15"/>
      <c r="AJ1075" s="15"/>
      <c r="AK1075" s="15"/>
      <c r="AL1075" s="15"/>
      <c r="AM1075" s="13"/>
      <c r="AN1075" s="13"/>
      <c r="AO1075" s="13"/>
      <c r="AP1075" s="13"/>
      <c r="AQ1075" s="13"/>
      <c r="AR1075" s="13"/>
      <c r="AS1075" s="13"/>
      <c r="AT1075" s="13"/>
      <c r="AU1075" s="13"/>
      <c r="AV1075" s="13"/>
      <c r="AW1075" s="13"/>
      <c r="AX1075" s="13"/>
      <c r="AY1075" s="13"/>
      <c r="AZ1075" s="13"/>
      <c r="BA1075" s="13"/>
      <c r="BB1075" s="13"/>
      <c r="BC1075" s="13"/>
      <c r="BD1075" s="13"/>
      <c r="BE1075" s="13"/>
      <c r="BF1075" s="13"/>
      <c r="BG1075" s="13"/>
      <c r="BH1075" s="13"/>
      <c r="BI1075" s="13"/>
      <c r="BJ1075" s="13"/>
      <c r="BK1075" s="13"/>
      <c r="BL1075" s="13"/>
      <c r="BM1075" s="13"/>
      <c r="BN1075" s="13"/>
      <c r="BO1075" s="13"/>
      <c r="BP1075" s="13"/>
      <c r="BQ1075" s="13"/>
      <c r="BR1075" s="13"/>
      <c r="BS1075" s="13"/>
      <c r="BT1075" s="13"/>
      <c r="BU1075" s="13"/>
      <c r="BV1075" s="13"/>
      <c r="BW1075" s="13"/>
      <c r="BX1075" s="13"/>
      <c r="BY1075" s="13"/>
      <c r="BZ1075" s="13"/>
      <c r="CA1075" s="13"/>
      <c r="CB1075" s="13"/>
      <c r="CC1075" s="13"/>
      <c r="CD1075" s="13"/>
      <c r="CE1075" s="13"/>
      <c r="CF1075" s="13"/>
      <c r="CG1075" s="13"/>
      <c r="CH1075" s="13"/>
    </row>
    <row r="1076" spans="1:86">
      <c r="A1076" s="15"/>
      <c r="B1076" s="15"/>
      <c r="C1076" s="15"/>
      <c r="D1076" s="15"/>
      <c r="E1076" s="15"/>
      <c r="F1076" s="15"/>
      <c r="G1076" s="15"/>
      <c r="H1076" s="15"/>
      <c r="I1076" s="15"/>
      <c r="J1076" s="15"/>
      <c r="K1076" s="15"/>
      <c r="L1076" s="15"/>
      <c r="M1076" s="15"/>
      <c r="N1076" s="15"/>
      <c r="O1076" s="15"/>
      <c r="P1076" s="15"/>
      <c r="Q1076" s="15"/>
      <c r="R1076" s="15"/>
      <c r="S1076" s="15"/>
      <c r="T1076" s="15"/>
      <c r="U1076" s="15"/>
      <c r="V1076" s="15"/>
      <c r="W1076" s="15"/>
      <c r="X1076" s="15"/>
      <c r="Z1076" s="15"/>
      <c r="AA1076" s="15"/>
      <c r="AB1076" s="15"/>
      <c r="AC1076" s="15"/>
      <c r="AD1076" s="15"/>
      <c r="AE1076" s="15"/>
      <c r="AF1076" s="15"/>
      <c r="AG1076" s="15"/>
      <c r="AH1076" s="15"/>
      <c r="AI1076" s="15"/>
      <c r="AJ1076" s="15"/>
      <c r="AK1076" s="15"/>
      <c r="AL1076" s="15"/>
      <c r="AM1076" s="13"/>
      <c r="AN1076" s="13"/>
      <c r="AO1076" s="13"/>
      <c r="AP1076" s="13"/>
      <c r="AQ1076" s="13"/>
      <c r="AR1076" s="13"/>
      <c r="AS1076" s="13"/>
      <c r="AT1076" s="13"/>
      <c r="AU1076" s="13"/>
      <c r="AV1076" s="13"/>
      <c r="AW1076" s="13"/>
      <c r="AX1076" s="13"/>
      <c r="AY1076" s="13"/>
      <c r="AZ1076" s="13"/>
      <c r="BA1076" s="13"/>
      <c r="BB1076" s="13"/>
      <c r="BC1076" s="13"/>
      <c r="BD1076" s="13"/>
      <c r="BE1076" s="13"/>
      <c r="BF1076" s="13"/>
      <c r="BG1076" s="13"/>
      <c r="BH1076" s="13"/>
      <c r="BI1076" s="13"/>
      <c r="BJ1076" s="13"/>
      <c r="BK1076" s="13"/>
      <c r="BL1076" s="13"/>
      <c r="BM1076" s="13"/>
      <c r="BN1076" s="13"/>
      <c r="BO1076" s="13"/>
      <c r="BP1076" s="13"/>
      <c r="BQ1076" s="13"/>
      <c r="BR1076" s="13"/>
      <c r="BS1076" s="13"/>
      <c r="BT1076" s="13"/>
      <c r="BU1076" s="13"/>
      <c r="BV1076" s="13"/>
      <c r="BW1076" s="13"/>
      <c r="BX1076" s="13"/>
      <c r="BY1076" s="13"/>
      <c r="BZ1076" s="13"/>
      <c r="CA1076" s="13"/>
      <c r="CB1076" s="13"/>
      <c r="CC1076" s="13"/>
      <c r="CD1076" s="13"/>
      <c r="CE1076" s="13"/>
      <c r="CF1076" s="13"/>
      <c r="CG1076" s="13"/>
      <c r="CH1076" s="13"/>
    </row>
    <row r="1077" spans="1:86">
      <c r="A1077" s="15"/>
      <c r="B1077" s="15"/>
      <c r="C1077" s="15"/>
      <c r="D1077" s="15"/>
      <c r="E1077" s="15"/>
      <c r="F1077" s="15"/>
      <c r="G1077" s="15"/>
      <c r="H1077" s="15"/>
      <c r="I1077" s="15"/>
      <c r="J1077" s="15"/>
      <c r="K1077" s="15"/>
      <c r="L1077" s="15"/>
      <c r="M1077" s="15"/>
      <c r="N1077" s="15"/>
      <c r="O1077" s="15"/>
      <c r="P1077" s="15"/>
      <c r="Q1077" s="15"/>
      <c r="R1077" s="15"/>
      <c r="S1077" s="15"/>
      <c r="T1077" s="15"/>
      <c r="U1077" s="15"/>
      <c r="V1077" s="15"/>
      <c r="W1077" s="15"/>
      <c r="X1077" s="15"/>
      <c r="Z1077" s="15"/>
      <c r="AA1077" s="15"/>
      <c r="AB1077" s="15"/>
      <c r="AC1077" s="15"/>
      <c r="AD1077" s="15"/>
      <c r="AE1077" s="15"/>
      <c r="AF1077" s="15"/>
      <c r="AG1077" s="15"/>
      <c r="AH1077" s="15"/>
      <c r="AI1077" s="15"/>
      <c r="AJ1077" s="15"/>
      <c r="AK1077" s="15"/>
      <c r="AL1077" s="15"/>
      <c r="AM1077" s="13"/>
      <c r="AN1077" s="13"/>
      <c r="AO1077" s="13"/>
      <c r="AP1077" s="13"/>
      <c r="AQ1077" s="13"/>
      <c r="AR1077" s="13"/>
      <c r="AS1077" s="13"/>
      <c r="AT1077" s="13"/>
      <c r="AU1077" s="13"/>
      <c r="AV1077" s="13"/>
      <c r="AW1077" s="13"/>
      <c r="AX1077" s="13"/>
      <c r="AY1077" s="13"/>
      <c r="AZ1077" s="13"/>
      <c r="BA1077" s="13"/>
      <c r="BB1077" s="13"/>
      <c r="BC1077" s="13"/>
      <c r="BD1077" s="13"/>
      <c r="BE1077" s="13"/>
      <c r="BF1077" s="13"/>
      <c r="BG1077" s="13"/>
      <c r="BH1077" s="13"/>
      <c r="BI1077" s="13"/>
      <c r="BJ1077" s="13"/>
      <c r="BK1077" s="13"/>
      <c r="BL1077" s="13"/>
      <c r="BM1077" s="13"/>
      <c r="BN1077" s="13"/>
      <c r="BO1077" s="13"/>
      <c r="BP1077" s="13"/>
      <c r="BQ1077" s="13"/>
      <c r="BR1077" s="13"/>
      <c r="BS1077" s="13"/>
      <c r="BT1077" s="13"/>
      <c r="BU1077" s="13"/>
      <c r="BV1077" s="13"/>
      <c r="BW1077" s="13"/>
      <c r="BX1077" s="13"/>
      <c r="BY1077" s="13"/>
      <c r="BZ1077" s="13"/>
      <c r="CA1077" s="13"/>
      <c r="CB1077" s="13"/>
      <c r="CC1077" s="13"/>
      <c r="CD1077" s="13"/>
      <c r="CE1077" s="13"/>
      <c r="CF1077" s="13"/>
      <c r="CG1077" s="13"/>
      <c r="CH1077" s="13"/>
    </row>
    <row r="1078" spans="1:86">
      <c r="A1078" s="15"/>
      <c r="B1078" s="15"/>
      <c r="C1078" s="15"/>
      <c r="D1078" s="15"/>
      <c r="E1078" s="15"/>
      <c r="F1078" s="15"/>
      <c r="G1078" s="15"/>
      <c r="H1078" s="15"/>
      <c r="I1078" s="15"/>
      <c r="J1078" s="15"/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  <c r="Z1078" s="15"/>
      <c r="AA1078" s="15"/>
      <c r="AB1078" s="15"/>
      <c r="AC1078" s="15"/>
      <c r="AD1078" s="15"/>
      <c r="AE1078" s="15"/>
      <c r="AF1078" s="15"/>
      <c r="AG1078" s="15"/>
      <c r="AH1078" s="15"/>
      <c r="AI1078" s="15"/>
      <c r="AJ1078" s="15"/>
      <c r="AK1078" s="15"/>
      <c r="AL1078" s="15"/>
      <c r="AM1078" s="13"/>
      <c r="AN1078" s="13"/>
      <c r="AO1078" s="13"/>
      <c r="AP1078" s="13"/>
      <c r="AQ1078" s="13"/>
      <c r="AR1078" s="13"/>
      <c r="AS1078" s="13"/>
      <c r="AT1078" s="13"/>
      <c r="AU1078" s="13"/>
      <c r="AV1078" s="13"/>
      <c r="AW1078" s="13"/>
      <c r="AX1078" s="13"/>
      <c r="AY1078" s="13"/>
      <c r="AZ1078" s="13"/>
      <c r="BA1078" s="13"/>
      <c r="BB1078" s="13"/>
      <c r="BC1078" s="13"/>
      <c r="BD1078" s="13"/>
      <c r="BE1078" s="13"/>
      <c r="BF1078" s="13"/>
      <c r="BG1078" s="13"/>
      <c r="BH1078" s="13"/>
      <c r="BI1078" s="13"/>
      <c r="BJ1078" s="13"/>
      <c r="BK1078" s="13"/>
      <c r="BL1078" s="13"/>
      <c r="BM1078" s="13"/>
      <c r="BN1078" s="13"/>
      <c r="BO1078" s="13"/>
      <c r="BP1078" s="13"/>
      <c r="BQ1078" s="13"/>
      <c r="BR1078" s="13"/>
      <c r="BS1078" s="13"/>
      <c r="BT1078" s="13"/>
      <c r="BU1078" s="13"/>
      <c r="BV1078" s="13"/>
      <c r="BW1078" s="13"/>
      <c r="BX1078" s="13"/>
      <c r="BY1078" s="13"/>
      <c r="BZ1078" s="13"/>
      <c r="CA1078" s="13"/>
      <c r="CB1078" s="13"/>
      <c r="CC1078" s="13"/>
      <c r="CD1078" s="13"/>
      <c r="CE1078" s="13"/>
      <c r="CF1078" s="13"/>
      <c r="CG1078" s="13"/>
      <c r="CH1078" s="13"/>
    </row>
    <row r="1079" spans="1:86">
      <c r="A1079" s="15"/>
      <c r="B1079" s="15"/>
      <c r="C1079" s="15"/>
      <c r="D1079" s="15"/>
      <c r="E1079" s="15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  <c r="Z1079" s="15"/>
      <c r="AA1079" s="15"/>
      <c r="AB1079" s="15"/>
      <c r="AC1079" s="15"/>
      <c r="AD1079" s="15"/>
      <c r="AE1079" s="15"/>
      <c r="AF1079" s="15"/>
      <c r="AG1079" s="15"/>
      <c r="AH1079" s="15"/>
      <c r="AI1079" s="15"/>
      <c r="AJ1079" s="15"/>
      <c r="AK1079" s="15"/>
      <c r="AL1079" s="15"/>
      <c r="AM1079" s="13"/>
      <c r="AN1079" s="13"/>
      <c r="AO1079" s="13"/>
      <c r="AP1079" s="13"/>
      <c r="AQ1079" s="13"/>
      <c r="AR1079" s="13"/>
      <c r="AS1079" s="13"/>
      <c r="AT1079" s="13"/>
      <c r="AU1079" s="13"/>
      <c r="AV1079" s="13"/>
      <c r="AW1079" s="13"/>
      <c r="AX1079" s="13"/>
      <c r="AY1079" s="13"/>
      <c r="AZ1079" s="13"/>
      <c r="BA1079" s="13"/>
      <c r="BB1079" s="13"/>
      <c r="BC1079" s="13"/>
      <c r="BD1079" s="13"/>
      <c r="BE1079" s="13"/>
      <c r="BF1079" s="13"/>
      <c r="BG1079" s="13"/>
      <c r="BH1079" s="13"/>
      <c r="BI1079" s="13"/>
      <c r="BJ1079" s="13"/>
      <c r="BK1079" s="13"/>
      <c r="BL1079" s="13"/>
      <c r="BM1079" s="13"/>
      <c r="BN1079" s="13"/>
      <c r="BO1079" s="13"/>
      <c r="BP1079" s="13"/>
      <c r="BQ1079" s="13"/>
      <c r="BR1079" s="13"/>
      <c r="BS1079" s="13"/>
      <c r="BT1079" s="13"/>
      <c r="BU1079" s="13"/>
      <c r="BV1079" s="13"/>
      <c r="BW1079" s="13"/>
      <c r="BX1079" s="13"/>
      <c r="BY1079" s="13"/>
      <c r="BZ1079" s="13"/>
      <c r="CA1079" s="13"/>
      <c r="CB1079" s="13"/>
      <c r="CC1079" s="13"/>
      <c r="CD1079" s="13"/>
      <c r="CE1079" s="13"/>
      <c r="CF1079" s="13"/>
      <c r="CG1079" s="13"/>
      <c r="CH1079" s="13"/>
    </row>
    <row r="1080" spans="1:86">
      <c r="A1080" s="15"/>
      <c r="B1080" s="15"/>
      <c r="C1080" s="15"/>
      <c r="D1080" s="15"/>
      <c r="E1080" s="15"/>
      <c r="F1080" s="15"/>
      <c r="G1080" s="15"/>
      <c r="H1080" s="15"/>
      <c r="I1080" s="15"/>
      <c r="J1080" s="15"/>
      <c r="K1080" s="15"/>
      <c r="L1080" s="15"/>
      <c r="M1080" s="15"/>
      <c r="N1080" s="15"/>
      <c r="O1080" s="15"/>
      <c r="P1080" s="15"/>
      <c r="Q1080" s="15"/>
      <c r="R1080" s="15"/>
      <c r="S1080" s="15"/>
      <c r="T1080" s="15"/>
      <c r="U1080" s="15"/>
      <c r="V1080" s="15"/>
      <c r="W1080" s="15"/>
      <c r="X1080" s="15"/>
      <c r="Z1080" s="15"/>
      <c r="AA1080" s="15"/>
      <c r="AB1080" s="15"/>
      <c r="AC1080" s="15"/>
      <c r="AD1080" s="15"/>
      <c r="AE1080" s="15"/>
      <c r="AF1080" s="15"/>
      <c r="AG1080" s="15"/>
      <c r="AH1080" s="15"/>
      <c r="AI1080" s="15"/>
      <c r="AJ1080" s="15"/>
      <c r="AK1080" s="15"/>
      <c r="AL1080" s="15"/>
      <c r="AM1080" s="13"/>
      <c r="AN1080" s="13"/>
      <c r="AO1080" s="13"/>
      <c r="AP1080" s="13"/>
      <c r="AQ1080" s="13"/>
      <c r="AR1080" s="13"/>
      <c r="AS1080" s="13"/>
      <c r="AT1080" s="13"/>
      <c r="AU1080" s="13"/>
      <c r="AV1080" s="13"/>
      <c r="AW1080" s="13"/>
      <c r="AX1080" s="13"/>
      <c r="AY1080" s="13"/>
      <c r="AZ1080" s="13"/>
      <c r="BA1080" s="13"/>
      <c r="BB1080" s="13"/>
      <c r="BC1080" s="13"/>
      <c r="BD1080" s="13"/>
      <c r="BE1080" s="13"/>
      <c r="BF1080" s="13"/>
      <c r="BG1080" s="13"/>
      <c r="BH1080" s="13"/>
      <c r="BI1080" s="13"/>
      <c r="BJ1080" s="13"/>
      <c r="BK1080" s="13"/>
      <c r="BL1080" s="13"/>
      <c r="BM1080" s="13"/>
      <c r="BN1080" s="13"/>
      <c r="BO1080" s="13"/>
      <c r="BP1080" s="13"/>
      <c r="BQ1080" s="13"/>
      <c r="BR1080" s="13"/>
      <c r="BS1080" s="13"/>
      <c r="BT1080" s="13"/>
      <c r="BU1080" s="13"/>
      <c r="BV1080" s="13"/>
      <c r="BW1080" s="13"/>
      <c r="BX1080" s="13"/>
      <c r="BY1080" s="13"/>
      <c r="BZ1080" s="13"/>
      <c r="CA1080" s="13"/>
      <c r="CB1080" s="13"/>
      <c r="CC1080" s="13"/>
      <c r="CD1080" s="13"/>
      <c r="CE1080" s="13"/>
      <c r="CF1080" s="13"/>
      <c r="CG1080" s="13"/>
      <c r="CH1080" s="13"/>
    </row>
    <row r="1081" spans="1:86">
      <c r="A1081" s="15"/>
      <c r="B1081" s="15"/>
      <c r="C1081" s="15"/>
      <c r="D1081" s="15"/>
      <c r="E1081" s="15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  <c r="P1081" s="15"/>
      <c r="Q1081" s="15"/>
      <c r="R1081" s="15"/>
      <c r="S1081" s="15"/>
      <c r="T1081" s="15"/>
      <c r="U1081" s="15"/>
      <c r="V1081" s="15"/>
      <c r="W1081" s="15"/>
      <c r="X1081" s="15"/>
      <c r="Z1081" s="15"/>
      <c r="AA1081" s="15"/>
      <c r="AB1081" s="15"/>
      <c r="AC1081" s="15"/>
      <c r="AD1081" s="15"/>
      <c r="AE1081" s="15"/>
      <c r="AF1081" s="15"/>
      <c r="AG1081" s="15"/>
      <c r="AH1081" s="15"/>
      <c r="AI1081" s="15"/>
      <c r="AJ1081" s="15"/>
      <c r="AK1081" s="15"/>
      <c r="AL1081" s="15"/>
      <c r="AM1081" s="13"/>
      <c r="AN1081" s="13"/>
      <c r="AO1081" s="13"/>
      <c r="AP1081" s="13"/>
      <c r="AQ1081" s="13"/>
      <c r="AR1081" s="13"/>
      <c r="AS1081" s="13"/>
      <c r="AT1081" s="13"/>
      <c r="AU1081" s="13"/>
      <c r="AV1081" s="13"/>
      <c r="AW1081" s="13"/>
      <c r="AX1081" s="13"/>
      <c r="AY1081" s="13"/>
      <c r="AZ1081" s="13"/>
      <c r="BA1081" s="13"/>
      <c r="BB1081" s="13"/>
      <c r="BC1081" s="13"/>
      <c r="BD1081" s="13"/>
      <c r="BE1081" s="13"/>
      <c r="BF1081" s="13"/>
      <c r="BG1081" s="13"/>
      <c r="BH1081" s="13"/>
      <c r="BI1081" s="13"/>
      <c r="BJ1081" s="13"/>
      <c r="BK1081" s="13"/>
      <c r="BL1081" s="13"/>
      <c r="BM1081" s="13"/>
      <c r="BN1081" s="13"/>
      <c r="BO1081" s="13"/>
      <c r="BP1081" s="13"/>
      <c r="BQ1081" s="13"/>
      <c r="BR1081" s="13"/>
      <c r="BS1081" s="13"/>
      <c r="BT1081" s="13"/>
      <c r="BU1081" s="13"/>
      <c r="BV1081" s="13"/>
      <c r="BW1081" s="13"/>
      <c r="BX1081" s="13"/>
      <c r="BY1081" s="13"/>
      <c r="BZ1081" s="13"/>
      <c r="CA1081" s="13"/>
      <c r="CB1081" s="13"/>
      <c r="CC1081" s="13"/>
      <c r="CD1081" s="13"/>
      <c r="CE1081" s="13"/>
      <c r="CF1081" s="13"/>
      <c r="CG1081" s="13"/>
      <c r="CH1081" s="13"/>
    </row>
    <row r="1082" spans="1:86">
      <c r="A1082" s="15"/>
      <c r="B1082" s="15"/>
      <c r="C1082" s="15"/>
      <c r="D1082" s="15"/>
      <c r="E1082" s="15"/>
      <c r="F1082" s="15"/>
      <c r="G1082" s="15"/>
      <c r="H1082" s="15"/>
      <c r="I1082" s="15"/>
      <c r="J1082" s="15"/>
      <c r="K1082" s="15"/>
      <c r="L1082" s="15"/>
      <c r="M1082" s="15"/>
      <c r="N1082" s="15"/>
      <c r="O1082" s="15"/>
      <c r="P1082" s="15"/>
      <c r="Q1082" s="15"/>
      <c r="R1082" s="15"/>
      <c r="S1082" s="15"/>
      <c r="T1082" s="15"/>
      <c r="U1082" s="15"/>
      <c r="V1082" s="15"/>
      <c r="W1082" s="15"/>
      <c r="X1082" s="15"/>
      <c r="Z1082" s="15"/>
      <c r="AA1082" s="15"/>
      <c r="AB1082" s="15"/>
      <c r="AC1082" s="15"/>
      <c r="AD1082" s="15"/>
      <c r="AE1082" s="15"/>
      <c r="AF1082" s="15"/>
      <c r="AG1082" s="15"/>
      <c r="AH1082" s="15"/>
      <c r="AI1082" s="15"/>
      <c r="AJ1082" s="15"/>
      <c r="AK1082" s="15"/>
      <c r="AL1082" s="15"/>
      <c r="AM1082" s="13"/>
      <c r="AN1082" s="13"/>
      <c r="AO1082" s="13"/>
      <c r="AP1082" s="13"/>
      <c r="AQ1082" s="13"/>
      <c r="AR1082" s="13"/>
      <c r="AS1082" s="13"/>
      <c r="AT1082" s="13"/>
      <c r="AU1082" s="13"/>
      <c r="AV1082" s="13"/>
      <c r="AW1082" s="13"/>
      <c r="AX1082" s="13"/>
      <c r="AY1082" s="13"/>
      <c r="AZ1082" s="13"/>
      <c r="BA1082" s="13"/>
      <c r="BB1082" s="13"/>
      <c r="BC1082" s="13"/>
      <c r="BD1082" s="13"/>
      <c r="BE1082" s="13"/>
      <c r="BF1082" s="13"/>
      <c r="BG1082" s="13"/>
      <c r="BH1082" s="13"/>
      <c r="BI1082" s="13"/>
      <c r="BJ1082" s="13"/>
      <c r="BK1082" s="13"/>
      <c r="BL1082" s="13"/>
      <c r="BM1082" s="13"/>
      <c r="BN1082" s="13"/>
      <c r="BO1082" s="13"/>
      <c r="BP1082" s="13"/>
      <c r="BQ1082" s="13"/>
      <c r="BR1082" s="13"/>
      <c r="BS1082" s="13"/>
      <c r="BT1082" s="13"/>
      <c r="BU1082" s="13"/>
      <c r="BV1082" s="13"/>
      <c r="BW1082" s="13"/>
      <c r="BX1082" s="13"/>
      <c r="BY1082" s="13"/>
      <c r="BZ1082" s="13"/>
      <c r="CA1082" s="13"/>
      <c r="CB1082" s="13"/>
      <c r="CC1082" s="13"/>
      <c r="CD1082" s="13"/>
      <c r="CE1082" s="13"/>
      <c r="CF1082" s="13"/>
      <c r="CG1082" s="13"/>
      <c r="CH1082" s="13"/>
    </row>
    <row r="1083" spans="1:86">
      <c r="A1083" s="15"/>
      <c r="B1083" s="15"/>
      <c r="C1083" s="15"/>
      <c r="D1083" s="15"/>
      <c r="E1083" s="15"/>
      <c r="F1083" s="15"/>
      <c r="G1083" s="15"/>
      <c r="H1083" s="15"/>
      <c r="I1083" s="15"/>
      <c r="J1083" s="15"/>
      <c r="K1083" s="15"/>
      <c r="L1083" s="15"/>
      <c r="M1083" s="15"/>
      <c r="N1083" s="15"/>
      <c r="O1083" s="15"/>
      <c r="P1083" s="15"/>
      <c r="Q1083" s="15"/>
      <c r="R1083" s="15"/>
      <c r="S1083" s="15"/>
      <c r="T1083" s="15"/>
      <c r="U1083" s="15"/>
      <c r="V1083" s="15"/>
      <c r="W1083" s="15"/>
      <c r="X1083" s="15"/>
      <c r="Z1083" s="15"/>
      <c r="AA1083" s="15"/>
      <c r="AB1083" s="15"/>
      <c r="AC1083" s="15"/>
      <c r="AD1083" s="15"/>
      <c r="AE1083" s="15"/>
      <c r="AF1083" s="15"/>
      <c r="AG1083" s="15"/>
      <c r="AH1083" s="15"/>
      <c r="AI1083" s="15"/>
      <c r="AJ1083" s="15"/>
      <c r="AK1083" s="15"/>
      <c r="AL1083" s="15"/>
      <c r="AM1083" s="13"/>
      <c r="AN1083" s="13"/>
      <c r="AO1083" s="13"/>
      <c r="AP1083" s="13"/>
      <c r="AQ1083" s="13"/>
      <c r="AR1083" s="13"/>
      <c r="AS1083" s="13"/>
      <c r="AT1083" s="13"/>
      <c r="AU1083" s="13"/>
      <c r="AV1083" s="13"/>
      <c r="AW1083" s="13"/>
      <c r="AX1083" s="13"/>
      <c r="AY1083" s="13"/>
      <c r="AZ1083" s="13"/>
      <c r="BA1083" s="13"/>
      <c r="BB1083" s="13"/>
      <c r="BC1083" s="13"/>
      <c r="BD1083" s="13"/>
      <c r="BE1083" s="13"/>
      <c r="BF1083" s="13"/>
      <c r="BG1083" s="13"/>
      <c r="BH1083" s="13"/>
      <c r="BI1083" s="13"/>
      <c r="BJ1083" s="13"/>
      <c r="BK1083" s="13"/>
      <c r="BL1083" s="13"/>
      <c r="BM1083" s="13"/>
      <c r="BN1083" s="13"/>
      <c r="BO1083" s="13"/>
      <c r="BP1083" s="13"/>
      <c r="BQ1083" s="13"/>
      <c r="BR1083" s="13"/>
      <c r="BS1083" s="13"/>
      <c r="BT1083" s="13"/>
      <c r="BU1083" s="13"/>
      <c r="BV1083" s="13"/>
      <c r="BW1083" s="13"/>
      <c r="BX1083" s="13"/>
      <c r="BY1083" s="13"/>
      <c r="BZ1083" s="13"/>
      <c r="CA1083" s="13"/>
      <c r="CB1083" s="13"/>
      <c r="CC1083" s="13"/>
      <c r="CD1083" s="13"/>
      <c r="CE1083" s="13"/>
      <c r="CF1083" s="13"/>
      <c r="CG1083" s="13"/>
      <c r="CH1083" s="13"/>
    </row>
    <row r="1084" spans="1:86">
      <c r="A1084" s="15"/>
      <c r="B1084" s="15"/>
      <c r="C1084" s="15"/>
      <c r="D1084" s="15"/>
      <c r="E1084" s="15"/>
      <c r="F1084" s="15"/>
      <c r="G1084" s="15"/>
      <c r="H1084" s="15"/>
      <c r="I1084" s="15"/>
      <c r="J1084" s="15"/>
      <c r="K1084" s="15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Z1084" s="15"/>
      <c r="AA1084" s="15"/>
      <c r="AB1084" s="15"/>
      <c r="AC1084" s="15"/>
      <c r="AD1084" s="15"/>
      <c r="AE1084" s="15"/>
      <c r="AF1084" s="15"/>
      <c r="AG1084" s="15"/>
      <c r="AH1084" s="15"/>
      <c r="AI1084" s="15"/>
      <c r="AJ1084" s="15"/>
      <c r="AK1084" s="15"/>
      <c r="AL1084" s="15"/>
      <c r="AM1084" s="13"/>
      <c r="AN1084" s="13"/>
      <c r="AO1084" s="13"/>
      <c r="AP1084" s="13"/>
      <c r="AQ1084" s="13"/>
      <c r="AR1084" s="13"/>
      <c r="AS1084" s="13"/>
      <c r="AT1084" s="13"/>
      <c r="AU1084" s="13"/>
      <c r="AV1084" s="13"/>
      <c r="AW1084" s="13"/>
      <c r="AX1084" s="13"/>
      <c r="AY1084" s="13"/>
      <c r="AZ1084" s="13"/>
      <c r="BA1084" s="13"/>
      <c r="BB1084" s="13"/>
      <c r="BC1084" s="13"/>
      <c r="BD1084" s="13"/>
      <c r="BE1084" s="13"/>
      <c r="BF1084" s="13"/>
      <c r="BG1084" s="13"/>
      <c r="BH1084" s="13"/>
      <c r="BI1084" s="13"/>
      <c r="BJ1084" s="13"/>
      <c r="BK1084" s="13"/>
      <c r="BL1084" s="13"/>
      <c r="BM1084" s="13"/>
      <c r="BN1084" s="13"/>
      <c r="BO1084" s="13"/>
      <c r="BP1084" s="13"/>
      <c r="BQ1084" s="13"/>
      <c r="BR1084" s="13"/>
      <c r="BS1084" s="13"/>
      <c r="BT1084" s="13"/>
      <c r="BU1084" s="13"/>
      <c r="BV1084" s="13"/>
      <c r="BW1084" s="13"/>
      <c r="BX1084" s="13"/>
      <c r="BY1084" s="13"/>
      <c r="BZ1084" s="13"/>
      <c r="CA1084" s="13"/>
      <c r="CB1084" s="13"/>
      <c r="CC1084" s="13"/>
      <c r="CD1084" s="13"/>
      <c r="CE1084" s="13"/>
      <c r="CF1084" s="13"/>
      <c r="CG1084" s="13"/>
      <c r="CH1084" s="13"/>
    </row>
    <row r="1085" spans="1:86">
      <c r="A1085" s="15"/>
      <c r="B1085" s="15"/>
      <c r="C1085" s="15"/>
      <c r="D1085" s="15"/>
      <c r="E1085" s="15"/>
      <c r="F1085" s="15"/>
      <c r="G1085" s="15"/>
      <c r="H1085" s="15"/>
      <c r="I1085" s="15"/>
      <c r="J1085" s="15"/>
      <c r="K1085" s="15"/>
      <c r="L1085" s="15"/>
      <c r="M1085" s="15"/>
      <c r="N1085" s="15"/>
      <c r="O1085" s="15"/>
      <c r="P1085" s="15"/>
      <c r="Q1085" s="15"/>
      <c r="R1085" s="15"/>
      <c r="S1085" s="15"/>
      <c r="T1085" s="15"/>
      <c r="U1085" s="15"/>
      <c r="V1085" s="15"/>
      <c r="W1085" s="15"/>
      <c r="X1085" s="15"/>
      <c r="Z1085" s="15"/>
      <c r="AA1085" s="15"/>
      <c r="AB1085" s="15"/>
      <c r="AC1085" s="15"/>
      <c r="AD1085" s="15"/>
      <c r="AE1085" s="15"/>
      <c r="AF1085" s="15"/>
      <c r="AG1085" s="15"/>
      <c r="AH1085" s="15"/>
      <c r="AI1085" s="15"/>
      <c r="AJ1085" s="15"/>
      <c r="AK1085" s="15"/>
      <c r="AL1085" s="15"/>
      <c r="AM1085" s="13"/>
      <c r="AN1085" s="13"/>
      <c r="AO1085" s="13"/>
      <c r="AP1085" s="13"/>
      <c r="AQ1085" s="13"/>
      <c r="AR1085" s="13"/>
      <c r="AS1085" s="13"/>
      <c r="AT1085" s="13"/>
      <c r="AU1085" s="13"/>
      <c r="AV1085" s="13"/>
      <c r="AW1085" s="13"/>
      <c r="AX1085" s="13"/>
      <c r="AY1085" s="13"/>
      <c r="AZ1085" s="13"/>
      <c r="BA1085" s="13"/>
      <c r="BB1085" s="13"/>
      <c r="BC1085" s="13"/>
      <c r="BD1085" s="13"/>
      <c r="BE1085" s="13"/>
      <c r="BF1085" s="13"/>
      <c r="BG1085" s="13"/>
      <c r="BH1085" s="13"/>
      <c r="BI1085" s="13"/>
      <c r="BJ1085" s="13"/>
      <c r="BK1085" s="13"/>
      <c r="BL1085" s="13"/>
      <c r="BM1085" s="13"/>
      <c r="BN1085" s="13"/>
      <c r="BO1085" s="13"/>
      <c r="BP1085" s="13"/>
      <c r="BQ1085" s="13"/>
      <c r="BR1085" s="13"/>
      <c r="BS1085" s="13"/>
      <c r="BT1085" s="13"/>
      <c r="BU1085" s="13"/>
      <c r="BV1085" s="13"/>
      <c r="BW1085" s="13"/>
      <c r="BX1085" s="13"/>
      <c r="BY1085" s="13"/>
      <c r="BZ1085" s="13"/>
      <c r="CA1085" s="13"/>
      <c r="CB1085" s="13"/>
      <c r="CC1085" s="13"/>
      <c r="CD1085" s="13"/>
      <c r="CE1085" s="13"/>
      <c r="CF1085" s="13"/>
      <c r="CG1085" s="13"/>
      <c r="CH1085" s="13"/>
    </row>
    <row r="1086" spans="1:86">
      <c r="A1086" s="15"/>
      <c r="B1086" s="15"/>
      <c r="C1086" s="15"/>
      <c r="D1086" s="15"/>
      <c r="E1086" s="15"/>
      <c r="F1086" s="15"/>
      <c r="G1086" s="15"/>
      <c r="H1086" s="15"/>
      <c r="I1086" s="15"/>
      <c r="J1086" s="15"/>
      <c r="K1086" s="15"/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Z1086" s="15"/>
      <c r="AA1086" s="15"/>
      <c r="AB1086" s="15"/>
      <c r="AC1086" s="15"/>
      <c r="AD1086" s="15"/>
      <c r="AE1086" s="15"/>
      <c r="AF1086" s="15"/>
      <c r="AG1086" s="15"/>
      <c r="AH1086" s="15"/>
      <c r="AI1086" s="15"/>
      <c r="AJ1086" s="15"/>
      <c r="AK1086" s="15"/>
      <c r="AL1086" s="15"/>
      <c r="AM1086" s="13"/>
      <c r="AN1086" s="13"/>
      <c r="AO1086" s="13"/>
      <c r="AP1086" s="13"/>
      <c r="AQ1086" s="13"/>
      <c r="AR1086" s="13"/>
      <c r="AS1086" s="13"/>
      <c r="AT1086" s="13"/>
      <c r="AU1086" s="13"/>
      <c r="AV1086" s="13"/>
      <c r="AW1086" s="13"/>
      <c r="AX1086" s="13"/>
      <c r="AY1086" s="13"/>
      <c r="AZ1086" s="13"/>
      <c r="BA1086" s="13"/>
      <c r="BB1086" s="13"/>
      <c r="BC1086" s="13"/>
      <c r="BD1086" s="13"/>
      <c r="BE1086" s="13"/>
      <c r="BF1086" s="13"/>
      <c r="BG1086" s="13"/>
      <c r="BH1086" s="13"/>
      <c r="BI1086" s="13"/>
      <c r="BJ1086" s="13"/>
      <c r="BK1086" s="13"/>
      <c r="BL1086" s="13"/>
      <c r="BM1086" s="13"/>
      <c r="BN1086" s="13"/>
      <c r="BO1086" s="13"/>
      <c r="BP1086" s="13"/>
      <c r="BQ1086" s="13"/>
      <c r="BR1086" s="13"/>
      <c r="BS1086" s="13"/>
      <c r="BT1086" s="13"/>
      <c r="BU1086" s="13"/>
      <c r="BV1086" s="13"/>
      <c r="BW1086" s="13"/>
      <c r="BX1086" s="13"/>
      <c r="BY1086" s="13"/>
      <c r="BZ1086" s="13"/>
      <c r="CA1086" s="13"/>
      <c r="CB1086" s="13"/>
      <c r="CC1086" s="13"/>
      <c r="CD1086" s="13"/>
      <c r="CE1086" s="13"/>
      <c r="CF1086" s="13"/>
      <c r="CG1086" s="13"/>
      <c r="CH1086" s="13"/>
    </row>
    <row r="1087" spans="1:86">
      <c r="A1087" s="15"/>
      <c r="B1087" s="15"/>
      <c r="C1087" s="15"/>
      <c r="D1087" s="15"/>
      <c r="E1087" s="15"/>
      <c r="F1087" s="15"/>
      <c r="G1087" s="15"/>
      <c r="H1087" s="15"/>
      <c r="I1087" s="15"/>
      <c r="J1087" s="15"/>
      <c r="K1087" s="15"/>
      <c r="L1087" s="15"/>
      <c r="M1087" s="15"/>
      <c r="N1087" s="15"/>
      <c r="O1087" s="15"/>
      <c r="P1087" s="15"/>
      <c r="Q1087" s="15"/>
      <c r="R1087" s="15"/>
      <c r="S1087" s="15"/>
      <c r="T1087" s="15"/>
      <c r="U1087" s="15"/>
      <c r="V1087" s="15"/>
      <c r="W1087" s="15"/>
      <c r="X1087" s="15"/>
      <c r="Z1087" s="15"/>
      <c r="AA1087" s="15"/>
      <c r="AB1087" s="15"/>
      <c r="AC1087" s="15"/>
      <c r="AD1087" s="15"/>
      <c r="AE1087" s="15"/>
      <c r="AF1087" s="15"/>
      <c r="AG1087" s="15"/>
      <c r="AH1087" s="15"/>
      <c r="AI1087" s="15"/>
      <c r="AJ1087" s="15"/>
      <c r="AK1087" s="15"/>
      <c r="AL1087" s="15"/>
      <c r="AM1087" s="13"/>
      <c r="AN1087" s="13"/>
      <c r="AO1087" s="13"/>
      <c r="AP1087" s="13"/>
      <c r="AQ1087" s="13"/>
      <c r="AR1087" s="13"/>
      <c r="AS1087" s="13"/>
      <c r="AT1087" s="13"/>
      <c r="AU1087" s="13"/>
      <c r="AV1087" s="13"/>
      <c r="AW1087" s="13"/>
      <c r="AX1087" s="13"/>
      <c r="AY1087" s="13"/>
      <c r="AZ1087" s="13"/>
      <c r="BA1087" s="13"/>
      <c r="BB1087" s="13"/>
      <c r="BC1087" s="13"/>
      <c r="BD1087" s="13"/>
      <c r="BE1087" s="13"/>
      <c r="BF1087" s="13"/>
      <c r="BG1087" s="13"/>
      <c r="BH1087" s="13"/>
      <c r="BI1087" s="13"/>
      <c r="BJ1087" s="13"/>
      <c r="BK1087" s="13"/>
      <c r="BL1087" s="13"/>
      <c r="BM1087" s="13"/>
      <c r="BN1087" s="13"/>
      <c r="BO1087" s="13"/>
      <c r="BP1087" s="13"/>
      <c r="BQ1087" s="13"/>
      <c r="BR1087" s="13"/>
      <c r="BS1087" s="13"/>
      <c r="BT1087" s="13"/>
      <c r="BU1087" s="13"/>
      <c r="BV1087" s="13"/>
      <c r="BW1087" s="13"/>
      <c r="BX1087" s="13"/>
      <c r="BY1087" s="13"/>
      <c r="BZ1087" s="13"/>
      <c r="CA1087" s="13"/>
      <c r="CB1087" s="13"/>
      <c r="CC1087" s="13"/>
      <c r="CD1087" s="13"/>
      <c r="CE1087" s="13"/>
      <c r="CF1087" s="13"/>
      <c r="CG1087" s="13"/>
      <c r="CH1087" s="13"/>
    </row>
    <row r="1088" spans="1:86">
      <c r="A1088" s="15"/>
      <c r="B1088" s="15"/>
      <c r="C1088" s="15"/>
      <c r="D1088" s="15"/>
      <c r="E1088" s="15"/>
      <c r="F1088" s="15"/>
      <c r="G1088" s="15"/>
      <c r="H1088" s="15"/>
      <c r="I1088" s="15"/>
      <c r="J1088" s="15"/>
      <c r="K1088" s="15"/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  <c r="X1088" s="15"/>
      <c r="Z1088" s="15"/>
      <c r="AA1088" s="15"/>
      <c r="AB1088" s="15"/>
      <c r="AC1088" s="15"/>
      <c r="AD1088" s="15"/>
      <c r="AE1088" s="15"/>
      <c r="AF1088" s="15"/>
      <c r="AG1088" s="15"/>
      <c r="AH1088" s="15"/>
      <c r="AI1088" s="15"/>
      <c r="AJ1088" s="15"/>
      <c r="AK1088" s="15"/>
      <c r="AL1088" s="15"/>
      <c r="AM1088" s="13"/>
      <c r="AN1088" s="13"/>
      <c r="AO1088" s="13"/>
      <c r="AP1088" s="13"/>
      <c r="AQ1088" s="13"/>
      <c r="AR1088" s="13"/>
      <c r="AS1088" s="13"/>
      <c r="AT1088" s="13"/>
      <c r="AU1088" s="13"/>
      <c r="AV1088" s="13"/>
      <c r="AW1088" s="13"/>
      <c r="AX1088" s="13"/>
      <c r="AY1088" s="13"/>
      <c r="AZ1088" s="13"/>
      <c r="BA1088" s="13"/>
      <c r="BB1088" s="13"/>
      <c r="BC1088" s="13"/>
      <c r="BD1088" s="13"/>
      <c r="BE1088" s="13"/>
      <c r="BF1088" s="13"/>
      <c r="BG1088" s="13"/>
      <c r="BH1088" s="13"/>
      <c r="BI1088" s="13"/>
      <c r="BJ1088" s="13"/>
      <c r="BK1088" s="13"/>
      <c r="BL1088" s="13"/>
      <c r="BM1088" s="13"/>
      <c r="BN1088" s="13"/>
      <c r="BO1088" s="13"/>
      <c r="BP1088" s="13"/>
      <c r="BQ1088" s="13"/>
      <c r="BR1088" s="13"/>
      <c r="BS1088" s="13"/>
      <c r="BT1088" s="13"/>
      <c r="BU1088" s="13"/>
      <c r="BV1088" s="13"/>
      <c r="BW1088" s="13"/>
      <c r="BX1088" s="13"/>
      <c r="BY1088" s="13"/>
      <c r="BZ1088" s="13"/>
      <c r="CA1088" s="13"/>
      <c r="CB1088" s="13"/>
      <c r="CC1088" s="13"/>
      <c r="CD1088" s="13"/>
      <c r="CE1088" s="13"/>
      <c r="CF1088" s="13"/>
      <c r="CG1088" s="13"/>
      <c r="CH1088" s="13"/>
    </row>
    <row r="1089" spans="1:86">
      <c r="A1089" s="15"/>
      <c r="B1089" s="15"/>
      <c r="C1089" s="15"/>
      <c r="D1089" s="15"/>
      <c r="E1089" s="15"/>
      <c r="F1089" s="15"/>
      <c r="G1089" s="15"/>
      <c r="H1089" s="15"/>
      <c r="I1089" s="15"/>
      <c r="J1089" s="15"/>
      <c r="K1089" s="15"/>
      <c r="L1089" s="15"/>
      <c r="M1089" s="15"/>
      <c r="N1089" s="15"/>
      <c r="O1089" s="15"/>
      <c r="P1089" s="15"/>
      <c r="Q1089" s="15"/>
      <c r="R1089" s="15"/>
      <c r="S1089" s="15"/>
      <c r="T1089" s="15"/>
      <c r="U1089" s="15"/>
      <c r="V1089" s="15"/>
      <c r="W1089" s="15"/>
      <c r="X1089" s="15"/>
      <c r="Z1089" s="15"/>
      <c r="AA1089" s="15"/>
      <c r="AB1089" s="15"/>
      <c r="AC1089" s="15"/>
      <c r="AD1089" s="15"/>
      <c r="AE1089" s="15"/>
      <c r="AF1089" s="15"/>
      <c r="AG1089" s="15"/>
      <c r="AH1089" s="15"/>
      <c r="AI1089" s="15"/>
      <c r="AJ1089" s="15"/>
      <c r="AK1089" s="15"/>
      <c r="AL1089" s="15"/>
      <c r="AM1089" s="13"/>
      <c r="AN1089" s="13"/>
      <c r="AO1089" s="13"/>
      <c r="AP1089" s="13"/>
      <c r="AQ1089" s="13"/>
      <c r="AR1089" s="13"/>
      <c r="AS1089" s="13"/>
      <c r="AT1089" s="13"/>
      <c r="AU1089" s="13"/>
      <c r="AV1089" s="13"/>
      <c r="AW1089" s="13"/>
      <c r="AX1089" s="13"/>
      <c r="AY1089" s="13"/>
      <c r="AZ1089" s="13"/>
      <c r="BA1089" s="13"/>
      <c r="BB1089" s="13"/>
      <c r="BC1089" s="13"/>
      <c r="BD1089" s="13"/>
      <c r="BE1089" s="13"/>
      <c r="BF1089" s="13"/>
      <c r="BG1089" s="13"/>
      <c r="BH1089" s="13"/>
      <c r="BI1089" s="13"/>
      <c r="BJ1089" s="13"/>
      <c r="BK1089" s="13"/>
      <c r="BL1089" s="13"/>
      <c r="BM1089" s="13"/>
      <c r="BN1089" s="13"/>
      <c r="BO1089" s="13"/>
      <c r="BP1089" s="13"/>
      <c r="BQ1089" s="13"/>
      <c r="BR1089" s="13"/>
      <c r="BS1089" s="13"/>
      <c r="BT1089" s="13"/>
      <c r="BU1089" s="13"/>
      <c r="BV1089" s="13"/>
      <c r="BW1089" s="13"/>
      <c r="BX1089" s="13"/>
      <c r="BY1089" s="13"/>
      <c r="BZ1089" s="13"/>
      <c r="CA1089" s="13"/>
      <c r="CB1089" s="13"/>
      <c r="CC1089" s="13"/>
      <c r="CD1089" s="13"/>
      <c r="CE1089" s="13"/>
      <c r="CF1089" s="13"/>
      <c r="CG1089" s="13"/>
      <c r="CH1089" s="13"/>
    </row>
    <row r="1090" spans="1:86">
      <c r="A1090" s="15"/>
      <c r="B1090" s="15"/>
      <c r="C1090" s="15"/>
      <c r="D1090" s="15"/>
      <c r="E1090" s="15"/>
      <c r="F1090" s="15"/>
      <c r="G1090" s="15"/>
      <c r="H1090" s="15"/>
      <c r="I1090" s="15"/>
      <c r="J1090" s="15"/>
      <c r="K1090" s="15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Z1090" s="15"/>
      <c r="AA1090" s="15"/>
      <c r="AB1090" s="15"/>
      <c r="AC1090" s="15"/>
      <c r="AD1090" s="15"/>
      <c r="AE1090" s="15"/>
      <c r="AF1090" s="15"/>
      <c r="AG1090" s="15"/>
      <c r="AH1090" s="15"/>
      <c r="AI1090" s="15"/>
      <c r="AJ1090" s="15"/>
      <c r="AK1090" s="15"/>
      <c r="AL1090" s="15"/>
      <c r="AM1090" s="13"/>
      <c r="AN1090" s="13"/>
      <c r="AO1090" s="13"/>
      <c r="AP1090" s="13"/>
      <c r="AQ1090" s="13"/>
      <c r="AR1090" s="13"/>
      <c r="AS1090" s="13"/>
      <c r="AT1090" s="13"/>
      <c r="AU1090" s="13"/>
      <c r="AV1090" s="13"/>
      <c r="AW1090" s="13"/>
      <c r="AX1090" s="13"/>
      <c r="AY1090" s="13"/>
      <c r="AZ1090" s="13"/>
      <c r="BA1090" s="13"/>
      <c r="BB1090" s="13"/>
      <c r="BC1090" s="13"/>
      <c r="BD1090" s="13"/>
      <c r="BE1090" s="13"/>
      <c r="BF1090" s="13"/>
      <c r="BG1090" s="13"/>
      <c r="BH1090" s="13"/>
      <c r="BI1090" s="13"/>
      <c r="BJ1090" s="13"/>
      <c r="BK1090" s="13"/>
      <c r="BL1090" s="13"/>
      <c r="BM1090" s="13"/>
      <c r="BN1090" s="13"/>
      <c r="BO1090" s="13"/>
      <c r="BP1090" s="13"/>
      <c r="BQ1090" s="13"/>
      <c r="BR1090" s="13"/>
      <c r="BS1090" s="13"/>
      <c r="BT1090" s="13"/>
      <c r="BU1090" s="13"/>
      <c r="BV1090" s="13"/>
      <c r="BW1090" s="13"/>
      <c r="BX1090" s="13"/>
      <c r="BY1090" s="13"/>
      <c r="BZ1090" s="13"/>
      <c r="CA1090" s="13"/>
      <c r="CB1090" s="13"/>
      <c r="CC1090" s="13"/>
      <c r="CD1090" s="13"/>
      <c r="CE1090" s="13"/>
      <c r="CF1090" s="13"/>
      <c r="CG1090" s="13"/>
      <c r="CH1090" s="13"/>
    </row>
    <row r="1091" spans="1:86">
      <c r="A1091" s="15"/>
      <c r="B1091" s="15"/>
      <c r="C1091" s="15"/>
      <c r="D1091" s="15"/>
      <c r="E1091" s="15"/>
      <c r="F1091" s="15"/>
      <c r="G1091" s="15"/>
      <c r="H1091" s="15"/>
      <c r="I1091" s="15"/>
      <c r="J1091" s="15"/>
      <c r="K1091" s="15"/>
      <c r="L1091" s="15"/>
      <c r="M1091" s="15"/>
      <c r="N1091" s="15"/>
      <c r="O1091" s="15"/>
      <c r="P1091" s="15"/>
      <c r="Q1091" s="15"/>
      <c r="R1091" s="15"/>
      <c r="S1091" s="15"/>
      <c r="T1091" s="15"/>
      <c r="U1091" s="15"/>
      <c r="V1091" s="15"/>
      <c r="W1091" s="15"/>
      <c r="X1091" s="15"/>
      <c r="Z1091" s="15"/>
      <c r="AA1091" s="15"/>
      <c r="AB1091" s="15"/>
      <c r="AC1091" s="15"/>
      <c r="AD1091" s="15"/>
      <c r="AE1091" s="15"/>
      <c r="AF1091" s="15"/>
      <c r="AG1091" s="15"/>
      <c r="AH1091" s="15"/>
      <c r="AI1091" s="15"/>
      <c r="AJ1091" s="15"/>
      <c r="AK1091" s="15"/>
      <c r="AL1091" s="15"/>
      <c r="AM1091" s="13"/>
      <c r="AN1091" s="13"/>
      <c r="AO1091" s="13"/>
      <c r="AP1091" s="13"/>
      <c r="AQ1091" s="13"/>
      <c r="AR1091" s="13"/>
      <c r="AS1091" s="13"/>
      <c r="AT1091" s="13"/>
      <c r="AU1091" s="13"/>
      <c r="AV1091" s="13"/>
      <c r="AW1091" s="13"/>
      <c r="AX1091" s="13"/>
      <c r="AY1091" s="13"/>
      <c r="AZ1091" s="13"/>
      <c r="BA1091" s="13"/>
      <c r="BB1091" s="13"/>
      <c r="BC1091" s="13"/>
      <c r="BD1091" s="13"/>
      <c r="BE1091" s="13"/>
      <c r="BF1091" s="13"/>
      <c r="BG1091" s="13"/>
      <c r="BH1091" s="13"/>
      <c r="BI1091" s="13"/>
      <c r="BJ1091" s="13"/>
      <c r="BK1091" s="13"/>
      <c r="BL1091" s="13"/>
      <c r="BM1091" s="13"/>
      <c r="BN1091" s="13"/>
      <c r="BO1091" s="13"/>
      <c r="BP1091" s="13"/>
      <c r="BQ1091" s="13"/>
      <c r="BR1091" s="13"/>
      <c r="BS1091" s="13"/>
      <c r="BT1091" s="13"/>
      <c r="BU1091" s="13"/>
      <c r="BV1091" s="13"/>
      <c r="BW1091" s="13"/>
      <c r="BX1091" s="13"/>
      <c r="BY1091" s="13"/>
      <c r="BZ1091" s="13"/>
      <c r="CA1091" s="13"/>
      <c r="CB1091" s="13"/>
      <c r="CC1091" s="13"/>
      <c r="CD1091" s="13"/>
      <c r="CE1091" s="13"/>
      <c r="CF1091" s="13"/>
      <c r="CG1091" s="13"/>
      <c r="CH1091" s="13"/>
    </row>
    <row r="1092" spans="1:86">
      <c r="A1092" s="15"/>
      <c r="B1092" s="15"/>
      <c r="C1092" s="15"/>
      <c r="D1092" s="15"/>
      <c r="E1092" s="15"/>
      <c r="F1092" s="15"/>
      <c r="G1092" s="15"/>
      <c r="H1092" s="15"/>
      <c r="I1092" s="15"/>
      <c r="J1092" s="15"/>
      <c r="K1092" s="15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Z1092" s="15"/>
      <c r="AA1092" s="15"/>
      <c r="AB1092" s="15"/>
      <c r="AC1092" s="15"/>
      <c r="AD1092" s="15"/>
      <c r="AE1092" s="15"/>
      <c r="AF1092" s="15"/>
      <c r="AG1092" s="15"/>
      <c r="AH1092" s="15"/>
      <c r="AI1092" s="15"/>
      <c r="AJ1092" s="15"/>
      <c r="AK1092" s="15"/>
      <c r="AL1092" s="15"/>
      <c r="AM1092" s="13"/>
      <c r="AN1092" s="13"/>
      <c r="AO1092" s="13"/>
      <c r="AP1092" s="13"/>
      <c r="AQ1092" s="13"/>
      <c r="AR1092" s="13"/>
      <c r="AS1092" s="13"/>
      <c r="AT1092" s="13"/>
      <c r="AU1092" s="13"/>
      <c r="AV1092" s="13"/>
      <c r="AW1092" s="13"/>
      <c r="AX1092" s="13"/>
      <c r="AY1092" s="13"/>
      <c r="AZ1092" s="13"/>
      <c r="BA1092" s="13"/>
      <c r="BB1092" s="13"/>
      <c r="BC1092" s="13"/>
      <c r="BD1092" s="13"/>
      <c r="BE1092" s="13"/>
      <c r="BF1092" s="13"/>
      <c r="BG1092" s="13"/>
      <c r="BH1092" s="13"/>
      <c r="BI1092" s="13"/>
      <c r="BJ1092" s="13"/>
      <c r="BK1092" s="13"/>
      <c r="BL1092" s="13"/>
      <c r="BM1092" s="13"/>
      <c r="BN1092" s="13"/>
      <c r="BO1092" s="13"/>
      <c r="BP1092" s="13"/>
      <c r="BQ1092" s="13"/>
      <c r="BR1092" s="13"/>
      <c r="BS1092" s="13"/>
      <c r="BT1092" s="13"/>
      <c r="BU1092" s="13"/>
      <c r="BV1092" s="13"/>
      <c r="BW1092" s="13"/>
      <c r="BX1092" s="13"/>
      <c r="BY1092" s="13"/>
      <c r="BZ1092" s="13"/>
      <c r="CA1092" s="13"/>
      <c r="CB1092" s="13"/>
      <c r="CC1092" s="13"/>
      <c r="CD1092" s="13"/>
      <c r="CE1092" s="13"/>
      <c r="CF1092" s="13"/>
      <c r="CG1092" s="13"/>
      <c r="CH1092" s="13"/>
    </row>
    <row r="1093" spans="1:86">
      <c r="A1093" s="15"/>
      <c r="B1093" s="15"/>
      <c r="C1093" s="15"/>
      <c r="D1093" s="15"/>
      <c r="E1093" s="15"/>
      <c r="F1093" s="15"/>
      <c r="G1093" s="15"/>
      <c r="H1093" s="15"/>
      <c r="I1093" s="15"/>
      <c r="J1093" s="15"/>
      <c r="K1093" s="15"/>
      <c r="L1093" s="15"/>
      <c r="M1093" s="15"/>
      <c r="N1093" s="15"/>
      <c r="O1093" s="15"/>
      <c r="P1093" s="15"/>
      <c r="Q1093" s="15"/>
      <c r="R1093" s="15"/>
      <c r="S1093" s="15"/>
      <c r="T1093" s="15"/>
      <c r="U1093" s="15"/>
      <c r="V1093" s="15"/>
      <c r="W1093" s="15"/>
      <c r="X1093" s="15"/>
      <c r="Z1093" s="15"/>
      <c r="AA1093" s="15"/>
      <c r="AB1093" s="15"/>
      <c r="AC1093" s="15"/>
      <c r="AD1093" s="15"/>
      <c r="AE1093" s="15"/>
      <c r="AF1093" s="15"/>
      <c r="AG1093" s="15"/>
      <c r="AH1093" s="15"/>
      <c r="AI1093" s="15"/>
      <c r="AJ1093" s="15"/>
      <c r="AK1093" s="15"/>
      <c r="AL1093" s="15"/>
      <c r="AM1093" s="13"/>
      <c r="AN1093" s="13"/>
      <c r="AO1093" s="13"/>
      <c r="AP1093" s="13"/>
      <c r="AQ1093" s="13"/>
      <c r="AR1093" s="13"/>
      <c r="AS1093" s="13"/>
      <c r="AT1093" s="13"/>
      <c r="AU1093" s="13"/>
      <c r="AV1093" s="13"/>
      <c r="AW1093" s="13"/>
      <c r="AX1093" s="13"/>
      <c r="AY1093" s="13"/>
      <c r="AZ1093" s="13"/>
      <c r="BA1093" s="13"/>
      <c r="BB1093" s="13"/>
      <c r="BC1093" s="13"/>
      <c r="BD1093" s="13"/>
      <c r="BE1093" s="13"/>
      <c r="BF1093" s="13"/>
      <c r="BG1093" s="13"/>
      <c r="BH1093" s="13"/>
      <c r="BI1093" s="13"/>
      <c r="BJ1093" s="13"/>
      <c r="BK1093" s="13"/>
      <c r="BL1093" s="13"/>
      <c r="BM1093" s="13"/>
      <c r="BN1093" s="13"/>
      <c r="BO1093" s="13"/>
      <c r="BP1093" s="13"/>
      <c r="BQ1093" s="13"/>
      <c r="BR1093" s="13"/>
      <c r="BS1093" s="13"/>
      <c r="BT1093" s="13"/>
      <c r="BU1093" s="13"/>
      <c r="BV1093" s="13"/>
      <c r="BW1093" s="13"/>
      <c r="BX1093" s="13"/>
      <c r="BY1093" s="13"/>
      <c r="BZ1093" s="13"/>
      <c r="CA1093" s="13"/>
      <c r="CB1093" s="13"/>
      <c r="CC1093" s="13"/>
      <c r="CD1093" s="13"/>
      <c r="CE1093" s="13"/>
      <c r="CF1093" s="13"/>
      <c r="CG1093" s="13"/>
      <c r="CH1093" s="13"/>
    </row>
    <row r="1094" spans="1:86">
      <c r="A1094" s="15"/>
      <c r="B1094" s="15"/>
      <c r="C1094" s="15"/>
      <c r="D1094" s="15"/>
      <c r="E1094" s="15"/>
      <c r="F1094" s="15"/>
      <c r="G1094" s="15"/>
      <c r="H1094" s="15"/>
      <c r="I1094" s="15"/>
      <c r="J1094" s="15"/>
      <c r="K1094" s="15"/>
      <c r="L1094" s="15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Z1094" s="15"/>
      <c r="AA1094" s="15"/>
      <c r="AB1094" s="15"/>
      <c r="AC1094" s="15"/>
      <c r="AD1094" s="15"/>
      <c r="AE1094" s="15"/>
      <c r="AF1094" s="15"/>
      <c r="AG1094" s="15"/>
      <c r="AH1094" s="15"/>
      <c r="AI1094" s="15"/>
      <c r="AJ1094" s="15"/>
      <c r="AK1094" s="15"/>
      <c r="AL1094" s="15"/>
      <c r="AM1094" s="13"/>
      <c r="AN1094" s="13"/>
      <c r="AO1094" s="13"/>
      <c r="AP1094" s="13"/>
      <c r="AQ1094" s="13"/>
      <c r="AR1094" s="13"/>
      <c r="AS1094" s="13"/>
      <c r="AT1094" s="13"/>
      <c r="AU1094" s="13"/>
      <c r="AV1094" s="13"/>
      <c r="AW1094" s="13"/>
      <c r="AX1094" s="13"/>
      <c r="AY1094" s="13"/>
      <c r="AZ1094" s="13"/>
      <c r="BA1094" s="13"/>
      <c r="BB1094" s="13"/>
      <c r="BC1094" s="13"/>
      <c r="BD1094" s="13"/>
      <c r="BE1094" s="13"/>
      <c r="BF1094" s="13"/>
      <c r="BG1094" s="13"/>
      <c r="BH1094" s="13"/>
      <c r="BI1094" s="13"/>
      <c r="BJ1094" s="13"/>
      <c r="BK1094" s="13"/>
      <c r="BL1094" s="13"/>
      <c r="BM1094" s="13"/>
      <c r="BN1094" s="13"/>
      <c r="BO1094" s="13"/>
      <c r="BP1094" s="13"/>
      <c r="BQ1094" s="13"/>
      <c r="BR1094" s="13"/>
      <c r="BS1094" s="13"/>
      <c r="BT1094" s="13"/>
      <c r="BU1094" s="13"/>
      <c r="BV1094" s="13"/>
      <c r="BW1094" s="13"/>
      <c r="BX1094" s="13"/>
      <c r="BY1094" s="13"/>
      <c r="BZ1094" s="13"/>
      <c r="CA1094" s="13"/>
      <c r="CB1094" s="13"/>
      <c r="CC1094" s="13"/>
      <c r="CD1094" s="13"/>
      <c r="CE1094" s="13"/>
      <c r="CF1094" s="13"/>
      <c r="CG1094" s="13"/>
      <c r="CH1094" s="13"/>
    </row>
    <row r="1095" spans="1:86">
      <c r="A1095" s="15"/>
      <c r="B1095" s="15"/>
      <c r="C1095" s="15"/>
      <c r="D1095" s="15"/>
      <c r="E1095" s="15"/>
      <c r="F1095" s="15"/>
      <c r="G1095" s="15"/>
      <c r="H1095" s="15"/>
      <c r="I1095" s="15"/>
      <c r="J1095" s="15"/>
      <c r="K1095" s="15"/>
      <c r="L1095" s="15"/>
      <c r="M1095" s="15"/>
      <c r="N1095" s="15"/>
      <c r="O1095" s="15"/>
      <c r="P1095" s="15"/>
      <c r="Q1095" s="15"/>
      <c r="R1095" s="15"/>
      <c r="S1095" s="15"/>
      <c r="T1095" s="15"/>
      <c r="U1095" s="15"/>
      <c r="V1095" s="15"/>
      <c r="W1095" s="15"/>
      <c r="X1095" s="15"/>
      <c r="Z1095" s="15"/>
      <c r="AA1095" s="15"/>
      <c r="AB1095" s="15"/>
      <c r="AC1095" s="15"/>
      <c r="AD1095" s="15"/>
      <c r="AE1095" s="15"/>
      <c r="AF1095" s="15"/>
      <c r="AG1095" s="15"/>
      <c r="AH1095" s="15"/>
      <c r="AI1095" s="15"/>
      <c r="AJ1095" s="15"/>
      <c r="AK1095" s="15"/>
      <c r="AL1095" s="15"/>
      <c r="AM1095" s="13"/>
      <c r="AN1095" s="13"/>
      <c r="AO1095" s="13"/>
      <c r="AP1095" s="13"/>
      <c r="AQ1095" s="13"/>
      <c r="AR1095" s="13"/>
      <c r="AS1095" s="13"/>
      <c r="AT1095" s="13"/>
      <c r="AU1095" s="13"/>
      <c r="AV1095" s="13"/>
      <c r="AW1095" s="13"/>
      <c r="AX1095" s="13"/>
      <c r="AY1095" s="13"/>
      <c r="AZ1095" s="13"/>
      <c r="BA1095" s="13"/>
      <c r="BB1095" s="13"/>
      <c r="BC1095" s="13"/>
      <c r="BD1095" s="13"/>
      <c r="BE1095" s="13"/>
      <c r="BF1095" s="13"/>
      <c r="BG1095" s="13"/>
      <c r="BH1095" s="13"/>
      <c r="BI1095" s="13"/>
      <c r="BJ1095" s="13"/>
      <c r="BK1095" s="13"/>
      <c r="BL1095" s="13"/>
      <c r="BM1095" s="13"/>
      <c r="BN1095" s="13"/>
      <c r="BO1095" s="13"/>
      <c r="BP1095" s="13"/>
      <c r="BQ1095" s="13"/>
      <c r="BR1095" s="13"/>
      <c r="BS1095" s="13"/>
      <c r="BT1095" s="13"/>
      <c r="BU1095" s="13"/>
      <c r="BV1095" s="13"/>
      <c r="BW1095" s="13"/>
      <c r="BX1095" s="13"/>
      <c r="BY1095" s="13"/>
      <c r="BZ1095" s="13"/>
      <c r="CA1095" s="13"/>
      <c r="CB1095" s="13"/>
      <c r="CC1095" s="13"/>
      <c r="CD1095" s="13"/>
      <c r="CE1095" s="13"/>
      <c r="CF1095" s="13"/>
      <c r="CG1095" s="13"/>
      <c r="CH1095" s="13"/>
    </row>
    <row r="1096" spans="1:86">
      <c r="A1096" s="15"/>
      <c r="B1096" s="15"/>
      <c r="C1096" s="15"/>
      <c r="D1096" s="15"/>
      <c r="E1096" s="15"/>
      <c r="F1096" s="15"/>
      <c r="G1096" s="15"/>
      <c r="H1096" s="15"/>
      <c r="I1096" s="15"/>
      <c r="J1096" s="15"/>
      <c r="K1096" s="15"/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Z1096" s="15"/>
      <c r="AA1096" s="15"/>
      <c r="AB1096" s="15"/>
      <c r="AC1096" s="15"/>
      <c r="AD1096" s="15"/>
      <c r="AE1096" s="15"/>
      <c r="AF1096" s="15"/>
      <c r="AG1096" s="15"/>
      <c r="AH1096" s="15"/>
      <c r="AI1096" s="15"/>
      <c r="AJ1096" s="15"/>
      <c r="AK1096" s="15"/>
      <c r="AL1096" s="15"/>
      <c r="AM1096" s="13"/>
      <c r="AN1096" s="13"/>
      <c r="AO1096" s="13"/>
      <c r="AP1096" s="13"/>
      <c r="AQ1096" s="13"/>
      <c r="AR1096" s="13"/>
      <c r="AS1096" s="13"/>
      <c r="AT1096" s="13"/>
      <c r="AU1096" s="13"/>
      <c r="AV1096" s="13"/>
      <c r="AW1096" s="13"/>
      <c r="AX1096" s="13"/>
      <c r="AY1096" s="13"/>
      <c r="AZ1096" s="13"/>
      <c r="BA1096" s="13"/>
      <c r="BB1096" s="13"/>
      <c r="BC1096" s="13"/>
      <c r="BD1096" s="13"/>
      <c r="BE1096" s="13"/>
      <c r="BF1096" s="13"/>
      <c r="BG1096" s="13"/>
      <c r="BH1096" s="13"/>
      <c r="BI1096" s="13"/>
      <c r="BJ1096" s="13"/>
      <c r="BK1096" s="13"/>
      <c r="BL1096" s="13"/>
      <c r="BM1096" s="13"/>
      <c r="BN1096" s="13"/>
      <c r="BO1096" s="13"/>
      <c r="BP1096" s="13"/>
      <c r="BQ1096" s="13"/>
      <c r="BR1096" s="13"/>
      <c r="BS1096" s="13"/>
      <c r="BT1096" s="13"/>
      <c r="BU1096" s="13"/>
      <c r="BV1096" s="13"/>
      <c r="BW1096" s="13"/>
      <c r="BX1096" s="13"/>
      <c r="BY1096" s="13"/>
      <c r="BZ1096" s="13"/>
      <c r="CA1096" s="13"/>
      <c r="CB1096" s="13"/>
      <c r="CC1096" s="13"/>
      <c r="CD1096" s="13"/>
      <c r="CE1096" s="13"/>
      <c r="CF1096" s="13"/>
      <c r="CG1096" s="13"/>
      <c r="CH1096" s="13"/>
    </row>
    <row r="1097" spans="1:86">
      <c r="A1097" s="15"/>
      <c r="B1097" s="15"/>
      <c r="C1097" s="15"/>
      <c r="D1097" s="15"/>
      <c r="E1097" s="15"/>
      <c r="F1097" s="15"/>
      <c r="G1097" s="15"/>
      <c r="H1097" s="15"/>
      <c r="I1097" s="15"/>
      <c r="J1097" s="15"/>
      <c r="K1097" s="15"/>
      <c r="L1097" s="15"/>
      <c r="M1097" s="15"/>
      <c r="N1097" s="15"/>
      <c r="O1097" s="15"/>
      <c r="P1097" s="15"/>
      <c r="Q1097" s="15"/>
      <c r="R1097" s="15"/>
      <c r="S1097" s="15"/>
      <c r="T1097" s="15"/>
      <c r="U1097" s="15"/>
      <c r="V1097" s="15"/>
      <c r="W1097" s="15"/>
      <c r="X1097" s="15"/>
      <c r="Z1097" s="15"/>
      <c r="AA1097" s="15"/>
      <c r="AB1097" s="15"/>
      <c r="AC1097" s="15"/>
      <c r="AD1097" s="15"/>
      <c r="AE1097" s="15"/>
      <c r="AF1097" s="15"/>
      <c r="AG1097" s="15"/>
      <c r="AH1097" s="15"/>
      <c r="AI1097" s="15"/>
      <c r="AJ1097" s="15"/>
      <c r="AK1097" s="15"/>
      <c r="AL1097" s="15"/>
      <c r="AM1097" s="13"/>
      <c r="AN1097" s="13"/>
      <c r="AO1097" s="13"/>
      <c r="AP1097" s="13"/>
      <c r="AQ1097" s="13"/>
      <c r="AR1097" s="13"/>
      <c r="AS1097" s="13"/>
      <c r="AT1097" s="13"/>
      <c r="AU1097" s="13"/>
      <c r="AV1097" s="13"/>
      <c r="AW1097" s="13"/>
      <c r="AX1097" s="13"/>
      <c r="AY1097" s="13"/>
      <c r="AZ1097" s="13"/>
      <c r="BA1097" s="13"/>
      <c r="BB1097" s="13"/>
      <c r="BC1097" s="13"/>
      <c r="BD1097" s="13"/>
      <c r="BE1097" s="13"/>
      <c r="BF1097" s="13"/>
      <c r="BG1097" s="13"/>
      <c r="BH1097" s="13"/>
      <c r="BI1097" s="13"/>
      <c r="BJ1097" s="13"/>
      <c r="BK1097" s="13"/>
      <c r="BL1097" s="13"/>
      <c r="BM1097" s="13"/>
      <c r="BN1097" s="13"/>
      <c r="BO1097" s="13"/>
      <c r="BP1097" s="13"/>
      <c r="BQ1097" s="13"/>
      <c r="BR1097" s="13"/>
      <c r="BS1097" s="13"/>
      <c r="BT1097" s="13"/>
      <c r="BU1097" s="13"/>
      <c r="BV1097" s="13"/>
      <c r="BW1097" s="13"/>
      <c r="BX1097" s="13"/>
      <c r="BY1097" s="13"/>
      <c r="BZ1097" s="13"/>
      <c r="CA1097" s="13"/>
      <c r="CB1097" s="13"/>
      <c r="CC1097" s="13"/>
      <c r="CD1097" s="13"/>
      <c r="CE1097" s="13"/>
      <c r="CF1097" s="13"/>
      <c r="CG1097" s="13"/>
      <c r="CH1097" s="13"/>
    </row>
    <row r="1098" spans="1:86">
      <c r="A1098" s="15"/>
      <c r="B1098" s="15"/>
      <c r="C1098" s="15"/>
      <c r="D1098" s="15"/>
      <c r="E1098" s="15"/>
      <c r="F1098" s="15"/>
      <c r="G1098" s="15"/>
      <c r="H1098" s="15"/>
      <c r="I1098" s="15"/>
      <c r="J1098" s="15"/>
      <c r="K1098" s="15"/>
      <c r="L1098" s="15"/>
      <c r="M1098" s="15"/>
      <c r="N1098" s="15"/>
      <c r="O1098" s="15"/>
      <c r="P1098" s="15"/>
      <c r="Q1098" s="15"/>
      <c r="R1098" s="15"/>
      <c r="S1098" s="15"/>
      <c r="T1098" s="15"/>
      <c r="U1098" s="15"/>
      <c r="V1098" s="15"/>
      <c r="W1098" s="15"/>
      <c r="X1098" s="15"/>
      <c r="Z1098" s="15"/>
      <c r="AA1098" s="15"/>
      <c r="AB1098" s="15"/>
      <c r="AC1098" s="15"/>
      <c r="AD1098" s="15"/>
      <c r="AE1098" s="15"/>
      <c r="AF1098" s="15"/>
      <c r="AG1098" s="15"/>
      <c r="AH1098" s="15"/>
      <c r="AI1098" s="15"/>
      <c r="AJ1098" s="15"/>
      <c r="AK1098" s="15"/>
      <c r="AL1098" s="15"/>
      <c r="AM1098" s="13"/>
      <c r="AN1098" s="13"/>
      <c r="AO1098" s="13"/>
      <c r="AP1098" s="13"/>
      <c r="AQ1098" s="13"/>
      <c r="AR1098" s="13"/>
      <c r="AS1098" s="13"/>
      <c r="AT1098" s="13"/>
      <c r="AU1098" s="13"/>
      <c r="AV1098" s="13"/>
      <c r="AW1098" s="13"/>
      <c r="AX1098" s="13"/>
      <c r="AY1098" s="13"/>
      <c r="AZ1098" s="13"/>
      <c r="BA1098" s="13"/>
      <c r="BB1098" s="13"/>
      <c r="BC1098" s="13"/>
      <c r="BD1098" s="13"/>
      <c r="BE1098" s="13"/>
      <c r="BF1098" s="13"/>
      <c r="BG1098" s="13"/>
      <c r="BH1098" s="13"/>
      <c r="BI1098" s="13"/>
      <c r="BJ1098" s="13"/>
      <c r="BK1098" s="13"/>
      <c r="BL1098" s="13"/>
      <c r="BM1098" s="13"/>
      <c r="BN1098" s="13"/>
      <c r="BO1098" s="13"/>
      <c r="BP1098" s="13"/>
      <c r="BQ1098" s="13"/>
      <c r="BR1098" s="13"/>
      <c r="BS1098" s="13"/>
      <c r="BT1098" s="13"/>
      <c r="BU1098" s="13"/>
      <c r="BV1098" s="13"/>
      <c r="BW1098" s="13"/>
      <c r="BX1098" s="13"/>
      <c r="BY1098" s="13"/>
      <c r="BZ1098" s="13"/>
      <c r="CA1098" s="13"/>
      <c r="CB1098" s="13"/>
      <c r="CC1098" s="13"/>
      <c r="CD1098" s="13"/>
      <c r="CE1098" s="13"/>
      <c r="CF1098" s="13"/>
      <c r="CG1098" s="13"/>
      <c r="CH1098" s="13"/>
    </row>
    <row r="1099" spans="1:86">
      <c r="A1099" s="15"/>
      <c r="B1099" s="15"/>
      <c r="C1099" s="15"/>
      <c r="D1099" s="15"/>
      <c r="E1099" s="15"/>
      <c r="F1099" s="15"/>
      <c r="G1099" s="15"/>
      <c r="H1099" s="15"/>
      <c r="I1099" s="15"/>
      <c r="J1099" s="15"/>
      <c r="K1099" s="15"/>
      <c r="L1099" s="15"/>
      <c r="M1099" s="15"/>
      <c r="N1099" s="15"/>
      <c r="O1099" s="15"/>
      <c r="P1099" s="15"/>
      <c r="Q1099" s="15"/>
      <c r="R1099" s="15"/>
      <c r="S1099" s="15"/>
      <c r="T1099" s="15"/>
      <c r="U1099" s="15"/>
      <c r="V1099" s="15"/>
      <c r="W1099" s="15"/>
      <c r="X1099" s="15"/>
      <c r="Z1099" s="15"/>
      <c r="AA1099" s="15"/>
      <c r="AB1099" s="15"/>
      <c r="AC1099" s="15"/>
      <c r="AD1099" s="15"/>
      <c r="AE1099" s="15"/>
      <c r="AF1099" s="15"/>
      <c r="AG1099" s="15"/>
      <c r="AH1099" s="15"/>
      <c r="AI1099" s="15"/>
      <c r="AJ1099" s="15"/>
      <c r="AK1099" s="15"/>
      <c r="AL1099" s="15"/>
      <c r="AM1099" s="13"/>
      <c r="AN1099" s="13"/>
      <c r="AO1099" s="13"/>
      <c r="AP1099" s="13"/>
      <c r="AQ1099" s="13"/>
      <c r="AR1099" s="13"/>
      <c r="AS1099" s="13"/>
      <c r="AT1099" s="13"/>
      <c r="AU1099" s="13"/>
      <c r="AV1099" s="13"/>
      <c r="AW1099" s="13"/>
      <c r="AX1099" s="13"/>
      <c r="AY1099" s="13"/>
      <c r="AZ1099" s="13"/>
      <c r="BA1099" s="13"/>
      <c r="BB1099" s="13"/>
      <c r="BC1099" s="13"/>
      <c r="BD1099" s="13"/>
      <c r="BE1099" s="13"/>
      <c r="BF1099" s="13"/>
      <c r="BG1099" s="13"/>
      <c r="BH1099" s="13"/>
      <c r="BI1099" s="13"/>
      <c r="BJ1099" s="13"/>
      <c r="BK1099" s="13"/>
      <c r="BL1099" s="13"/>
      <c r="BM1099" s="13"/>
      <c r="BN1099" s="13"/>
      <c r="BO1099" s="13"/>
      <c r="BP1099" s="13"/>
      <c r="BQ1099" s="13"/>
      <c r="BR1099" s="13"/>
      <c r="BS1099" s="13"/>
      <c r="BT1099" s="13"/>
      <c r="BU1099" s="13"/>
      <c r="BV1099" s="13"/>
      <c r="BW1099" s="13"/>
      <c r="BX1099" s="13"/>
      <c r="BY1099" s="13"/>
      <c r="BZ1099" s="13"/>
      <c r="CA1099" s="13"/>
      <c r="CB1099" s="13"/>
      <c r="CC1099" s="13"/>
      <c r="CD1099" s="13"/>
      <c r="CE1099" s="13"/>
      <c r="CF1099" s="13"/>
      <c r="CG1099" s="13"/>
      <c r="CH1099" s="13"/>
    </row>
    <row r="1100" spans="1:86">
      <c r="A1100" s="15"/>
      <c r="B1100" s="15"/>
      <c r="C1100" s="15"/>
      <c r="D1100" s="15"/>
      <c r="E1100" s="15"/>
      <c r="F1100" s="15"/>
      <c r="G1100" s="15"/>
      <c r="H1100" s="15"/>
      <c r="I1100" s="15"/>
      <c r="J1100" s="15"/>
      <c r="K1100" s="15"/>
      <c r="L1100" s="15"/>
      <c r="M1100" s="15"/>
      <c r="N1100" s="15"/>
      <c r="O1100" s="15"/>
      <c r="P1100" s="15"/>
      <c r="Q1100" s="15"/>
      <c r="R1100" s="15"/>
      <c r="S1100" s="15"/>
      <c r="T1100" s="15"/>
      <c r="U1100" s="15"/>
      <c r="V1100" s="15"/>
      <c r="W1100" s="15"/>
      <c r="X1100" s="15"/>
      <c r="Z1100" s="15"/>
      <c r="AA1100" s="15"/>
      <c r="AB1100" s="15"/>
      <c r="AC1100" s="15"/>
      <c r="AD1100" s="15"/>
      <c r="AE1100" s="15"/>
      <c r="AF1100" s="15"/>
      <c r="AG1100" s="15"/>
      <c r="AH1100" s="15"/>
      <c r="AI1100" s="15"/>
      <c r="AJ1100" s="15"/>
      <c r="AK1100" s="15"/>
      <c r="AL1100" s="15"/>
      <c r="AM1100" s="13"/>
      <c r="AN1100" s="13"/>
      <c r="AO1100" s="13"/>
      <c r="AP1100" s="13"/>
      <c r="AQ1100" s="13"/>
      <c r="AR1100" s="13"/>
      <c r="AS1100" s="13"/>
      <c r="AT1100" s="13"/>
      <c r="AU1100" s="13"/>
      <c r="AV1100" s="13"/>
      <c r="AW1100" s="13"/>
      <c r="AX1100" s="13"/>
      <c r="AY1100" s="13"/>
      <c r="AZ1100" s="13"/>
      <c r="BA1100" s="13"/>
      <c r="BB1100" s="13"/>
      <c r="BC1100" s="13"/>
      <c r="BD1100" s="13"/>
      <c r="BE1100" s="13"/>
      <c r="BF1100" s="13"/>
      <c r="BG1100" s="13"/>
      <c r="BH1100" s="13"/>
      <c r="BI1100" s="13"/>
      <c r="BJ1100" s="13"/>
      <c r="BK1100" s="13"/>
      <c r="BL1100" s="13"/>
      <c r="BM1100" s="13"/>
      <c r="BN1100" s="13"/>
      <c r="BO1100" s="13"/>
      <c r="BP1100" s="13"/>
      <c r="BQ1100" s="13"/>
      <c r="BR1100" s="13"/>
      <c r="BS1100" s="13"/>
      <c r="BT1100" s="13"/>
      <c r="BU1100" s="13"/>
      <c r="BV1100" s="13"/>
      <c r="BW1100" s="13"/>
      <c r="BX1100" s="13"/>
      <c r="BY1100" s="13"/>
      <c r="BZ1100" s="13"/>
      <c r="CA1100" s="13"/>
      <c r="CB1100" s="13"/>
      <c r="CC1100" s="13"/>
      <c r="CD1100" s="13"/>
      <c r="CE1100" s="13"/>
      <c r="CF1100" s="13"/>
      <c r="CG1100" s="13"/>
      <c r="CH1100" s="13"/>
    </row>
    <row r="1101" spans="1:86">
      <c r="A1101" s="15"/>
      <c r="B1101" s="15"/>
      <c r="C1101" s="15"/>
      <c r="D1101" s="15"/>
      <c r="E1101" s="15"/>
      <c r="F1101" s="15"/>
      <c r="G1101" s="15"/>
      <c r="H1101" s="15"/>
      <c r="I1101" s="15"/>
      <c r="J1101" s="15"/>
      <c r="K1101" s="15"/>
      <c r="L1101" s="15"/>
      <c r="M1101" s="15"/>
      <c r="N1101" s="15"/>
      <c r="O1101" s="15"/>
      <c r="P1101" s="15"/>
      <c r="Q1101" s="15"/>
      <c r="R1101" s="15"/>
      <c r="S1101" s="15"/>
      <c r="T1101" s="15"/>
      <c r="U1101" s="15"/>
      <c r="V1101" s="15"/>
      <c r="W1101" s="15"/>
      <c r="X1101" s="15"/>
      <c r="Z1101" s="15"/>
      <c r="AA1101" s="15"/>
      <c r="AB1101" s="15"/>
      <c r="AC1101" s="15"/>
      <c r="AD1101" s="15"/>
      <c r="AE1101" s="15"/>
      <c r="AF1101" s="15"/>
      <c r="AG1101" s="15"/>
      <c r="AH1101" s="15"/>
      <c r="AI1101" s="15"/>
      <c r="AJ1101" s="15"/>
      <c r="AK1101" s="15"/>
      <c r="AL1101" s="15"/>
      <c r="AM1101" s="13"/>
      <c r="AN1101" s="13"/>
      <c r="AO1101" s="13"/>
      <c r="AP1101" s="13"/>
      <c r="AQ1101" s="13"/>
      <c r="AR1101" s="13"/>
      <c r="AS1101" s="13"/>
      <c r="AT1101" s="13"/>
      <c r="AU1101" s="13"/>
      <c r="AV1101" s="13"/>
      <c r="AW1101" s="13"/>
      <c r="AX1101" s="13"/>
      <c r="AY1101" s="13"/>
      <c r="AZ1101" s="13"/>
      <c r="BA1101" s="13"/>
      <c r="BB1101" s="13"/>
      <c r="BC1101" s="13"/>
      <c r="BD1101" s="13"/>
      <c r="BE1101" s="13"/>
      <c r="BF1101" s="13"/>
      <c r="BG1101" s="13"/>
      <c r="BH1101" s="13"/>
      <c r="BI1101" s="13"/>
      <c r="BJ1101" s="13"/>
      <c r="BK1101" s="13"/>
      <c r="BL1101" s="13"/>
      <c r="BM1101" s="13"/>
      <c r="BN1101" s="13"/>
      <c r="BO1101" s="13"/>
      <c r="BP1101" s="13"/>
      <c r="BQ1101" s="13"/>
      <c r="BR1101" s="13"/>
      <c r="BS1101" s="13"/>
      <c r="BT1101" s="13"/>
      <c r="BU1101" s="13"/>
      <c r="BV1101" s="13"/>
      <c r="BW1101" s="13"/>
      <c r="BX1101" s="13"/>
      <c r="BY1101" s="13"/>
      <c r="BZ1101" s="13"/>
      <c r="CA1101" s="13"/>
      <c r="CB1101" s="13"/>
      <c r="CC1101" s="13"/>
      <c r="CD1101" s="13"/>
      <c r="CE1101" s="13"/>
      <c r="CF1101" s="13"/>
      <c r="CG1101" s="13"/>
      <c r="CH1101" s="13"/>
    </row>
    <row r="1102" spans="1:86">
      <c r="A1102" s="15"/>
      <c r="B1102" s="15"/>
      <c r="C1102" s="15"/>
      <c r="D1102" s="15"/>
      <c r="E1102" s="15"/>
      <c r="F1102" s="15"/>
      <c r="G1102" s="15"/>
      <c r="H1102" s="15"/>
      <c r="I1102" s="15"/>
      <c r="J1102" s="15"/>
      <c r="K1102" s="15"/>
      <c r="L1102" s="15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/>
      <c r="W1102" s="15"/>
      <c r="X1102" s="15"/>
      <c r="Z1102" s="15"/>
      <c r="AA1102" s="15"/>
      <c r="AB1102" s="15"/>
      <c r="AC1102" s="15"/>
      <c r="AD1102" s="15"/>
      <c r="AE1102" s="15"/>
      <c r="AF1102" s="15"/>
      <c r="AG1102" s="15"/>
      <c r="AH1102" s="15"/>
      <c r="AI1102" s="15"/>
      <c r="AJ1102" s="15"/>
      <c r="AK1102" s="15"/>
      <c r="AL1102" s="15"/>
      <c r="AM1102" s="13"/>
      <c r="AN1102" s="13"/>
      <c r="AO1102" s="13"/>
      <c r="AP1102" s="13"/>
      <c r="AQ1102" s="13"/>
      <c r="AR1102" s="13"/>
      <c r="AS1102" s="13"/>
      <c r="AT1102" s="13"/>
      <c r="AU1102" s="13"/>
      <c r="AV1102" s="13"/>
      <c r="AW1102" s="13"/>
      <c r="AX1102" s="13"/>
      <c r="AY1102" s="13"/>
      <c r="AZ1102" s="13"/>
      <c r="BA1102" s="13"/>
      <c r="BB1102" s="13"/>
      <c r="BC1102" s="13"/>
      <c r="BD1102" s="13"/>
      <c r="BE1102" s="13"/>
      <c r="BF1102" s="13"/>
      <c r="BG1102" s="13"/>
      <c r="BH1102" s="13"/>
      <c r="BI1102" s="13"/>
      <c r="BJ1102" s="13"/>
      <c r="BK1102" s="13"/>
      <c r="BL1102" s="13"/>
      <c r="BM1102" s="13"/>
      <c r="BN1102" s="13"/>
      <c r="BO1102" s="13"/>
      <c r="BP1102" s="13"/>
      <c r="BQ1102" s="13"/>
      <c r="BR1102" s="13"/>
      <c r="BS1102" s="13"/>
      <c r="BT1102" s="13"/>
      <c r="BU1102" s="13"/>
      <c r="BV1102" s="13"/>
      <c r="BW1102" s="13"/>
      <c r="BX1102" s="13"/>
      <c r="BY1102" s="13"/>
      <c r="BZ1102" s="13"/>
      <c r="CA1102" s="13"/>
      <c r="CB1102" s="13"/>
      <c r="CC1102" s="13"/>
      <c r="CD1102" s="13"/>
      <c r="CE1102" s="13"/>
      <c r="CF1102" s="13"/>
      <c r="CG1102" s="13"/>
      <c r="CH1102" s="13"/>
    </row>
    <row r="1103" spans="1:86">
      <c r="A1103" s="15"/>
      <c r="B1103" s="15"/>
      <c r="C1103" s="15"/>
      <c r="D1103" s="15"/>
      <c r="E1103" s="15"/>
      <c r="F1103" s="15"/>
      <c r="G1103" s="15"/>
      <c r="H1103" s="15"/>
      <c r="I1103" s="15"/>
      <c r="J1103" s="15"/>
      <c r="K1103" s="15"/>
      <c r="L1103" s="15"/>
      <c r="M1103" s="15"/>
      <c r="N1103" s="15"/>
      <c r="O1103" s="15"/>
      <c r="P1103" s="15"/>
      <c r="Q1103" s="15"/>
      <c r="R1103" s="15"/>
      <c r="S1103" s="15"/>
      <c r="T1103" s="15"/>
      <c r="U1103" s="15"/>
      <c r="V1103" s="15"/>
      <c r="W1103" s="15"/>
      <c r="X1103" s="15"/>
      <c r="Z1103" s="15"/>
      <c r="AA1103" s="15"/>
      <c r="AB1103" s="15"/>
      <c r="AC1103" s="15"/>
      <c r="AD1103" s="15"/>
      <c r="AE1103" s="15"/>
      <c r="AF1103" s="15"/>
      <c r="AG1103" s="15"/>
      <c r="AH1103" s="15"/>
      <c r="AI1103" s="15"/>
      <c r="AJ1103" s="15"/>
      <c r="AK1103" s="15"/>
      <c r="AL1103" s="15"/>
      <c r="AM1103" s="13"/>
      <c r="AN1103" s="13"/>
      <c r="AO1103" s="13"/>
      <c r="AP1103" s="13"/>
      <c r="AQ1103" s="13"/>
      <c r="AR1103" s="13"/>
      <c r="AS1103" s="13"/>
      <c r="AT1103" s="13"/>
      <c r="AU1103" s="13"/>
      <c r="AV1103" s="13"/>
      <c r="AW1103" s="13"/>
      <c r="AX1103" s="13"/>
      <c r="AY1103" s="13"/>
      <c r="AZ1103" s="13"/>
      <c r="BA1103" s="13"/>
      <c r="BB1103" s="13"/>
      <c r="BC1103" s="13"/>
      <c r="BD1103" s="13"/>
      <c r="BE1103" s="13"/>
      <c r="BF1103" s="13"/>
      <c r="BG1103" s="13"/>
      <c r="BH1103" s="13"/>
      <c r="BI1103" s="13"/>
      <c r="BJ1103" s="13"/>
      <c r="BK1103" s="13"/>
      <c r="BL1103" s="13"/>
      <c r="BM1103" s="13"/>
      <c r="BN1103" s="13"/>
      <c r="BO1103" s="13"/>
      <c r="BP1103" s="13"/>
      <c r="BQ1103" s="13"/>
      <c r="BR1103" s="13"/>
      <c r="BS1103" s="13"/>
      <c r="BT1103" s="13"/>
      <c r="BU1103" s="13"/>
      <c r="BV1103" s="13"/>
      <c r="BW1103" s="13"/>
      <c r="BX1103" s="13"/>
      <c r="BY1103" s="13"/>
      <c r="BZ1103" s="13"/>
      <c r="CA1103" s="13"/>
      <c r="CB1103" s="13"/>
      <c r="CC1103" s="13"/>
      <c r="CD1103" s="13"/>
      <c r="CE1103" s="13"/>
      <c r="CF1103" s="13"/>
      <c r="CG1103" s="13"/>
      <c r="CH1103" s="13"/>
    </row>
    <row r="1104" spans="1:86">
      <c r="A1104" s="15"/>
      <c r="B1104" s="15"/>
      <c r="C1104" s="15"/>
      <c r="D1104" s="15"/>
      <c r="E1104" s="15"/>
      <c r="F1104" s="15"/>
      <c r="G1104" s="15"/>
      <c r="H1104" s="15"/>
      <c r="I1104" s="15"/>
      <c r="J1104" s="15"/>
      <c r="K1104" s="15"/>
      <c r="L1104" s="15"/>
      <c r="M1104" s="15"/>
      <c r="N1104" s="15"/>
      <c r="O1104" s="15"/>
      <c r="P1104" s="15"/>
      <c r="Q1104" s="15"/>
      <c r="R1104" s="15"/>
      <c r="S1104" s="15"/>
      <c r="T1104" s="15"/>
      <c r="U1104" s="15"/>
      <c r="V1104" s="15"/>
      <c r="W1104" s="15"/>
      <c r="X1104" s="15"/>
      <c r="Z1104" s="15"/>
      <c r="AA1104" s="15"/>
      <c r="AB1104" s="15"/>
      <c r="AC1104" s="15"/>
      <c r="AD1104" s="15"/>
      <c r="AE1104" s="15"/>
      <c r="AF1104" s="15"/>
      <c r="AG1104" s="15"/>
      <c r="AH1104" s="15"/>
      <c r="AI1104" s="15"/>
      <c r="AJ1104" s="15"/>
      <c r="AK1104" s="15"/>
      <c r="AL1104" s="15"/>
      <c r="AM1104" s="13"/>
      <c r="AN1104" s="13"/>
      <c r="AO1104" s="13"/>
      <c r="AP1104" s="13"/>
      <c r="AQ1104" s="13"/>
      <c r="AR1104" s="13"/>
      <c r="AS1104" s="13"/>
      <c r="AT1104" s="13"/>
      <c r="AU1104" s="13"/>
      <c r="AV1104" s="13"/>
      <c r="AW1104" s="13"/>
      <c r="AX1104" s="13"/>
      <c r="AY1104" s="13"/>
      <c r="AZ1104" s="13"/>
      <c r="BA1104" s="13"/>
      <c r="BB1104" s="13"/>
      <c r="BC1104" s="13"/>
      <c r="BD1104" s="13"/>
      <c r="BE1104" s="13"/>
      <c r="BF1104" s="13"/>
      <c r="BG1104" s="13"/>
      <c r="BH1104" s="13"/>
      <c r="BI1104" s="13"/>
      <c r="BJ1104" s="13"/>
      <c r="BK1104" s="13"/>
      <c r="BL1104" s="13"/>
      <c r="BM1104" s="13"/>
      <c r="BN1104" s="13"/>
      <c r="BO1104" s="13"/>
      <c r="BP1104" s="13"/>
      <c r="BQ1104" s="13"/>
      <c r="BR1104" s="13"/>
      <c r="BS1104" s="13"/>
      <c r="BT1104" s="13"/>
      <c r="BU1104" s="13"/>
      <c r="BV1104" s="13"/>
      <c r="BW1104" s="13"/>
      <c r="BX1104" s="13"/>
      <c r="BY1104" s="13"/>
      <c r="BZ1104" s="13"/>
      <c r="CA1104" s="13"/>
      <c r="CB1104" s="13"/>
      <c r="CC1104" s="13"/>
      <c r="CD1104" s="13"/>
      <c r="CE1104" s="13"/>
      <c r="CF1104" s="13"/>
      <c r="CG1104" s="13"/>
      <c r="CH1104" s="13"/>
    </row>
    <row r="1105" spans="1:86">
      <c r="A1105" s="15"/>
      <c r="B1105" s="15"/>
      <c r="C1105" s="15"/>
      <c r="D1105" s="15"/>
      <c r="E1105" s="15"/>
      <c r="F1105" s="15"/>
      <c r="G1105" s="15"/>
      <c r="H1105" s="15"/>
      <c r="I1105" s="15"/>
      <c r="J1105" s="15"/>
      <c r="K1105" s="15"/>
      <c r="L1105" s="15"/>
      <c r="M1105" s="15"/>
      <c r="N1105" s="15"/>
      <c r="O1105" s="15"/>
      <c r="P1105" s="15"/>
      <c r="Q1105" s="15"/>
      <c r="R1105" s="15"/>
      <c r="S1105" s="15"/>
      <c r="T1105" s="15"/>
      <c r="U1105" s="15"/>
      <c r="V1105" s="15"/>
      <c r="W1105" s="15"/>
      <c r="X1105" s="15"/>
      <c r="Z1105" s="15"/>
      <c r="AA1105" s="15"/>
      <c r="AB1105" s="15"/>
      <c r="AC1105" s="15"/>
      <c r="AD1105" s="15"/>
      <c r="AE1105" s="15"/>
      <c r="AF1105" s="15"/>
      <c r="AG1105" s="15"/>
      <c r="AH1105" s="15"/>
      <c r="AI1105" s="15"/>
      <c r="AJ1105" s="15"/>
      <c r="AK1105" s="15"/>
      <c r="AL1105" s="15"/>
      <c r="AM1105" s="13"/>
      <c r="AN1105" s="13"/>
      <c r="AO1105" s="13"/>
      <c r="AP1105" s="13"/>
      <c r="AQ1105" s="13"/>
      <c r="AR1105" s="13"/>
      <c r="AS1105" s="13"/>
      <c r="AT1105" s="13"/>
      <c r="AU1105" s="13"/>
      <c r="AV1105" s="13"/>
      <c r="AW1105" s="13"/>
      <c r="AX1105" s="13"/>
      <c r="AY1105" s="13"/>
      <c r="AZ1105" s="13"/>
      <c r="BA1105" s="13"/>
      <c r="BB1105" s="13"/>
      <c r="BC1105" s="13"/>
      <c r="BD1105" s="13"/>
      <c r="BE1105" s="13"/>
      <c r="BF1105" s="13"/>
      <c r="BG1105" s="13"/>
      <c r="BH1105" s="13"/>
      <c r="BI1105" s="13"/>
      <c r="BJ1105" s="13"/>
      <c r="BK1105" s="13"/>
      <c r="BL1105" s="13"/>
      <c r="BM1105" s="13"/>
      <c r="BN1105" s="13"/>
      <c r="BO1105" s="13"/>
      <c r="BP1105" s="13"/>
      <c r="BQ1105" s="13"/>
      <c r="BR1105" s="13"/>
      <c r="BS1105" s="13"/>
      <c r="BT1105" s="13"/>
      <c r="BU1105" s="13"/>
      <c r="BV1105" s="13"/>
      <c r="BW1105" s="13"/>
      <c r="BX1105" s="13"/>
      <c r="BY1105" s="13"/>
      <c r="BZ1105" s="13"/>
      <c r="CA1105" s="13"/>
      <c r="CB1105" s="13"/>
      <c r="CC1105" s="13"/>
      <c r="CD1105" s="13"/>
      <c r="CE1105" s="13"/>
      <c r="CF1105" s="13"/>
      <c r="CG1105" s="13"/>
      <c r="CH1105" s="13"/>
    </row>
    <row r="1106" spans="1:86">
      <c r="A1106" s="15"/>
      <c r="B1106" s="15"/>
      <c r="C1106" s="15"/>
      <c r="D1106" s="15"/>
      <c r="E1106" s="15"/>
      <c r="F1106" s="15"/>
      <c r="G1106" s="15"/>
      <c r="H1106" s="15"/>
      <c r="I1106" s="15"/>
      <c r="J1106" s="15"/>
      <c r="K1106" s="15"/>
      <c r="L1106" s="15"/>
      <c r="M1106" s="15"/>
      <c r="N1106" s="15"/>
      <c r="O1106" s="15"/>
      <c r="P1106" s="15"/>
      <c r="Q1106" s="15"/>
      <c r="R1106" s="15"/>
      <c r="S1106" s="15"/>
      <c r="T1106" s="15"/>
      <c r="U1106" s="15"/>
      <c r="V1106" s="15"/>
      <c r="W1106" s="15"/>
      <c r="X1106" s="15"/>
      <c r="Z1106" s="15"/>
      <c r="AA1106" s="15"/>
      <c r="AB1106" s="15"/>
      <c r="AC1106" s="15"/>
      <c r="AD1106" s="15"/>
      <c r="AE1106" s="15"/>
      <c r="AF1106" s="15"/>
      <c r="AG1106" s="15"/>
      <c r="AH1106" s="15"/>
      <c r="AI1106" s="15"/>
      <c r="AJ1106" s="15"/>
      <c r="AK1106" s="15"/>
      <c r="AL1106" s="15"/>
      <c r="AM1106" s="13"/>
      <c r="AN1106" s="13"/>
      <c r="AO1106" s="13"/>
      <c r="AP1106" s="13"/>
      <c r="AQ1106" s="13"/>
      <c r="AR1106" s="13"/>
      <c r="AS1106" s="13"/>
      <c r="AT1106" s="13"/>
      <c r="AU1106" s="13"/>
      <c r="AV1106" s="13"/>
      <c r="AW1106" s="13"/>
      <c r="AX1106" s="13"/>
      <c r="AY1106" s="13"/>
      <c r="AZ1106" s="13"/>
      <c r="BA1106" s="13"/>
      <c r="BB1106" s="13"/>
      <c r="BC1106" s="13"/>
      <c r="BD1106" s="13"/>
      <c r="BE1106" s="13"/>
      <c r="BF1106" s="13"/>
      <c r="BG1106" s="13"/>
      <c r="BH1106" s="13"/>
      <c r="BI1106" s="13"/>
      <c r="BJ1106" s="13"/>
      <c r="BK1106" s="13"/>
      <c r="BL1106" s="13"/>
      <c r="BM1106" s="13"/>
      <c r="BN1106" s="13"/>
      <c r="BO1106" s="13"/>
      <c r="BP1106" s="13"/>
      <c r="BQ1106" s="13"/>
      <c r="BR1106" s="13"/>
      <c r="BS1106" s="13"/>
      <c r="BT1106" s="13"/>
      <c r="BU1106" s="13"/>
      <c r="BV1106" s="13"/>
      <c r="BW1106" s="13"/>
      <c r="BX1106" s="13"/>
      <c r="BY1106" s="13"/>
      <c r="BZ1106" s="13"/>
      <c r="CA1106" s="13"/>
      <c r="CB1106" s="13"/>
      <c r="CC1106" s="13"/>
      <c r="CD1106" s="13"/>
      <c r="CE1106" s="13"/>
      <c r="CF1106" s="13"/>
      <c r="CG1106" s="13"/>
      <c r="CH1106" s="13"/>
    </row>
    <row r="1107" spans="1:86">
      <c r="A1107" s="15"/>
      <c r="B1107" s="15"/>
      <c r="C1107" s="15"/>
      <c r="D1107" s="15"/>
      <c r="E1107" s="15"/>
      <c r="F1107" s="15"/>
      <c r="G1107" s="15"/>
      <c r="H1107" s="15"/>
      <c r="I1107" s="15"/>
      <c r="J1107" s="15"/>
      <c r="K1107" s="15"/>
      <c r="L1107" s="15"/>
      <c r="M1107" s="15"/>
      <c r="N1107" s="15"/>
      <c r="O1107" s="15"/>
      <c r="P1107" s="15"/>
      <c r="Q1107" s="15"/>
      <c r="R1107" s="15"/>
      <c r="S1107" s="15"/>
      <c r="T1107" s="15"/>
      <c r="U1107" s="15"/>
      <c r="V1107" s="15"/>
      <c r="W1107" s="15"/>
      <c r="X1107" s="15"/>
      <c r="Z1107" s="15"/>
      <c r="AA1107" s="15"/>
      <c r="AB1107" s="15"/>
      <c r="AC1107" s="15"/>
      <c r="AD1107" s="15"/>
      <c r="AE1107" s="15"/>
      <c r="AF1107" s="15"/>
      <c r="AG1107" s="15"/>
      <c r="AH1107" s="15"/>
      <c r="AI1107" s="15"/>
      <c r="AJ1107" s="15"/>
      <c r="AK1107" s="15"/>
      <c r="AL1107" s="15"/>
      <c r="AM1107" s="13"/>
      <c r="AN1107" s="13"/>
      <c r="AO1107" s="13"/>
      <c r="AP1107" s="13"/>
      <c r="AQ1107" s="13"/>
      <c r="AR1107" s="13"/>
      <c r="AS1107" s="13"/>
      <c r="AT1107" s="13"/>
      <c r="AU1107" s="13"/>
      <c r="AV1107" s="13"/>
      <c r="AW1107" s="13"/>
      <c r="AX1107" s="13"/>
      <c r="AY1107" s="13"/>
      <c r="AZ1107" s="13"/>
      <c r="BA1107" s="13"/>
      <c r="BB1107" s="13"/>
      <c r="BC1107" s="13"/>
      <c r="BD1107" s="13"/>
      <c r="BE1107" s="13"/>
      <c r="BF1107" s="13"/>
      <c r="BG1107" s="13"/>
      <c r="BH1107" s="13"/>
      <c r="BI1107" s="13"/>
      <c r="BJ1107" s="13"/>
      <c r="BK1107" s="13"/>
      <c r="BL1107" s="13"/>
      <c r="BM1107" s="13"/>
      <c r="BN1107" s="13"/>
      <c r="BO1107" s="13"/>
      <c r="BP1107" s="13"/>
      <c r="BQ1107" s="13"/>
      <c r="BR1107" s="13"/>
      <c r="BS1107" s="13"/>
      <c r="BT1107" s="13"/>
      <c r="BU1107" s="13"/>
      <c r="BV1107" s="13"/>
      <c r="BW1107" s="13"/>
      <c r="BX1107" s="13"/>
      <c r="BY1107" s="13"/>
      <c r="BZ1107" s="13"/>
      <c r="CA1107" s="13"/>
      <c r="CB1107" s="13"/>
      <c r="CC1107" s="13"/>
      <c r="CD1107" s="13"/>
      <c r="CE1107" s="13"/>
      <c r="CF1107" s="13"/>
      <c r="CG1107" s="13"/>
      <c r="CH1107" s="13"/>
    </row>
    <row r="1108" spans="1:86">
      <c r="A1108" s="15"/>
      <c r="B1108" s="15"/>
      <c r="C1108" s="15"/>
      <c r="D1108" s="15"/>
      <c r="E1108" s="15"/>
      <c r="F1108" s="15"/>
      <c r="G1108" s="15"/>
      <c r="H1108" s="15"/>
      <c r="I1108" s="15"/>
      <c r="J1108" s="15"/>
      <c r="K1108" s="15"/>
      <c r="L1108" s="15"/>
      <c r="M1108" s="15"/>
      <c r="N1108" s="15"/>
      <c r="O1108" s="15"/>
      <c r="P1108" s="15"/>
      <c r="Q1108" s="15"/>
      <c r="R1108" s="15"/>
      <c r="S1108" s="15"/>
      <c r="T1108" s="15"/>
      <c r="U1108" s="15"/>
      <c r="V1108" s="15"/>
      <c r="W1108" s="15"/>
      <c r="X1108" s="15"/>
      <c r="Z1108" s="15"/>
      <c r="AA1108" s="15"/>
      <c r="AB1108" s="15"/>
      <c r="AC1108" s="15"/>
      <c r="AD1108" s="15"/>
      <c r="AE1108" s="15"/>
      <c r="AF1108" s="15"/>
      <c r="AG1108" s="15"/>
      <c r="AH1108" s="15"/>
      <c r="AI1108" s="15"/>
      <c r="AJ1108" s="15"/>
      <c r="AK1108" s="15"/>
      <c r="AL1108" s="15"/>
      <c r="AM1108" s="13"/>
      <c r="AN1108" s="13"/>
      <c r="AO1108" s="13"/>
      <c r="AP1108" s="13"/>
      <c r="AQ1108" s="13"/>
      <c r="AR1108" s="13"/>
      <c r="AS1108" s="13"/>
      <c r="AT1108" s="13"/>
      <c r="AU1108" s="13"/>
      <c r="AV1108" s="13"/>
      <c r="AW1108" s="13"/>
      <c r="AX1108" s="13"/>
      <c r="AY1108" s="13"/>
      <c r="AZ1108" s="13"/>
      <c r="BA1108" s="13"/>
      <c r="BB1108" s="13"/>
      <c r="BC1108" s="13"/>
      <c r="BD1108" s="13"/>
      <c r="BE1108" s="13"/>
      <c r="BF1108" s="13"/>
      <c r="BG1108" s="13"/>
      <c r="BH1108" s="13"/>
      <c r="BI1108" s="13"/>
      <c r="BJ1108" s="13"/>
      <c r="BK1108" s="13"/>
      <c r="BL1108" s="13"/>
      <c r="BM1108" s="13"/>
      <c r="BN1108" s="13"/>
      <c r="BO1108" s="13"/>
      <c r="BP1108" s="13"/>
      <c r="BQ1108" s="13"/>
      <c r="BR1108" s="13"/>
      <c r="BS1108" s="13"/>
      <c r="BT1108" s="13"/>
      <c r="BU1108" s="13"/>
      <c r="BV1108" s="13"/>
      <c r="BW1108" s="13"/>
      <c r="BX1108" s="13"/>
      <c r="BY1108" s="13"/>
      <c r="BZ1108" s="13"/>
      <c r="CA1108" s="13"/>
      <c r="CB1108" s="13"/>
      <c r="CC1108" s="13"/>
      <c r="CD1108" s="13"/>
      <c r="CE1108" s="13"/>
      <c r="CF1108" s="13"/>
      <c r="CG1108" s="13"/>
      <c r="CH1108" s="13"/>
    </row>
    <row r="1109" spans="1:86">
      <c r="A1109" s="15"/>
      <c r="B1109" s="15"/>
      <c r="C1109" s="15"/>
      <c r="D1109" s="15"/>
      <c r="E1109" s="15"/>
      <c r="F1109" s="15"/>
      <c r="G1109" s="15"/>
      <c r="H1109" s="15"/>
      <c r="I1109" s="15"/>
      <c r="J1109" s="15"/>
      <c r="K1109" s="15"/>
      <c r="L1109" s="15"/>
      <c r="M1109" s="15"/>
      <c r="N1109" s="15"/>
      <c r="O1109" s="15"/>
      <c r="P1109" s="15"/>
      <c r="Q1109" s="15"/>
      <c r="R1109" s="15"/>
      <c r="S1109" s="15"/>
      <c r="T1109" s="15"/>
      <c r="U1109" s="15"/>
      <c r="V1109" s="15"/>
      <c r="W1109" s="15"/>
      <c r="X1109" s="15"/>
      <c r="Z1109" s="15"/>
      <c r="AA1109" s="15"/>
      <c r="AB1109" s="15"/>
      <c r="AC1109" s="15"/>
      <c r="AD1109" s="15"/>
      <c r="AE1109" s="15"/>
      <c r="AF1109" s="15"/>
      <c r="AG1109" s="15"/>
      <c r="AH1109" s="15"/>
      <c r="AI1109" s="15"/>
      <c r="AJ1109" s="15"/>
      <c r="AK1109" s="15"/>
      <c r="AL1109" s="15"/>
      <c r="AM1109" s="13"/>
      <c r="AN1109" s="13"/>
      <c r="AO1109" s="13"/>
      <c r="AP1109" s="13"/>
      <c r="AQ1109" s="13"/>
      <c r="AR1109" s="13"/>
      <c r="AS1109" s="13"/>
      <c r="AT1109" s="13"/>
      <c r="AU1109" s="13"/>
      <c r="AV1109" s="13"/>
      <c r="AW1109" s="13"/>
      <c r="AX1109" s="13"/>
      <c r="AY1109" s="13"/>
      <c r="AZ1109" s="13"/>
      <c r="BA1109" s="13"/>
      <c r="BB1109" s="13"/>
      <c r="BC1109" s="13"/>
      <c r="BD1109" s="13"/>
      <c r="BE1109" s="13"/>
      <c r="BF1109" s="13"/>
      <c r="BG1109" s="13"/>
      <c r="BH1109" s="13"/>
      <c r="BI1109" s="13"/>
      <c r="BJ1109" s="13"/>
      <c r="BK1109" s="13"/>
      <c r="BL1109" s="13"/>
      <c r="BM1109" s="13"/>
      <c r="BN1109" s="13"/>
      <c r="BO1109" s="13"/>
      <c r="BP1109" s="13"/>
      <c r="BQ1109" s="13"/>
      <c r="BR1109" s="13"/>
      <c r="BS1109" s="13"/>
      <c r="BT1109" s="13"/>
      <c r="BU1109" s="13"/>
      <c r="BV1109" s="13"/>
      <c r="BW1109" s="13"/>
      <c r="BX1109" s="13"/>
      <c r="BY1109" s="13"/>
      <c r="BZ1109" s="13"/>
      <c r="CA1109" s="13"/>
      <c r="CB1109" s="13"/>
      <c r="CC1109" s="13"/>
      <c r="CD1109" s="13"/>
      <c r="CE1109" s="13"/>
      <c r="CF1109" s="13"/>
      <c r="CG1109" s="13"/>
      <c r="CH1109" s="13"/>
    </row>
    <row r="1110" spans="1:86">
      <c r="A1110" s="15"/>
      <c r="B1110" s="15"/>
      <c r="C1110" s="15"/>
      <c r="D1110" s="15"/>
      <c r="E1110" s="15"/>
      <c r="F1110" s="15"/>
      <c r="G1110" s="15"/>
      <c r="H1110" s="15"/>
      <c r="I1110" s="15"/>
      <c r="J1110" s="15"/>
      <c r="K1110" s="15"/>
      <c r="L1110" s="15"/>
      <c r="M1110" s="15"/>
      <c r="N1110" s="15"/>
      <c r="O1110" s="15"/>
      <c r="P1110" s="15"/>
      <c r="Q1110" s="15"/>
      <c r="R1110" s="15"/>
      <c r="S1110" s="15"/>
      <c r="T1110" s="15"/>
      <c r="U1110" s="15"/>
      <c r="V1110" s="15"/>
      <c r="W1110" s="15"/>
      <c r="X1110" s="15"/>
      <c r="Z1110" s="15"/>
      <c r="AA1110" s="15"/>
      <c r="AB1110" s="15"/>
      <c r="AC1110" s="15"/>
      <c r="AD1110" s="15"/>
      <c r="AE1110" s="15"/>
      <c r="AF1110" s="15"/>
      <c r="AG1110" s="15"/>
      <c r="AH1110" s="15"/>
      <c r="AI1110" s="15"/>
      <c r="AJ1110" s="15"/>
      <c r="AK1110" s="15"/>
      <c r="AL1110" s="15"/>
      <c r="AM1110" s="13"/>
      <c r="AN1110" s="13"/>
      <c r="AO1110" s="13"/>
      <c r="AP1110" s="13"/>
      <c r="AQ1110" s="13"/>
      <c r="AR1110" s="13"/>
      <c r="AS1110" s="13"/>
      <c r="AT1110" s="13"/>
      <c r="AU1110" s="13"/>
      <c r="AV1110" s="13"/>
      <c r="AW1110" s="13"/>
      <c r="AX1110" s="13"/>
      <c r="AY1110" s="13"/>
      <c r="AZ1110" s="13"/>
      <c r="BA1110" s="13"/>
      <c r="BB1110" s="13"/>
      <c r="BC1110" s="13"/>
      <c r="BD1110" s="13"/>
      <c r="BE1110" s="13"/>
      <c r="BF1110" s="13"/>
      <c r="BG1110" s="13"/>
      <c r="BH1110" s="13"/>
      <c r="BI1110" s="13"/>
      <c r="BJ1110" s="13"/>
      <c r="BK1110" s="13"/>
      <c r="BL1110" s="13"/>
      <c r="BM1110" s="13"/>
      <c r="BN1110" s="13"/>
      <c r="BO1110" s="13"/>
      <c r="BP1110" s="13"/>
      <c r="BQ1110" s="13"/>
      <c r="BR1110" s="13"/>
      <c r="BS1110" s="13"/>
      <c r="BT1110" s="13"/>
      <c r="BU1110" s="13"/>
      <c r="BV1110" s="13"/>
      <c r="BW1110" s="13"/>
      <c r="BX1110" s="13"/>
      <c r="BY1110" s="13"/>
      <c r="BZ1110" s="13"/>
      <c r="CA1110" s="13"/>
      <c r="CB1110" s="13"/>
      <c r="CC1110" s="13"/>
      <c r="CD1110" s="13"/>
      <c r="CE1110" s="13"/>
      <c r="CF1110" s="13"/>
      <c r="CG1110" s="13"/>
      <c r="CH1110" s="13"/>
    </row>
    <row r="1111" spans="1:86">
      <c r="A1111" s="15"/>
      <c r="B1111" s="15"/>
      <c r="C1111" s="15"/>
      <c r="D1111" s="15"/>
      <c r="E1111" s="15"/>
      <c r="F1111" s="15"/>
      <c r="G1111" s="15"/>
      <c r="H1111" s="15"/>
      <c r="I1111" s="15"/>
      <c r="J1111" s="15"/>
      <c r="K1111" s="15"/>
      <c r="L1111" s="15"/>
      <c r="M1111" s="15"/>
      <c r="N1111" s="15"/>
      <c r="O1111" s="15"/>
      <c r="P1111" s="15"/>
      <c r="Q1111" s="15"/>
      <c r="R1111" s="15"/>
      <c r="S1111" s="15"/>
      <c r="T1111" s="15"/>
      <c r="U1111" s="15"/>
      <c r="V1111" s="15"/>
      <c r="W1111" s="15"/>
      <c r="X1111" s="15"/>
      <c r="Z1111" s="15"/>
      <c r="AA1111" s="15"/>
      <c r="AB1111" s="15"/>
      <c r="AC1111" s="15"/>
      <c r="AD1111" s="15"/>
      <c r="AE1111" s="15"/>
      <c r="AF1111" s="15"/>
      <c r="AG1111" s="15"/>
      <c r="AH1111" s="15"/>
      <c r="AI1111" s="15"/>
      <c r="AJ1111" s="15"/>
      <c r="AK1111" s="15"/>
      <c r="AL1111" s="15"/>
      <c r="AM1111" s="13"/>
      <c r="AN1111" s="13"/>
      <c r="AO1111" s="13"/>
      <c r="AP1111" s="13"/>
      <c r="AQ1111" s="13"/>
      <c r="AR1111" s="13"/>
      <c r="AS1111" s="13"/>
      <c r="AT1111" s="13"/>
      <c r="AU1111" s="13"/>
      <c r="AV1111" s="13"/>
      <c r="AW1111" s="13"/>
      <c r="AX1111" s="13"/>
      <c r="AY1111" s="13"/>
      <c r="AZ1111" s="13"/>
      <c r="BA1111" s="13"/>
      <c r="BB1111" s="13"/>
      <c r="BC1111" s="13"/>
      <c r="BD1111" s="13"/>
      <c r="BE1111" s="13"/>
      <c r="BF1111" s="13"/>
      <c r="BG1111" s="13"/>
      <c r="BH1111" s="13"/>
      <c r="BI1111" s="13"/>
      <c r="BJ1111" s="13"/>
      <c r="BK1111" s="13"/>
      <c r="BL1111" s="13"/>
      <c r="BM1111" s="13"/>
      <c r="BN1111" s="13"/>
      <c r="BO1111" s="13"/>
      <c r="BP1111" s="13"/>
      <c r="BQ1111" s="13"/>
      <c r="BR1111" s="13"/>
      <c r="BS1111" s="13"/>
      <c r="BT1111" s="13"/>
      <c r="BU1111" s="13"/>
      <c r="BV1111" s="13"/>
      <c r="BW1111" s="13"/>
      <c r="BX1111" s="13"/>
      <c r="BY1111" s="13"/>
      <c r="BZ1111" s="13"/>
      <c r="CA1111" s="13"/>
      <c r="CB1111" s="13"/>
      <c r="CC1111" s="13"/>
      <c r="CD1111" s="13"/>
      <c r="CE1111" s="13"/>
      <c r="CF1111" s="13"/>
      <c r="CG1111" s="13"/>
      <c r="CH1111" s="13"/>
    </row>
    <row r="1112" spans="1:86">
      <c r="A1112" s="15"/>
      <c r="B1112" s="15"/>
      <c r="C1112" s="15"/>
      <c r="D1112" s="15"/>
      <c r="E1112" s="15"/>
      <c r="F1112" s="15"/>
      <c r="G1112" s="15"/>
      <c r="H1112" s="15"/>
      <c r="I1112" s="15"/>
      <c r="J1112" s="15"/>
      <c r="K1112" s="15"/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Z1112" s="15"/>
      <c r="AA1112" s="15"/>
      <c r="AB1112" s="15"/>
      <c r="AC1112" s="15"/>
      <c r="AD1112" s="15"/>
      <c r="AE1112" s="15"/>
      <c r="AF1112" s="15"/>
      <c r="AG1112" s="15"/>
      <c r="AH1112" s="15"/>
      <c r="AI1112" s="15"/>
      <c r="AJ1112" s="15"/>
      <c r="AK1112" s="15"/>
      <c r="AL1112" s="15"/>
      <c r="AM1112" s="13"/>
      <c r="AN1112" s="13"/>
      <c r="AO1112" s="13"/>
      <c r="AP1112" s="13"/>
      <c r="AQ1112" s="13"/>
      <c r="AR1112" s="13"/>
      <c r="AS1112" s="13"/>
      <c r="AT1112" s="13"/>
      <c r="AU1112" s="13"/>
      <c r="AV1112" s="13"/>
      <c r="AW1112" s="13"/>
      <c r="AX1112" s="13"/>
      <c r="AY1112" s="13"/>
      <c r="AZ1112" s="13"/>
      <c r="BA1112" s="13"/>
      <c r="BB1112" s="13"/>
      <c r="BC1112" s="13"/>
      <c r="BD1112" s="13"/>
      <c r="BE1112" s="13"/>
      <c r="BF1112" s="13"/>
      <c r="BG1112" s="13"/>
      <c r="BH1112" s="13"/>
      <c r="BI1112" s="13"/>
      <c r="BJ1112" s="13"/>
      <c r="BK1112" s="13"/>
      <c r="BL1112" s="13"/>
      <c r="BM1112" s="13"/>
      <c r="BN1112" s="13"/>
      <c r="BO1112" s="13"/>
      <c r="BP1112" s="13"/>
      <c r="BQ1112" s="13"/>
      <c r="BR1112" s="13"/>
      <c r="BS1112" s="13"/>
      <c r="BT1112" s="13"/>
      <c r="BU1112" s="13"/>
      <c r="BV1112" s="13"/>
      <c r="BW1112" s="13"/>
      <c r="BX1112" s="13"/>
      <c r="BY1112" s="13"/>
      <c r="BZ1112" s="13"/>
      <c r="CA1112" s="13"/>
      <c r="CB1112" s="13"/>
      <c r="CC1112" s="13"/>
      <c r="CD1112" s="13"/>
      <c r="CE1112" s="13"/>
      <c r="CF1112" s="13"/>
      <c r="CG1112" s="13"/>
      <c r="CH1112" s="13"/>
    </row>
    <row r="1113" spans="1:86">
      <c r="A1113" s="15"/>
      <c r="B1113" s="15"/>
      <c r="C1113" s="15"/>
      <c r="D1113" s="15"/>
      <c r="E1113" s="15"/>
      <c r="F1113" s="15"/>
      <c r="G1113" s="15"/>
      <c r="H1113" s="15"/>
      <c r="I1113" s="15"/>
      <c r="J1113" s="15"/>
      <c r="K1113" s="15"/>
      <c r="L1113" s="15"/>
      <c r="M1113" s="15"/>
      <c r="N1113" s="15"/>
      <c r="O1113" s="15"/>
      <c r="P1113" s="15"/>
      <c r="Q1113" s="15"/>
      <c r="R1113" s="15"/>
      <c r="S1113" s="15"/>
      <c r="T1113" s="15"/>
      <c r="U1113" s="15"/>
      <c r="V1113" s="15"/>
      <c r="W1113" s="15"/>
      <c r="X1113" s="15"/>
      <c r="Z1113" s="15"/>
      <c r="AA1113" s="15"/>
      <c r="AB1113" s="15"/>
      <c r="AC1113" s="15"/>
      <c r="AD1113" s="15"/>
      <c r="AE1113" s="15"/>
      <c r="AF1113" s="15"/>
      <c r="AG1113" s="15"/>
      <c r="AH1113" s="15"/>
      <c r="AI1113" s="15"/>
      <c r="AJ1113" s="15"/>
      <c r="AK1113" s="15"/>
      <c r="AL1113" s="15"/>
      <c r="AM1113" s="13"/>
      <c r="AN1113" s="13"/>
      <c r="AO1113" s="13"/>
      <c r="AP1113" s="13"/>
      <c r="AQ1113" s="13"/>
      <c r="AR1113" s="13"/>
      <c r="AS1113" s="13"/>
      <c r="AT1113" s="13"/>
      <c r="AU1113" s="13"/>
      <c r="AV1113" s="13"/>
      <c r="AW1113" s="13"/>
      <c r="AX1113" s="13"/>
      <c r="AY1113" s="13"/>
      <c r="AZ1113" s="13"/>
      <c r="BA1113" s="13"/>
      <c r="BB1113" s="13"/>
      <c r="BC1113" s="13"/>
      <c r="BD1113" s="13"/>
      <c r="BE1113" s="13"/>
      <c r="BF1113" s="13"/>
      <c r="BG1113" s="13"/>
      <c r="BH1113" s="13"/>
      <c r="BI1113" s="13"/>
      <c r="BJ1113" s="13"/>
      <c r="BK1113" s="13"/>
      <c r="BL1113" s="13"/>
      <c r="BM1113" s="13"/>
      <c r="BN1113" s="13"/>
      <c r="BO1113" s="13"/>
      <c r="BP1113" s="13"/>
      <c r="BQ1113" s="13"/>
      <c r="BR1113" s="13"/>
      <c r="BS1113" s="13"/>
      <c r="BT1113" s="13"/>
      <c r="BU1113" s="13"/>
      <c r="BV1113" s="13"/>
      <c r="BW1113" s="13"/>
      <c r="BX1113" s="13"/>
      <c r="BY1113" s="13"/>
      <c r="BZ1113" s="13"/>
      <c r="CA1113" s="13"/>
      <c r="CB1113" s="13"/>
      <c r="CC1113" s="13"/>
      <c r="CD1113" s="13"/>
      <c r="CE1113" s="13"/>
      <c r="CF1113" s="13"/>
      <c r="CG1113" s="13"/>
      <c r="CH1113" s="13"/>
    </row>
    <row r="1114" spans="1:86">
      <c r="A1114" s="15"/>
      <c r="B1114" s="15"/>
      <c r="C1114" s="15"/>
      <c r="D1114" s="15"/>
      <c r="E1114" s="15"/>
      <c r="F1114" s="15"/>
      <c r="G1114" s="15"/>
      <c r="H1114" s="15"/>
      <c r="I1114" s="15"/>
      <c r="J1114" s="15"/>
      <c r="K1114" s="15"/>
      <c r="L1114" s="15"/>
      <c r="M1114" s="15"/>
      <c r="N1114" s="15"/>
      <c r="O1114" s="15"/>
      <c r="P1114" s="15"/>
      <c r="Q1114" s="15"/>
      <c r="R1114" s="15"/>
      <c r="S1114" s="15"/>
      <c r="T1114" s="15"/>
      <c r="U1114" s="15"/>
      <c r="V1114" s="15"/>
      <c r="W1114" s="15"/>
      <c r="X1114" s="15"/>
      <c r="Z1114" s="15"/>
      <c r="AA1114" s="15"/>
      <c r="AB1114" s="15"/>
      <c r="AC1114" s="15"/>
      <c r="AD1114" s="15"/>
      <c r="AE1114" s="15"/>
      <c r="AF1114" s="15"/>
      <c r="AG1114" s="15"/>
      <c r="AH1114" s="15"/>
      <c r="AI1114" s="15"/>
      <c r="AJ1114" s="15"/>
      <c r="AK1114" s="15"/>
      <c r="AL1114" s="15"/>
      <c r="AM1114" s="13"/>
      <c r="AN1114" s="13"/>
      <c r="AO1114" s="13"/>
      <c r="AP1114" s="13"/>
      <c r="AQ1114" s="13"/>
      <c r="AR1114" s="13"/>
      <c r="AS1114" s="13"/>
      <c r="AT1114" s="13"/>
      <c r="AU1114" s="13"/>
      <c r="AV1114" s="13"/>
      <c r="AW1114" s="13"/>
      <c r="AX1114" s="13"/>
      <c r="AY1114" s="13"/>
      <c r="AZ1114" s="13"/>
      <c r="BA1114" s="13"/>
      <c r="BB1114" s="13"/>
      <c r="BC1114" s="13"/>
      <c r="BD1114" s="13"/>
      <c r="BE1114" s="13"/>
      <c r="BF1114" s="13"/>
      <c r="BG1114" s="13"/>
      <c r="BH1114" s="13"/>
      <c r="BI1114" s="13"/>
      <c r="BJ1114" s="13"/>
      <c r="BK1114" s="13"/>
      <c r="BL1114" s="13"/>
      <c r="BM1114" s="13"/>
      <c r="BN1114" s="13"/>
      <c r="BO1114" s="13"/>
      <c r="BP1114" s="13"/>
      <c r="BQ1114" s="13"/>
      <c r="BR1114" s="13"/>
      <c r="BS1114" s="13"/>
      <c r="BT1114" s="13"/>
      <c r="BU1114" s="13"/>
      <c r="BV1114" s="13"/>
      <c r="BW1114" s="13"/>
      <c r="BX1114" s="13"/>
      <c r="BY1114" s="13"/>
      <c r="BZ1114" s="13"/>
      <c r="CA1114" s="13"/>
      <c r="CB1114" s="13"/>
      <c r="CC1114" s="13"/>
      <c r="CD1114" s="13"/>
      <c r="CE1114" s="13"/>
      <c r="CF1114" s="13"/>
      <c r="CG1114" s="13"/>
      <c r="CH1114" s="13"/>
    </row>
    <row r="1115" spans="1:86">
      <c r="A1115" s="15"/>
      <c r="B1115" s="15"/>
      <c r="C1115" s="15"/>
      <c r="D1115" s="15"/>
      <c r="E1115" s="15"/>
      <c r="F1115" s="15"/>
      <c r="G1115" s="15"/>
      <c r="H1115" s="15"/>
      <c r="I1115" s="15"/>
      <c r="J1115" s="15"/>
      <c r="K1115" s="15"/>
      <c r="L1115" s="15"/>
      <c r="M1115" s="15"/>
      <c r="N1115" s="15"/>
      <c r="O1115" s="15"/>
      <c r="P1115" s="15"/>
      <c r="Q1115" s="15"/>
      <c r="R1115" s="15"/>
      <c r="S1115" s="15"/>
      <c r="T1115" s="15"/>
      <c r="U1115" s="15"/>
      <c r="V1115" s="15"/>
      <c r="W1115" s="15"/>
      <c r="X1115" s="15"/>
      <c r="Z1115" s="15"/>
      <c r="AA1115" s="15"/>
      <c r="AB1115" s="15"/>
      <c r="AC1115" s="15"/>
      <c r="AD1115" s="15"/>
      <c r="AE1115" s="15"/>
      <c r="AF1115" s="15"/>
      <c r="AG1115" s="15"/>
      <c r="AH1115" s="15"/>
      <c r="AI1115" s="15"/>
      <c r="AJ1115" s="15"/>
      <c r="AK1115" s="15"/>
      <c r="AL1115" s="15"/>
      <c r="AM1115" s="13"/>
      <c r="AN1115" s="13"/>
      <c r="AO1115" s="13"/>
      <c r="AP1115" s="13"/>
      <c r="AQ1115" s="13"/>
      <c r="AR1115" s="13"/>
      <c r="AS1115" s="13"/>
      <c r="AT1115" s="13"/>
      <c r="AU1115" s="13"/>
      <c r="AV1115" s="13"/>
      <c r="AW1115" s="13"/>
      <c r="AX1115" s="13"/>
      <c r="AY1115" s="13"/>
      <c r="AZ1115" s="13"/>
      <c r="BA1115" s="13"/>
      <c r="BB1115" s="13"/>
      <c r="BC1115" s="13"/>
      <c r="BD1115" s="13"/>
      <c r="BE1115" s="13"/>
      <c r="BF1115" s="13"/>
      <c r="BG1115" s="13"/>
      <c r="BH1115" s="13"/>
      <c r="BI1115" s="13"/>
      <c r="BJ1115" s="13"/>
      <c r="BK1115" s="13"/>
      <c r="BL1115" s="13"/>
      <c r="BM1115" s="13"/>
      <c r="BN1115" s="13"/>
      <c r="BO1115" s="13"/>
      <c r="BP1115" s="13"/>
      <c r="BQ1115" s="13"/>
      <c r="BR1115" s="13"/>
      <c r="BS1115" s="13"/>
      <c r="BT1115" s="13"/>
      <c r="BU1115" s="13"/>
      <c r="BV1115" s="13"/>
      <c r="BW1115" s="13"/>
      <c r="BX1115" s="13"/>
      <c r="BY1115" s="13"/>
      <c r="BZ1115" s="13"/>
      <c r="CA1115" s="13"/>
      <c r="CB1115" s="13"/>
      <c r="CC1115" s="13"/>
      <c r="CD1115" s="13"/>
      <c r="CE1115" s="13"/>
      <c r="CF1115" s="13"/>
      <c r="CG1115" s="13"/>
      <c r="CH1115" s="13"/>
    </row>
    <row r="1116" spans="1:86">
      <c r="A1116" s="15"/>
      <c r="B1116" s="15"/>
      <c r="C1116" s="15"/>
      <c r="D1116" s="15"/>
      <c r="E1116" s="15"/>
      <c r="F1116" s="15"/>
      <c r="G1116" s="15"/>
      <c r="H1116" s="15"/>
      <c r="I1116" s="15"/>
      <c r="J1116" s="15"/>
      <c r="K1116" s="15"/>
      <c r="L1116" s="15"/>
      <c r="M1116" s="15"/>
      <c r="N1116" s="15"/>
      <c r="O1116" s="15"/>
      <c r="P1116" s="15"/>
      <c r="Q1116" s="15"/>
      <c r="R1116" s="15"/>
      <c r="S1116" s="15"/>
      <c r="T1116" s="15"/>
      <c r="U1116" s="15"/>
      <c r="V1116" s="15"/>
      <c r="W1116" s="15"/>
      <c r="X1116" s="15"/>
      <c r="Z1116" s="15"/>
      <c r="AA1116" s="15"/>
      <c r="AB1116" s="15"/>
      <c r="AC1116" s="15"/>
      <c r="AD1116" s="15"/>
      <c r="AE1116" s="15"/>
      <c r="AF1116" s="15"/>
      <c r="AG1116" s="15"/>
      <c r="AH1116" s="15"/>
      <c r="AI1116" s="15"/>
      <c r="AJ1116" s="15"/>
      <c r="AK1116" s="15"/>
      <c r="AL1116" s="15"/>
      <c r="AM1116" s="13"/>
      <c r="AN1116" s="13"/>
      <c r="AO1116" s="13"/>
      <c r="AP1116" s="13"/>
      <c r="AQ1116" s="13"/>
      <c r="AR1116" s="13"/>
      <c r="AS1116" s="13"/>
      <c r="AT1116" s="13"/>
      <c r="AU1116" s="13"/>
      <c r="AV1116" s="13"/>
      <c r="AW1116" s="13"/>
      <c r="AX1116" s="13"/>
      <c r="AY1116" s="13"/>
      <c r="AZ1116" s="13"/>
      <c r="BA1116" s="13"/>
      <c r="BB1116" s="13"/>
      <c r="BC1116" s="13"/>
      <c r="BD1116" s="13"/>
      <c r="BE1116" s="13"/>
      <c r="BF1116" s="13"/>
      <c r="BG1116" s="13"/>
      <c r="BH1116" s="13"/>
      <c r="BI1116" s="13"/>
      <c r="BJ1116" s="13"/>
      <c r="BK1116" s="13"/>
      <c r="BL1116" s="13"/>
      <c r="BM1116" s="13"/>
      <c r="BN1116" s="13"/>
      <c r="BO1116" s="13"/>
      <c r="BP1116" s="13"/>
      <c r="BQ1116" s="13"/>
      <c r="BR1116" s="13"/>
      <c r="BS1116" s="13"/>
      <c r="BT1116" s="13"/>
      <c r="BU1116" s="13"/>
      <c r="BV1116" s="13"/>
      <c r="BW1116" s="13"/>
      <c r="BX1116" s="13"/>
      <c r="BY1116" s="13"/>
      <c r="BZ1116" s="13"/>
      <c r="CA1116" s="13"/>
      <c r="CB1116" s="13"/>
      <c r="CC1116" s="13"/>
      <c r="CD1116" s="13"/>
      <c r="CE1116" s="13"/>
      <c r="CF1116" s="13"/>
      <c r="CG1116" s="13"/>
      <c r="CH1116" s="13"/>
    </row>
    <row r="1117" spans="1:86">
      <c r="A1117" s="15"/>
      <c r="B1117" s="15"/>
      <c r="C1117" s="15"/>
      <c r="D1117" s="15"/>
      <c r="E1117" s="15"/>
      <c r="F1117" s="15"/>
      <c r="G1117" s="15"/>
      <c r="H1117" s="15"/>
      <c r="I1117" s="15"/>
      <c r="J1117" s="15"/>
      <c r="K1117" s="15"/>
      <c r="L1117" s="15"/>
      <c r="M1117" s="15"/>
      <c r="N1117" s="15"/>
      <c r="O1117" s="15"/>
      <c r="P1117" s="15"/>
      <c r="Q1117" s="15"/>
      <c r="R1117" s="15"/>
      <c r="S1117" s="15"/>
      <c r="T1117" s="15"/>
      <c r="U1117" s="15"/>
      <c r="V1117" s="15"/>
      <c r="W1117" s="15"/>
      <c r="X1117" s="15"/>
      <c r="Z1117" s="15"/>
      <c r="AA1117" s="15"/>
      <c r="AB1117" s="15"/>
      <c r="AC1117" s="15"/>
      <c r="AD1117" s="15"/>
      <c r="AE1117" s="15"/>
      <c r="AF1117" s="15"/>
      <c r="AG1117" s="15"/>
      <c r="AH1117" s="15"/>
      <c r="AI1117" s="15"/>
      <c r="AJ1117" s="15"/>
      <c r="AK1117" s="15"/>
      <c r="AL1117" s="15"/>
      <c r="AM1117" s="13"/>
      <c r="AN1117" s="13"/>
      <c r="AO1117" s="13"/>
      <c r="AP1117" s="13"/>
      <c r="AQ1117" s="13"/>
      <c r="AR1117" s="13"/>
      <c r="AS1117" s="13"/>
      <c r="AT1117" s="13"/>
      <c r="AU1117" s="13"/>
      <c r="AV1117" s="13"/>
      <c r="AW1117" s="13"/>
      <c r="AX1117" s="13"/>
      <c r="AY1117" s="13"/>
      <c r="AZ1117" s="13"/>
      <c r="BA1117" s="13"/>
      <c r="BB1117" s="13"/>
      <c r="BC1117" s="13"/>
      <c r="BD1117" s="13"/>
      <c r="BE1117" s="13"/>
      <c r="BF1117" s="13"/>
      <c r="BG1117" s="13"/>
      <c r="BH1117" s="13"/>
      <c r="BI1117" s="13"/>
      <c r="BJ1117" s="13"/>
      <c r="BK1117" s="13"/>
      <c r="BL1117" s="13"/>
      <c r="BM1117" s="13"/>
      <c r="BN1117" s="13"/>
      <c r="BO1117" s="13"/>
      <c r="BP1117" s="13"/>
      <c r="BQ1117" s="13"/>
      <c r="BR1117" s="13"/>
      <c r="BS1117" s="13"/>
      <c r="BT1117" s="13"/>
      <c r="BU1117" s="13"/>
      <c r="BV1117" s="13"/>
      <c r="BW1117" s="13"/>
      <c r="BX1117" s="13"/>
      <c r="BY1117" s="13"/>
      <c r="BZ1117" s="13"/>
      <c r="CA1117" s="13"/>
      <c r="CB1117" s="13"/>
      <c r="CC1117" s="13"/>
      <c r="CD1117" s="13"/>
      <c r="CE1117" s="13"/>
      <c r="CF1117" s="13"/>
      <c r="CG1117" s="13"/>
      <c r="CH1117" s="13"/>
    </row>
    <row r="1118" spans="1:86">
      <c r="A1118" s="15"/>
      <c r="B1118" s="15"/>
      <c r="C1118" s="15"/>
      <c r="D1118" s="15"/>
      <c r="E1118" s="15"/>
      <c r="F1118" s="15"/>
      <c r="G1118" s="15"/>
      <c r="H1118" s="15"/>
      <c r="I1118" s="15"/>
      <c r="J1118" s="15"/>
      <c r="K1118" s="15"/>
      <c r="L1118" s="15"/>
      <c r="M1118" s="15"/>
      <c r="N1118" s="15"/>
      <c r="O1118" s="15"/>
      <c r="P1118" s="15"/>
      <c r="Q1118" s="15"/>
      <c r="R1118" s="15"/>
      <c r="S1118" s="15"/>
      <c r="T1118" s="15"/>
      <c r="U1118" s="15"/>
      <c r="V1118" s="15"/>
      <c r="W1118" s="15"/>
      <c r="X1118" s="15"/>
      <c r="Z1118" s="15"/>
      <c r="AA1118" s="15"/>
      <c r="AB1118" s="15"/>
      <c r="AC1118" s="15"/>
      <c r="AD1118" s="15"/>
      <c r="AE1118" s="15"/>
      <c r="AF1118" s="15"/>
      <c r="AG1118" s="15"/>
      <c r="AH1118" s="15"/>
      <c r="AI1118" s="15"/>
      <c r="AJ1118" s="15"/>
      <c r="AK1118" s="15"/>
      <c r="AL1118" s="15"/>
      <c r="AM1118" s="13"/>
      <c r="AN1118" s="13"/>
      <c r="AO1118" s="13"/>
      <c r="AP1118" s="13"/>
      <c r="AQ1118" s="13"/>
      <c r="AR1118" s="13"/>
      <c r="AS1118" s="13"/>
      <c r="AT1118" s="13"/>
      <c r="AU1118" s="13"/>
      <c r="AV1118" s="13"/>
      <c r="AW1118" s="13"/>
      <c r="AX1118" s="13"/>
      <c r="AY1118" s="13"/>
      <c r="AZ1118" s="13"/>
      <c r="BA1118" s="13"/>
      <c r="BB1118" s="13"/>
      <c r="BC1118" s="13"/>
      <c r="BD1118" s="13"/>
      <c r="BE1118" s="13"/>
      <c r="BF1118" s="13"/>
      <c r="BG1118" s="13"/>
      <c r="BH1118" s="13"/>
      <c r="BI1118" s="13"/>
      <c r="BJ1118" s="13"/>
      <c r="BK1118" s="13"/>
      <c r="BL1118" s="13"/>
      <c r="BM1118" s="13"/>
      <c r="BN1118" s="13"/>
      <c r="BO1118" s="13"/>
      <c r="BP1118" s="13"/>
      <c r="BQ1118" s="13"/>
      <c r="BR1118" s="13"/>
      <c r="BS1118" s="13"/>
      <c r="BT1118" s="13"/>
      <c r="BU1118" s="13"/>
      <c r="BV1118" s="13"/>
      <c r="BW1118" s="13"/>
      <c r="BX1118" s="13"/>
      <c r="BY1118" s="13"/>
      <c r="BZ1118" s="13"/>
      <c r="CA1118" s="13"/>
      <c r="CB1118" s="13"/>
      <c r="CC1118" s="13"/>
      <c r="CD1118" s="13"/>
      <c r="CE1118" s="13"/>
      <c r="CF1118" s="13"/>
      <c r="CG1118" s="13"/>
      <c r="CH1118" s="13"/>
    </row>
    <row r="1119" spans="1:86">
      <c r="A1119" s="15"/>
      <c r="B1119" s="15"/>
      <c r="C1119" s="15"/>
      <c r="D1119" s="15"/>
      <c r="E1119" s="15"/>
      <c r="F1119" s="15"/>
      <c r="G1119" s="15"/>
      <c r="H1119" s="15"/>
      <c r="I1119" s="15"/>
      <c r="J1119" s="15"/>
      <c r="K1119" s="15"/>
      <c r="L1119" s="15"/>
      <c r="M1119" s="15"/>
      <c r="N1119" s="15"/>
      <c r="O1119" s="15"/>
      <c r="P1119" s="15"/>
      <c r="Q1119" s="15"/>
      <c r="R1119" s="15"/>
      <c r="S1119" s="15"/>
      <c r="T1119" s="15"/>
      <c r="U1119" s="15"/>
      <c r="V1119" s="15"/>
      <c r="W1119" s="15"/>
      <c r="X1119" s="15"/>
      <c r="Z1119" s="15"/>
      <c r="AA1119" s="15"/>
      <c r="AB1119" s="15"/>
      <c r="AC1119" s="15"/>
      <c r="AD1119" s="15"/>
      <c r="AE1119" s="15"/>
      <c r="AF1119" s="15"/>
      <c r="AG1119" s="15"/>
      <c r="AH1119" s="15"/>
      <c r="AI1119" s="15"/>
      <c r="AJ1119" s="15"/>
      <c r="AK1119" s="15"/>
      <c r="AL1119" s="15"/>
      <c r="AM1119" s="13"/>
      <c r="AN1119" s="13"/>
      <c r="AO1119" s="13"/>
      <c r="AP1119" s="13"/>
      <c r="AQ1119" s="13"/>
      <c r="AR1119" s="13"/>
      <c r="AS1119" s="13"/>
      <c r="AT1119" s="13"/>
      <c r="AU1119" s="13"/>
      <c r="AV1119" s="13"/>
      <c r="AW1119" s="13"/>
      <c r="AX1119" s="13"/>
      <c r="AY1119" s="13"/>
      <c r="AZ1119" s="13"/>
      <c r="BA1119" s="13"/>
      <c r="BB1119" s="13"/>
      <c r="BC1119" s="13"/>
      <c r="BD1119" s="13"/>
      <c r="BE1119" s="13"/>
      <c r="BF1119" s="13"/>
      <c r="BG1119" s="13"/>
      <c r="BH1119" s="13"/>
      <c r="BI1119" s="13"/>
      <c r="BJ1119" s="13"/>
      <c r="BK1119" s="13"/>
      <c r="BL1119" s="13"/>
      <c r="BM1119" s="13"/>
      <c r="BN1119" s="13"/>
      <c r="BO1119" s="13"/>
      <c r="BP1119" s="13"/>
      <c r="BQ1119" s="13"/>
      <c r="BR1119" s="13"/>
      <c r="BS1119" s="13"/>
      <c r="BT1119" s="13"/>
      <c r="BU1119" s="13"/>
      <c r="BV1119" s="13"/>
      <c r="BW1119" s="13"/>
      <c r="BX1119" s="13"/>
      <c r="BY1119" s="13"/>
      <c r="BZ1119" s="13"/>
      <c r="CA1119" s="13"/>
      <c r="CB1119" s="13"/>
      <c r="CC1119" s="13"/>
      <c r="CD1119" s="13"/>
      <c r="CE1119" s="13"/>
      <c r="CF1119" s="13"/>
      <c r="CG1119" s="13"/>
      <c r="CH1119" s="13"/>
    </row>
    <row r="1120" spans="1:86">
      <c r="A1120" s="15"/>
      <c r="B1120" s="15"/>
      <c r="C1120" s="15"/>
      <c r="D1120" s="15"/>
      <c r="E1120" s="15"/>
      <c r="F1120" s="15"/>
      <c r="G1120" s="15"/>
      <c r="H1120" s="15"/>
      <c r="I1120" s="15"/>
      <c r="J1120" s="15"/>
      <c r="K1120" s="15"/>
      <c r="L1120" s="15"/>
      <c r="M1120" s="15"/>
      <c r="N1120" s="15"/>
      <c r="O1120" s="15"/>
      <c r="P1120" s="15"/>
      <c r="Q1120" s="15"/>
      <c r="R1120" s="15"/>
      <c r="S1120" s="15"/>
      <c r="T1120" s="15"/>
      <c r="U1120" s="15"/>
      <c r="V1120" s="15"/>
      <c r="W1120" s="15"/>
      <c r="X1120" s="15"/>
      <c r="Z1120" s="15"/>
      <c r="AA1120" s="15"/>
      <c r="AB1120" s="15"/>
      <c r="AC1120" s="15"/>
      <c r="AD1120" s="15"/>
      <c r="AE1120" s="15"/>
      <c r="AF1120" s="15"/>
      <c r="AG1120" s="15"/>
      <c r="AH1120" s="15"/>
      <c r="AI1120" s="15"/>
      <c r="AJ1120" s="15"/>
      <c r="AK1120" s="15"/>
      <c r="AL1120" s="15"/>
      <c r="AM1120" s="13"/>
      <c r="AN1120" s="13"/>
      <c r="AO1120" s="13"/>
      <c r="AP1120" s="13"/>
      <c r="AQ1120" s="13"/>
      <c r="AR1120" s="13"/>
      <c r="AS1120" s="13"/>
      <c r="AT1120" s="13"/>
      <c r="AU1120" s="13"/>
      <c r="AV1120" s="13"/>
      <c r="AW1120" s="13"/>
      <c r="AX1120" s="13"/>
      <c r="AY1120" s="13"/>
      <c r="AZ1120" s="13"/>
      <c r="BA1120" s="13"/>
      <c r="BB1120" s="13"/>
      <c r="BC1120" s="13"/>
      <c r="BD1120" s="13"/>
      <c r="BE1120" s="13"/>
      <c r="BF1120" s="13"/>
      <c r="BG1120" s="13"/>
      <c r="BH1120" s="13"/>
      <c r="BI1120" s="13"/>
      <c r="BJ1120" s="13"/>
      <c r="BK1120" s="13"/>
      <c r="BL1120" s="13"/>
      <c r="BM1120" s="13"/>
      <c r="BN1120" s="13"/>
      <c r="BO1120" s="13"/>
      <c r="BP1120" s="13"/>
      <c r="BQ1120" s="13"/>
      <c r="BR1120" s="13"/>
      <c r="BS1120" s="13"/>
      <c r="BT1120" s="13"/>
      <c r="BU1120" s="13"/>
      <c r="BV1120" s="13"/>
      <c r="BW1120" s="13"/>
      <c r="BX1120" s="13"/>
      <c r="BY1120" s="13"/>
      <c r="BZ1120" s="13"/>
      <c r="CA1120" s="13"/>
      <c r="CB1120" s="13"/>
      <c r="CC1120" s="13"/>
      <c r="CD1120" s="13"/>
      <c r="CE1120" s="13"/>
      <c r="CF1120" s="13"/>
      <c r="CG1120" s="13"/>
      <c r="CH1120" s="13"/>
    </row>
    <row r="1121" spans="1:86">
      <c r="A1121" s="15"/>
      <c r="B1121" s="15"/>
      <c r="C1121" s="15"/>
      <c r="D1121" s="15"/>
      <c r="E1121" s="15"/>
      <c r="F1121" s="15"/>
      <c r="G1121" s="15"/>
      <c r="H1121" s="15"/>
      <c r="I1121" s="15"/>
      <c r="J1121" s="15"/>
      <c r="K1121" s="15"/>
      <c r="L1121" s="15"/>
      <c r="M1121" s="15"/>
      <c r="N1121" s="15"/>
      <c r="O1121" s="15"/>
      <c r="P1121" s="15"/>
      <c r="Q1121" s="15"/>
      <c r="R1121" s="15"/>
      <c r="S1121" s="15"/>
      <c r="T1121" s="15"/>
      <c r="U1121" s="15"/>
      <c r="V1121" s="15"/>
      <c r="W1121" s="15"/>
      <c r="X1121" s="15"/>
      <c r="Z1121" s="15"/>
      <c r="AA1121" s="15"/>
      <c r="AB1121" s="15"/>
      <c r="AC1121" s="15"/>
      <c r="AD1121" s="15"/>
      <c r="AE1121" s="15"/>
      <c r="AF1121" s="15"/>
      <c r="AG1121" s="15"/>
      <c r="AH1121" s="15"/>
      <c r="AI1121" s="15"/>
      <c r="AJ1121" s="15"/>
      <c r="AK1121" s="15"/>
      <c r="AL1121" s="15"/>
      <c r="AM1121" s="13"/>
      <c r="AN1121" s="13"/>
      <c r="AO1121" s="13"/>
      <c r="AP1121" s="13"/>
      <c r="AQ1121" s="13"/>
      <c r="AR1121" s="13"/>
      <c r="AS1121" s="13"/>
      <c r="AT1121" s="13"/>
      <c r="AU1121" s="13"/>
      <c r="AV1121" s="13"/>
      <c r="AW1121" s="13"/>
      <c r="AX1121" s="13"/>
      <c r="AY1121" s="13"/>
      <c r="AZ1121" s="13"/>
      <c r="BA1121" s="13"/>
      <c r="BB1121" s="13"/>
      <c r="BC1121" s="13"/>
      <c r="BD1121" s="13"/>
      <c r="BE1121" s="13"/>
      <c r="BF1121" s="13"/>
      <c r="BG1121" s="13"/>
      <c r="BH1121" s="13"/>
      <c r="BI1121" s="13"/>
      <c r="BJ1121" s="13"/>
      <c r="BK1121" s="13"/>
      <c r="BL1121" s="13"/>
      <c r="BM1121" s="13"/>
      <c r="BN1121" s="13"/>
      <c r="BO1121" s="13"/>
      <c r="BP1121" s="13"/>
      <c r="BQ1121" s="13"/>
      <c r="BR1121" s="13"/>
      <c r="BS1121" s="13"/>
      <c r="BT1121" s="13"/>
      <c r="BU1121" s="13"/>
      <c r="BV1121" s="13"/>
      <c r="BW1121" s="13"/>
      <c r="BX1121" s="13"/>
      <c r="BY1121" s="13"/>
      <c r="BZ1121" s="13"/>
      <c r="CA1121" s="13"/>
      <c r="CB1121" s="13"/>
      <c r="CC1121" s="13"/>
      <c r="CD1121" s="13"/>
      <c r="CE1121" s="13"/>
      <c r="CF1121" s="13"/>
      <c r="CG1121" s="13"/>
      <c r="CH1121" s="13"/>
    </row>
    <row r="1122" spans="1:86">
      <c r="A1122" s="15"/>
      <c r="B1122" s="15"/>
      <c r="C1122" s="15"/>
      <c r="D1122" s="15"/>
      <c r="E1122" s="15"/>
      <c r="F1122" s="15"/>
      <c r="G1122" s="15"/>
      <c r="H1122" s="15"/>
      <c r="I1122" s="15"/>
      <c r="J1122" s="15"/>
      <c r="K1122" s="15"/>
      <c r="L1122" s="15"/>
      <c r="M1122" s="15"/>
      <c r="N1122" s="15"/>
      <c r="O1122" s="15"/>
      <c r="P1122" s="15"/>
      <c r="Q1122" s="15"/>
      <c r="R1122" s="15"/>
      <c r="S1122" s="15"/>
      <c r="T1122" s="15"/>
      <c r="U1122" s="15"/>
      <c r="V1122" s="15"/>
      <c r="W1122" s="15"/>
      <c r="X1122" s="15"/>
      <c r="Z1122" s="15"/>
      <c r="AA1122" s="15"/>
      <c r="AB1122" s="15"/>
      <c r="AC1122" s="15"/>
      <c r="AD1122" s="15"/>
      <c r="AE1122" s="15"/>
      <c r="AF1122" s="15"/>
      <c r="AG1122" s="15"/>
      <c r="AH1122" s="15"/>
      <c r="AI1122" s="15"/>
      <c r="AJ1122" s="15"/>
      <c r="AK1122" s="15"/>
      <c r="AL1122" s="15"/>
      <c r="AM1122" s="13"/>
      <c r="AN1122" s="13"/>
      <c r="AO1122" s="13"/>
      <c r="AP1122" s="13"/>
      <c r="AQ1122" s="13"/>
      <c r="AR1122" s="13"/>
      <c r="AS1122" s="13"/>
      <c r="AT1122" s="13"/>
      <c r="AU1122" s="13"/>
      <c r="AV1122" s="13"/>
      <c r="AW1122" s="13"/>
      <c r="AX1122" s="13"/>
      <c r="AY1122" s="13"/>
      <c r="AZ1122" s="13"/>
      <c r="BA1122" s="13"/>
      <c r="BB1122" s="13"/>
      <c r="BC1122" s="13"/>
      <c r="BD1122" s="13"/>
      <c r="BE1122" s="13"/>
      <c r="BF1122" s="13"/>
      <c r="BG1122" s="13"/>
      <c r="BH1122" s="13"/>
      <c r="BI1122" s="13"/>
      <c r="BJ1122" s="13"/>
      <c r="BK1122" s="13"/>
      <c r="BL1122" s="13"/>
      <c r="BM1122" s="13"/>
      <c r="BN1122" s="13"/>
      <c r="BO1122" s="13"/>
      <c r="BP1122" s="13"/>
      <c r="BQ1122" s="13"/>
      <c r="BR1122" s="13"/>
      <c r="BS1122" s="13"/>
      <c r="BT1122" s="13"/>
      <c r="BU1122" s="13"/>
      <c r="BV1122" s="13"/>
      <c r="BW1122" s="13"/>
      <c r="BX1122" s="13"/>
      <c r="BY1122" s="13"/>
      <c r="BZ1122" s="13"/>
      <c r="CA1122" s="13"/>
      <c r="CB1122" s="13"/>
      <c r="CC1122" s="13"/>
      <c r="CD1122" s="13"/>
      <c r="CE1122" s="13"/>
      <c r="CF1122" s="13"/>
      <c r="CG1122" s="13"/>
      <c r="CH1122" s="13"/>
    </row>
    <row r="1123" spans="1:86">
      <c r="A1123" s="15"/>
      <c r="B1123" s="15"/>
      <c r="C1123" s="15"/>
      <c r="D1123" s="15"/>
      <c r="E1123" s="15"/>
      <c r="F1123" s="15"/>
      <c r="G1123" s="15"/>
      <c r="H1123" s="15"/>
      <c r="I1123" s="15"/>
      <c r="J1123" s="15"/>
      <c r="K1123" s="15"/>
      <c r="L1123" s="15"/>
      <c r="M1123" s="15"/>
      <c r="N1123" s="15"/>
      <c r="O1123" s="15"/>
      <c r="P1123" s="15"/>
      <c r="Q1123" s="15"/>
      <c r="R1123" s="15"/>
      <c r="S1123" s="15"/>
      <c r="T1123" s="15"/>
      <c r="U1123" s="15"/>
      <c r="V1123" s="15"/>
      <c r="W1123" s="15"/>
      <c r="X1123" s="15"/>
      <c r="Z1123" s="15"/>
      <c r="AA1123" s="15"/>
      <c r="AB1123" s="15"/>
      <c r="AC1123" s="15"/>
      <c r="AD1123" s="15"/>
      <c r="AE1123" s="15"/>
      <c r="AF1123" s="15"/>
      <c r="AG1123" s="15"/>
      <c r="AH1123" s="15"/>
      <c r="AI1123" s="15"/>
      <c r="AJ1123" s="15"/>
      <c r="AK1123" s="15"/>
      <c r="AL1123" s="15"/>
      <c r="AM1123" s="13"/>
      <c r="AN1123" s="13"/>
      <c r="AO1123" s="13"/>
      <c r="AP1123" s="13"/>
      <c r="AQ1123" s="13"/>
      <c r="AR1123" s="13"/>
      <c r="AS1123" s="13"/>
      <c r="AT1123" s="13"/>
      <c r="AU1123" s="13"/>
      <c r="AV1123" s="13"/>
      <c r="AW1123" s="13"/>
      <c r="AX1123" s="13"/>
      <c r="AY1123" s="13"/>
      <c r="AZ1123" s="13"/>
      <c r="BA1123" s="13"/>
      <c r="BB1123" s="13"/>
      <c r="BC1123" s="13"/>
      <c r="BD1123" s="13"/>
      <c r="BE1123" s="13"/>
      <c r="BF1123" s="13"/>
      <c r="BG1123" s="13"/>
      <c r="BH1123" s="13"/>
      <c r="BI1123" s="13"/>
      <c r="BJ1123" s="13"/>
      <c r="BK1123" s="13"/>
      <c r="BL1123" s="13"/>
      <c r="BM1123" s="13"/>
      <c r="BN1123" s="13"/>
      <c r="BO1123" s="13"/>
      <c r="BP1123" s="13"/>
      <c r="BQ1123" s="13"/>
      <c r="BR1123" s="13"/>
      <c r="BS1123" s="13"/>
      <c r="BT1123" s="13"/>
      <c r="BU1123" s="13"/>
      <c r="BV1123" s="13"/>
      <c r="BW1123" s="13"/>
      <c r="BX1123" s="13"/>
      <c r="BY1123" s="13"/>
      <c r="BZ1123" s="13"/>
      <c r="CA1123" s="13"/>
      <c r="CB1123" s="13"/>
      <c r="CC1123" s="13"/>
      <c r="CD1123" s="13"/>
      <c r="CE1123" s="13"/>
      <c r="CF1123" s="13"/>
      <c r="CG1123" s="13"/>
      <c r="CH1123" s="13"/>
    </row>
    <row r="1124" spans="1:86">
      <c r="A1124" s="15"/>
      <c r="B1124" s="15"/>
      <c r="C1124" s="15"/>
      <c r="D1124" s="15"/>
      <c r="E1124" s="15"/>
      <c r="F1124" s="15"/>
      <c r="G1124" s="15"/>
      <c r="H1124" s="15"/>
      <c r="I1124" s="15"/>
      <c r="J1124" s="15"/>
      <c r="K1124" s="15"/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Z1124" s="15"/>
      <c r="AA1124" s="15"/>
      <c r="AB1124" s="15"/>
      <c r="AC1124" s="15"/>
      <c r="AD1124" s="15"/>
      <c r="AE1124" s="15"/>
      <c r="AF1124" s="15"/>
      <c r="AG1124" s="15"/>
      <c r="AH1124" s="15"/>
      <c r="AI1124" s="15"/>
      <c r="AJ1124" s="15"/>
      <c r="AK1124" s="15"/>
      <c r="AL1124" s="15"/>
      <c r="AM1124" s="13"/>
      <c r="AN1124" s="13"/>
      <c r="AO1124" s="13"/>
      <c r="AP1124" s="13"/>
      <c r="AQ1124" s="13"/>
      <c r="AR1124" s="13"/>
      <c r="AS1124" s="13"/>
      <c r="AT1124" s="13"/>
      <c r="AU1124" s="13"/>
      <c r="AV1124" s="13"/>
      <c r="AW1124" s="13"/>
      <c r="AX1124" s="13"/>
      <c r="AY1124" s="13"/>
      <c r="AZ1124" s="13"/>
      <c r="BA1124" s="13"/>
      <c r="BB1124" s="13"/>
      <c r="BC1124" s="13"/>
      <c r="BD1124" s="13"/>
      <c r="BE1124" s="13"/>
      <c r="BF1124" s="13"/>
      <c r="BG1124" s="13"/>
      <c r="BH1124" s="13"/>
      <c r="BI1124" s="13"/>
      <c r="BJ1124" s="13"/>
      <c r="BK1124" s="13"/>
      <c r="BL1124" s="13"/>
      <c r="BM1124" s="13"/>
      <c r="BN1124" s="13"/>
      <c r="BO1124" s="13"/>
      <c r="BP1124" s="13"/>
      <c r="BQ1124" s="13"/>
      <c r="BR1124" s="13"/>
      <c r="BS1124" s="13"/>
      <c r="BT1124" s="13"/>
      <c r="BU1124" s="13"/>
      <c r="BV1124" s="13"/>
      <c r="BW1124" s="13"/>
      <c r="BX1124" s="13"/>
      <c r="BY1124" s="13"/>
      <c r="BZ1124" s="13"/>
      <c r="CA1124" s="13"/>
      <c r="CB1124" s="13"/>
      <c r="CC1124" s="13"/>
      <c r="CD1124" s="13"/>
      <c r="CE1124" s="13"/>
      <c r="CF1124" s="13"/>
      <c r="CG1124" s="13"/>
      <c r="CH1124" s="13"/>
    </row>
    <row r="1125" spans="1:86">
      <c r="A1125" s="15"/>
      <c r="B1125" s="15"/>
      <c r="C1125" s="15"/>
      <c r="D1125" s="15"/>
      <c r="E1125" s="15"/>
      <c r="F1125" s="15"/>
      <c r="G1125" s="15"/>
      <c r="H1125" s="15"/>
      <c r="I1125" s="15"/>
      <c r="J1125" s="15"/>
      <c r="K1125" s="15"/>
      <c r="L1125" s="15"/>
      <c r="M1125" s="15"/>
      <c r="N1125" s="15"/>
      <c r="O1125" s="15"/>
      <c r="P1125" s="15"/>
      <c r="Q1125" s="15"/>
      <c r="R1125" s="15"/>
      <c r="S1125" s="15"/>
      <c r="T1125" s="15"/>
      <c r="U1125" s="15"/>
      <c r="V1125" s="15"/>
      <c r="W1125" s="15"/>
      <c r="X1125" s="15"/>
      <c r="Z1125" s="15"/>
      <c r="AA1125" s="15"/>
      <c r="AB1125" s="15"/>
      <c r="AC1125" s="15"/>
      <c r="AD1125" s="15"/>
      <c r="AE1125" s="15"/>
      <c r="AF1125" s="15"/>
      <c r="AG1125" s="15"/>
      <c r="AH1125" s="15"/>
      <c r="AI1125" s="15"/>
      <c r="AJ1125" s="15"/>
      <c r="AK1125" s="15"/>
      <c r="AL1125" s="15"/>
      <c r="AM1125" s="13"/>
      <c r="AN1125" s="13"/>
      <c r="AO1125" s="13"/>
      <c r="AP1125" s="13"/>
      <c r="AQ1125" s="13"/>
      <c r="AR1125" s="13"/>
      <c r="AS1125" s="13"/>
      <c r="AT1125" s="13"/>
      <c r="AU1125" s="13"/>
      <c r="AV1125" s="13"/>
      <c r="AW1125" s="13"/>
      <c r="AX1125" s="13"/>
      <c r="AY1125" s="13"/>
      <c r="AZ1125" s="13"/>
      <c r="BA1125" s="13"/>
      <c r="BB1125" s="13"/>
      <c r="BC1125" s="13"/>
      <c r="BD1125" s="13"/>
      <c r="BE1125" s="13"/>
      <c r="BF1125" s="13"/>
      <c r="BG1125" s="13"/>
      <c r="BH1125" s="13"/>
      <c r="BI1125" s="13"/>
      <c r="BJ1125" s="13"/>
      <c r="BK1125" s="13"/>
      <c r="BL1125" s="13"/>
      <c r="BM1125" s="13"/>
      <c r="BN1125" s="13"/>
      <c r="BO1125" s="13"/>
      <c r="BP1125" s="13"/>
      <c r="BQ1125" s="13"/>
      <c r="BR1125" s="13"/>
      <c r="BS1125" s="13"/>
      <c r="BT1125" s="13"/>
      <c r="BU1125" s="13"/>
      <c r="BV1125" s="13"/>
      <c r="BW1125" s="13"/>
      <c r="BX1125" s="13"/>
      <c r="BY1125" s="13"/>
      <c r="BZ1125" s="13"/>
      <c r="CA1125" s="13"/>
      <c r="CB1125" s="13"/>
      <c r="CC1125" s="13"/>
      <c r="CD1125" s="13"/>
      <c r="CE1125" s="13"/>
      <c r="CF1125" s="13"/>
      <c r="CG1125" s="13"/>
      <c r="CH1125" s="13"/>
    </row>
    <row r="1126" spans="1:86">
      <c r="A1126" s="15"/>
      <c r="B1126" s="15"/>
      <c r="C1126" s="15"/>
      <c r="D1126" s="15"/>
      <c r="E1126" s="15"/>
      <c r="F1126" s="15"/>
      <c r="G1126" s="15"/>
      <c r="H1126" s="15"/>
      <c r="I1126" s="15"/>
      <c r="J1126" s="15"/>
      <c r="K1126" s="15"/>
      <c r="L1126" s="15"/>
      <c r="M1126" s="15"/>
      <c r="N1126" s="15"/>
      <c r="O1126" s="15"/>
      <c r="P1126" s="15"/>
      <c r="Q1126" s="15"/>
      <c r="R1126" s="15"/>
      <c r="S1126" s="15"/>
      <c r="T1126" s="15"/>
      <c r="U1126" s="15"/>
      <c r="V1126" s="15"/>
      <c r="W1126" s="15"/>
      <c r="X1126" s="15"/>
      <c r="Z1126" s="15"/>
      <c r="AA1126" s="15"/>
      <c r="AB1126" s="15"/>
      <c r="AC1126" s="15"/>
      <c r="AD1126" s="15"/>
      <c r="AE1126" s="15"/>
      <c r="AF1126" s="15"/>
      <c r="AG1126" s="15"/>
      <c r="AH1126" s="15"/>
      <c r="AI1126" s="15"/>
      <c r="AJ1126" s="15"/>
      <c r="AK1126" s="15"/>
      <c r="AL1126" s="15"/>
      <c r="AM1126" s="13"/>
      <c r="AN1126" s="13"/>
      <c r="AO1126" s="13"/>
      <c r="AP1126" s="13"/>
      <c r="AQ1126" s="13"/>
      <c r="AR1126" s="13"/>
      <c r="AS1126" s="13"/>
      <c r="AT1126" s="13"/>
      <c r="AU1126" s="13"/>
      <c r="AV1126" s="13"/>
      <c r="AW1126" s="13"/>
      <c r="AX1126" s="13"/>
      <c r="AY1126" s="13"/>
      <c r="AZ1126" s="13"/>
      <c r="BA1126" s="13"/>
      <c r="BB1126" s="13"/>
      <c r="BC1126" s="13"/>
      <c r="BD1126" s="13"/>
      <c r="BE1126" s="13"/>
      <c r="BF1126" s="13"/>
      <c r="BG1126" s="13"/>
      <c r="BH1126" s="13"/>
      <c r="BI1126" s="13"/>
      <c r="BJ1126" s="13"/>
      <c r="BK1126" s="13"/>
      <c r="BL1126" s="13"/>
      <c r="BM1126" s="13"/>
      <c r="BN1126" s="13"/>
      <c r="BO1126" s="13"/>
      <c r="BP1126" s="13"/>
      <c r="BQ1126" s="13"/>
      <c r="BR1126" s="13"/>
      <c r="BS1126" s="13"/>
      <c r="BT1126" s="13"/>
      <c r="BU1126" s="13"/>
      <c r="BV1126" s="13"/>
      <c r="BW1126" s="13"/>
      <c r="BX1126" s="13"/>
      <c r="BY1126" s="13"/>
      <c r="BZ1126" s="13"/>
      <c r="CA1126" s="13"/>
      <c r="CB1126" s="13"/>
      <c r="CC1126" s="13"/>
      <c r="CD1126" s="13"/>
      <c r="CE1126" s="13"/>
      <c r="CF1126" s="13"/>
      <c r="CG1126" s="13"/>
      <c r="CH1126" s="13"/>
    </row>
    <row r="1127" spans="1:86">
      <c r="A1127" s="15"/>
      <c r="B1127" s="15"/>
      <c r="C1127" s="15"/>
      <c r="D1127" s="15"/>
      <c r="E1127" s="15"/>
      <c r="F1127" s="15"/>
      <c r="G1127" s="15"/>
      <c r="H1127" s="15"/>
      <c r="I1127" s="15"/>
      <c r="J1127" s="15"/>
      <c r="K1127" s="15"/>
      <c r="L1127" s="15"/>
      <c r="M1127" s="15"/>
      <c r="N1127" s="15"/>
      <c r="O1127" s="15"/>
      <c r="P1127" s="15"/>
      <c r="Q1127" s="15"/>
      <c r="R1127" s="15"/>
      <c r="S1127" s="15"/>
      <c r="T1127" s="15"/>
      <c r="U1127" s="15"/>
      <c r="V1127" s="15"/>
      <c r="W1127" s="15"/>
      <c r="X1127" s="15"/>
      <c r="Z1127" s="15"/>
      <c r="AA1127" s="15"/>
      <c r="AB1127" s="15"/>
      <c r="AC1127" s="15"/>
      <c r="AD1127" s="15"/>
      <c r="AE1127" s="15"/>
      <c r="AF1127" s="15"/>
      <c r="AG1127" s="15"/>
      <c r="AH1127" s="15"/>
      <c r="AI1127" s="15"/>
      <c r="AJ1127" s="15"/>
      <c r="AK1127" s="15"/>
      <c r="AL1127" s="15"/>
      <c r="AM1127" s="13"/>
      <c r="AN1127" s="13"/>
      <c r="AO1127" s="13"/>
      <c r="AP1127" s="13"/>
      <c r="AQ1127" s="13"/>
      <c r="AR1127" s="13"/>
      <c r="AS1127" s="13"/>
      <c r="AT1127" s="13"/>
      <c r="AU1127" s="13"/>
      <c r="AV1127" s="13"/>
      <c r="AW1127" s="13"/>
      <c r="AX1127" s="13"/>
      <c r="AY1127" s="13"/>
      <c r="AZ1127" s="13"/>
      <c r="BA1127" s="13"/>
      <c r="BB1127" s="13"/>
      <c r="BC1127" s="13"/>
      <c r="BD1127" s="13"/>
      <c r="BE1127" s="13"/>
      <c r="BF1127" s="13"/>
      <c r="BG1127" s="13"/>
      <c r="BH1127" s="13"/>
      <c r="BI1127" s="13"/>
      <c r="BJ1127" s="13"/>
      <c r="BK1127" s="13"/>
      <c r="BL1127" s="13"/>
      <c r="BM1127" s="13"/>
      <c r="BN1127" s="13"/>
      <c r="BO1127" s="13"/>
      <c r="BP1127" s="13"/>
      <c r="BQ1127" s="13"/>
      <c r="BR1127" s="13"/>
      <c r="BS1127" s="13"/>
      <c r="BT1127" s="13"/>
      <c r="BU1127" s="13"/>
      <c r="BV1127" s="13"/>
      <c r="BW1127" s="13"/>
      <c r="BX1127" s="13"/>
      <c r="BY1127" s="13"/>
      <c r="BZ1127" s="13"/>
      <c r="CA1127" s="13"/>
      <c r="CB1127" s="13"/>
      <c r="CC1127" s="13"/>
      <c r="CD1127" s="13"/>
      <c r="CE1127" s="13"/>
      <c r="CF1127" s="13"/>
      <c r="CG1127" s="13"/>
      <c r="CH1127" s="13"/>
    </row>
    <row r="1128" spans="1:86">
      <c r="A1128" s="15"/>
      <c r="B1128" s="15"/>
      <c r="C1128" s="15"/>
      <c r="D1128" s="15"/>
      <c r="E1128" s="15"/>
      <c r="F1128" s="15"/>
      <c r="G1128" s="15"/>
      <c r="H1128" s="15"/>
      <c r="I1128" s="15"/>
      <c r="J1128" s="15"/>
      <c r="K1128" s="15"/>
      <c r="L1128" s="15"/>
      <c r="M1128" s="15"/>
      <c r="N1128" s="15"/>
      <c r="O1128" s="15"/>
      <c r="P1128" s="15"/>
      <c r="Q1128" s="15"/>
      <c r="R1128" s="15"/>
      <c r="S1128" s="15"/>
      <c r="T1128" s="15"/>
      <c r="U1128" s="15"/>
      <c r="V1128" s="15"/>
      <c r="W1128" s="15"/>
      <c r="X1128" s="15"/>
      <c r="Z1128" s="15"/>
      <c r="AA1128" s="15"/>
      <c r="AB1128" s="15"/>
      <c r="AC1128" s="15"/>
      <c r="AD1128" s="15"/>
      <c r="AE1128" s="15"/>
      <c r="AF1128" s="15"/>
      <c r="AG1128" s="15"/>
      <c r="AH1128" s="15"/>
      <c r="AI1128" s="15"/>
      <c r="AJ1128" s="15"/>
      <c r="AK1128" s="15"/>
      <c r="AL1128" s="15"/>
      <c r="AM1128" s="13"/>
      <c r="AN1128" s="13"/>
      <c r="AO1128" s="13"/>
      <c r="AP1128" s="13"/>
      <c r="AQ1128" s="13"/>
      <c r="AR1128" s="13"/>
      <c r="AS1128" s="13"/>
      <c r="AT1128" s="13"/>
      <c r="AU1128" s="13"/>
      <c r="AV1128" s="13"/>
      <c r="AW1128" s="13"/>
      <c r="AX1128" s="13"/>
      <c r="AY1128" s="13"/>
      <c r="AZ1128" s="13"/>
      <c r="BA1128" s="13"/>
      <c r="BB1128" s="13"/>
      <c r="BC1128" s="13"/>
      <c r="BD1128" s="13"/>
      <c r="BE1128" s="13"/>
      <c r="BF1128" s="13"/>
      <c r="BG1128" s="13"/>
      <c r="BH1128" s="13"/>
      <c r="BI1128" s="13"/>
      <c r="BJ1128" s="13"/>
      <c r="BK1128" s="13"/>
      <c r="BL1128" s="13"/>
      <c r="BM1128" s="13"/>
      <c r="BN1128" s="13"/>
      <c r="BO1128" s="13"/>
      <c r="BP1128" s="13"/>
      <c r="BQ1128" s="13"/>
      <c r="BR1128" s="13"/>
      <c r="BS1128" s="13"/>
      <c r="BT1128" s="13"/>
      <c r="BU1128" s="13"/>
      <c r="BV1128" s="13"/>
      <c r="BW1128" s="13"/>
      <c r="BX1128" s="13"/>
      <c r="BY1128" s="13"/>
      <c r="BZ1128" s="13"/>
      <c r="CA1128" s="13"/>
      <c r="CB1128" s="13"/>
      <c r="CC1128" s="13"/>
      <c r="CD1128" s="13"/>
      <c r="CE1128" s="13"/>
      <c r="CF1128" s="13"/>
      <c r="CG1128" s="13"/>
      <c r="CH1128" s="13"/>
    </row>
    <row r="1129" spans="1:86">
      <c r="A1129" s="15"/>
      <c r="B1129" s="15"/>
      <c r="C1129" s="15"/>
      <c r="D1129" s="15"/>
      <c r="E1129" s="15"/>
      <c r="F1129" s="15"/>
      <c r="G1129" s="15"/>
      <c r="H1129" s="15"/>
      <c r="I1129" s="15"/>
      <c r="J1129" s="15"/>
      <c r="K1129" s="15"/>
      <c r="L1129" s="15"/>
      <c r="M1129" s="15"/>
      <c r="N1129" s="15"/>
      <c r="O1129" s="15"/>
      <c r="P1129" s="15"/>
      <c r="Q1129" s="15"/>
      <c r="R1129" s="15"/>
      <c r="S1129" s="15"/>
      <c r="T1129" s="15"/>
      <c r="U1129" s="15"/>
      <c r="V1129" s="15"/>
      <c r="W1129" s="15"/>
      <c r="X1129" s="15"/>
      <c r="Z1129" s="15"/>
      <c r="AA1129" s="15"/>
      <c r="AB1129" s="15"/>
      <c r="AC1129" s="15"/>
      <c r="AD1129" s="15"/>
      <c r="AE1129" s="15"/>
      <c r="AF1129" s="15"/>
      <c r="AG1129" s="15"/>
      <c r="AH1129" s="15"/>
      <c r="AI1129" s="15"/>
      <c r="AJ1129" s="15"/>
      <c r="AK1129" s="15"/>
      <c r="AL1129" s="15"/>
      <c r="AM1129" s="13"/>
      <c r="AN1129" s="13"/>
      <c r="AO1129" s="13"/>
      <c r="AP1129" s="13"/>
      <c r="AQ1129" s="13"/>
      <c r="AR1129" s="13"/>
      <c r="AS1129" s="13"/>
      <c r="AT1129" s="13"/>
      <c r="AU1129" s="13"/>
      <c r="AV1129" s="13"/>
      <c r="AW1129" s="13"/>
      <c r="AX1129" s="13"/>
      <c r="AY1129" s="13"/>
      <c r="AZ1129" s="13"/>
      <c r="BA1129" s="13"/>
      <c r="BB1129" s="13"/>
      <c r="BC1129" s="13"/>
      <c r="BD1129" s="13"/>
      <c r="BE1129" s="13"/>
      <c r="BF1129" s="13"/>
      <c r="BG1129" s="13"/>
      <c r="BH1129" s="13"/>
      <c r="BI1129" s="13"/>
      <c r="BJ1129" s="13"/>
      <c r="BK1129" s="13"/>
      <c r="BL1129" s="13"/>
      <c r="BM1129" s="13"/>
      <c r="BN1129" s="13"/>
      <c r="BO1129" s="13"/>
      <c r="BP1129" s="13"/>
      <c r="BQ1129" s="13"/>
      <c r="BR1129" s="13"/>
      <c r="BS1129" s="13"/>
      <c r="BT1129" s="13"/>
      <c r="BU1129" s="13"/>
      <c r="BV1129" s="13"/>
      <c r="BW1129" s="13"/>
      <c r="BX1129" s="13"/>
      <c r="BY1129" s="13"/>
      <c r="BZ1129" s="13"/>
      <c r="CA1129" s="13"/>
      <c r="CB1129" s="13"/>
      <c r="CC1129" s="13"/>
      <c r="CD1129" s="13"/>
      <c r="CE1129" s="13"/>
      <c r="CF1129" s="13"/>
      <c r="CG1129" s="13"/>
      <c r="CH1129" s="13"/>
    </row>
    <row r="1130" spans="1:86">
      <c r="A1130" s="15"/>
      <c r="B1130" s="15"/>
      <c r="C1130" s="15"/>
      <c r="D1130" s="15"/>
      <c r="E1130" s="15"/>
      <c r="F1130" s="15"/>
      <c r="G1130" s="15"/>
      <c r="H1130" s="15"/>
      <c r="I1130" s="15"/>
      <c r="J1130" s="15"/>
      <c r="K1130" s="15"/>
      <c r="L1130" s="15"/>
      <c r="M1130" s="15"/>
      <c r="N1130" s="15"/>
      <c r="O1130" s="15"/>
      <c r="P1130" s="15"/>
      <c r="Q1130" s="15"/>
      <c r="R1130" s="15"/>
      <c r="S1130" s="15"/>
      <c r="T1130" s="15"/>
      <c r="U1130" s="15"/>
      <c r="V1130" s="15"/>
      <c r="W1130" s="15"/>
      <c r="X1130" s="15"/>
      <c r="Z1130" s="15"/>
      <c r="AA1130" s="15"/>
      <c r="AB1130" s="15"/>
      <c r="AC1130" s="15"/>
      <c r="AD1130" s="15"/>
      <c r="AE1130" s="15"/>
      <c r="AF1130" s="15"/>
      <c r="AG1130" s="15"/>
      <c r="AH1130" s="15"/>
      <c r="AI1130" s="15"/>
      <c r="AJ1130" s="15"/>
      <c r="AK1130" s="15"/>
      <c r="AL1130" s="15"/>
      <c r="AM1130" s="13"/>
      <c r="AN1130" s="13"/>
      <c r="AO1130" s="13"/>
      <c r="AP1130" s="13"/>
      <c r="AQ1130" s="13"/>
      <c r="AR1130" s="13"/>
      <c r="AS1130" s="13"/>
      <c r="AT1130" s="13"/>
      <c r="AU1130" s="13"/>
      <c r="AV1130" s="13"/>
      <c r="AW1130" s="13"/>
      <c r="AX1130" s="13"/>
      <c r="AY1130" s="13"/>
      <c r="AZ1130" s="13"/>
      <c r="BA1130" s="13"/>
      <c r="BB1130" s="13"/>
      <c r="BC1130" s="13"/>
      <c r="BD1130" s="13"/>
      <c r="BE1130" s="13"/>
      <c r="BF1130" s="13"/>
      <c r="BG1130" s="13"/>
      <c r="BH1130" s="13"/>
      <c r="BI1130" s="13"/>
      <c r="BJ1130" s="13"/>
      <c r="BK1130" s="13"/>
      <c r="BL1130" s="13"/>
      <c r="BM1130" s="13"/>
      <c r="BN1130" s="13"/>
      <c r="BO1130" s="13"/>
      <c r="BP1130" s="13"/>
      <c r="BQ1130" s="13"/>
      <c r="BR1130" s="13"/>
      <c r="BS1130" s="13"/>
      <c r="BT1130" s="13"/>
      <c r="BU1130" s="13"/>
      <c r="BV1130" s="13"/>
      <c r="BW1130" s="13"/>
      <c r="BX1130" s="13"/>
      <c r="BY1130" s="13"/>
      <c r="BZ1130" s="13"/>
      <c r="CA1130" s="13"/>
      <c r="CB1130" s="13"/>
      <c r="CC1130" s="13"/>
      <c r="CD1130" s="13"/>
      <c r="CE1130" s="13"/>
      <c r="CF1130" s="13"/>
      <c r="CG1130" s="13"/>
      <c r="CH1130" s="13"/>
    </row>
    <row r="1131" spans="1:86">
      <c r="A1131" s="15"/>
      <c r="B1131" s="15"/>
      <c r="C1131" s="15"/>
      <c r="D1131" s="15"/>
      <c r="E1131" s="15"/>
      <c r="F1131" s="15"/>
      <c r="G1131" s="15"/>
      <c r="H1131" s="15"/>
      <c r="I1131" s="15"/>
      <c r="J1131" s="15"/>
      <c r="K1131" s="15"/>
      <c r="L1131" s="15"/>
      <c r="M1131" s="15"/>
      <c r="N1131" s="15"/>
      <c r="O1131" s="15"/>
      <c r="P1131" s="15"/>
      <c r="Q1131" s="15"/>
      <c r="R1131" s="15"/>
      <c r="S1131" s="15"/>
      <c r="T1131" s="15"/>
      <c r="U1131" s="15"/>
      <c r="V1131" s="15"/>
      <c r="W1131" s="15"/>
      <c r="X1131" s="15"/>
      <c r="Z1131" s="15"/>
      <c r="AA1131" s="15"/>
      <c r="AB1131" s="15"/>
      <c r="AC1131" s="15"/>
      <c r="AD1131" s="15"/>
      <c r="AE1131" s="15"/>
      <c r="AF1131" s="15"/>
      <c r="AG1131" s="15"/>
      <c r="AH1131" s="15"/>
      <c r="AI1131" s="15"/>
      <c r="AJ1131" s="15"/>
      <c r="AK1131" s="15"/>
      <c r="AL1131" s="15"/>
      <c r="AM1131" s="13"/>
      <c r="AN1131" s="13"/>
      <c r="AO1131" s="13"/>
      <c r="AP1131" s="13"/>
      <c r="AQ1131" s="13"/>
      <c r="AR1131" s="13"/>
      <c r="AS1131" s="13"/>
      <c r="AT1131" s="13"/>
      <c r="AU1131" s="13"/>
      <c r="AV1131" s="13"/>
      <c r="AW1131" s="13"/>
      <c r="AX1131" s="13"/>
      <c r="AY1131" s="13"/>
      <c r="AZ1131" s="13"/>
      <c r="BA1131" s="13"/>
      <c r="BB1131" s="13"/>
      <c r="BC1131" s="13"/>
      <c r="BD1131" s="13"/>
      <c r="BE1131" s="13"/>
      <c r="BF1131" s="13"/>
      <c r="BG1131" s="13"/>
      <c r="BH1131" s="13"/>
      <c r="BI1131" s="13"/>
      <c r="BJ1131" s="13"/>
      <c r="BK1131" s="13"/>
      <c r="BL1131" s="13"/>
      <c r="BM1131" s="13"/>
      <c r="BN1131" s="13"/>
      <c r="BO1131" s="13"/>
      <c r="BP1131" s="13"/>
      <c r="BQ1131" s="13"/>
      <c r="BR1131" s="13"/>
      <c r="BS1131" s="13"/>
      <c r="BT1131" s="13"/>
      <c r="BU1131" s="13"/>
      <c r="BV1131" s="13"/>
      <c r="BW1131" s="13"/>
      <c r="BX1131" s="13"/>
      <c r="BY1131" s="13"/>
      <c r="BZ1131" s="13"/>
      <c r="CA1131" s="13"/>
      <c r="CB1131" s="13"/>
      <c r="CC1131" s="13"/>
      <c r="CD1131" s="13"/>
      <c r="CE1131" s="13"/>
      <c r="CF1131" s="13"/>
      <c r="CG1131" s="13"/>
      <c r="CH1131" s="13"/>
    </row>
    <row r="1132" spans="1:86">
      <c r="A1132" s="15"/>
      <c r="B1132" s="15"/>
      <c r="C1132" s="15"/>
      <c r="D1132" s="15"/>
      <c r="E1132" s="15"/>
      <c r="F1132" s="15"/>
      <c r="G1132" s="15"/>
      <c r="H1132" s="15"/>
      <c r="I1132" s="15"/>
      <c r="J1132" s="15"/>
      <c r="K1132" s="15"/>
      <c r="L1132" s="15"/>
      <c r="M1132" s="15"/>
      <c r="N1132" s="15"/>
      <c r="O1132" s="15"/>
      <c r="P1132" s="15"/>
      <c r="Q1132" s="15"/>
      <c r="R1132" s="15"/>
      <c r="S1132" s="15"/>
      <c r="T1132" s="15"/>
      <c r="U1132" s="15"/>
      <c r="V1132" s="15"/>
      <c r="W1132" s="15"/>
      <c r="X1132" s="15"/>
      <c r="Z1132" s="15"/>
      <c r="AA1132" s="15"/>
      <c r="AB1132" s="15"/>
      <c r="AC1132" s="15"/>
      <c r="AD1132" s="15"/>
      <c r="AE1132" s="15"/>
      <c r="AF1132" s="15"/>
      <c r="AG1132" s="15"/>
      <c r="AH1132" s="15"/>
      <c r="AI1132" s="15"/>
      <c r="AJ1132" s="15"/>
      <c r="AK1132" s="15"/>
      <c r="AL1132" s="15"/>
      <c r="AM1132" s="13"/>
      <c r="AN1132" s="13"/>
      <c r="AO1132" s="13"/>
      <c r="AP1132" s="13"/>
      <c r="AQ1132" s="13"/>
      <c r="AR1132" s="13"/>
      <c r="AS1132" s="13"/>
      <c r="AT1132" s="13"/>
      <c r="AU1132" s="13"/>
      <c r="AV1132" s="13"/>
      <c r="AW1132" s="13"/>
      <c r="AX1132" s="13"/>
      <c r="AY1132" s="13"/>
      <c r="AZ1132" s="13"/>
      <c r="BA1132" s="13"/>
      <c r="BB1132" s="13"/>
      <c r="BC1132" s="13"/>
      <c r="BD1132" s="13"/>
      <c r="BE1132" s="13"/>
      <c r="BF1132" s="13"/>
      <c r="BG1132" s="13"/>
      <c r="BH1132" s="13"/>
      <c r="BI1132" s="13"/>
      <c r="BJ1132" s="13"/>
      <c r="BK1132" s="13"/>
      <c r="BL1132" s="13"/>
      <c r="BM1132" s="13"/>
      <c r="BN1132" s="13"/>
      <c r="BO1132" s="13"/>
      <c r="BP1132" s="13"/>
      <c r="BQ1132" s="13"/>
      <c r="BR1132" s="13"/>
      <c r="BS1132" s="13"/>
      <c r="BT1132" s="13"/>
      <c r="BU1132" s="13"/>
      <c r="BV1132" s="13"/>
      <c r="BW1132" s="13"/>
      <c r="BX1132" s="13"/>
      <c r="BY1132" s="13"/>
      <c r="BZ1132" s="13"/>
      <c r="CA1132" s="13"/>
      <c r="CB1132" s="13"/>
      <c r="CC1132" s="13"/>
      <c r="CD1132" s="13"/>
      <c r="CE1132" s="13"/>
      <c r="CF1132" s="13"/>
      <c r="CG1132" s="13"/>
      <c r="CH1132" s="13"/>
    </row>
    <row r="1133" spans="1:86">
      <c r="A1133" s="15"/>
      <c r="B1133" s="15"/>
      <c r="C1133" s="15"/>
      <c r="D1133" s="15"/>
      <c r="E1133" s="15"/>
      <c r="F1133" s="15"/>
      <c r="G1133" s="15"/>
      <c r="H1133" s="15"/>
      <c r="I1133" s="15"/>
      <c r="J1133" s="15"/>
      <c r="K1133" s="15"/>
      <c r="L1133" s="15"/>
      <c r="M1133" s="15"/>
      <c r="N1133" s="15"/>
      <c r="O1133" s="15"/>
      <c r="P1133" s="15"/>
      <c r="Q1133" s="15"/>
      <c r="R1133" s="15"/>
      <c r="S1133" s="15"/>
      <c r="T1133" s="15"/>
      <c r="U1133" s="15"/>
      <c r="V1133" s="15"/>
      <c r="W1133" s="15"/>
      <c r="X1133" s="15"/>
      <c r="Z1133" s="15"/>
      <c r="AA1133" s="15"/>
      <c r="AB1133" s="15"/>
      <c r="AC1133" s="15"/>
      <c r="AD1133" s="15"/>
      <c r="AE1133" s="15"/>
      <c r="AF1133" s="15"/>
      <c r="AG1133" s="15"/>
      <c r="AH1133" s="15"/>
      <c r="AI1133" s="15"/>
      <c r="AJ1133" s="15"/>
      <c r="AK1133" s="15"/>
      <c r="AL1133" s="15"/>
      <c r="AM1133" s="13"/>
      <c r="AN1133" s="13"/>
      <c r="AO1133" s="13"/>
      <c r="AP1133" s="13"/>
      <c r="AQ1133" s="13"/>
      <c r="AR1133" s="13"/>
      <c r="AS1133" s="13"/>
      <c r="AT1133" s="13"/>
      <c r="AU1133" s="13"/>
      <c r="AV1133" s="13"/>
      <c r="AW1133" s="13"/>
      <c r="AX1133" s="13"/>
      <c r="AY1133" s="13"/>
      <c r="AZ1133" s="13"/>
      <c r="BA1133" s="13"/>
      <c r="BB1133" s="13"/>
      <c r="BC1133" s="13"/>
      <c r="BD1133" s="13"/>
      <c r="BE1133" s="13"/>
      <c r="BF1133" s="13"/>
      <c r="BG1133" s="13"/>
      <c r="BH1133" s="13"/>
      <c r="BI1133" s="13"/>
      <c r="BJ1133" s="13"/>
      <c r="BK1133" s="13"/>
      <c r="BL1133" s="13"/>
      <c r="BM1133" s="13"/>
      <c r="BN1133" s="13"/>
      <c r="BO1133" s="13"/>
      <c r="BP1133" s="13"/>
      <c r="BQ1133" s="13"/>
      <c r="BR1133" s="13"/>
      <c r="BS1133" s="13"/>
      <c r="BT1133" s="13"/>
      <c r="BU1133" s="13"/>
      <c r="BV1133" s="13"/>
      <c r="BW1133" s="13"/>
      <c r="BX1133" s="13"/>
      <c r="BY1133" s="13"/>
      <c r="BZ1133" s="13"/>
      <c r="CA1133" s="13"/>
      <c r="CB1133" s="13"/>
      <c r="CC1133" s="13"/>
      <c r="CD1133" s="13"/>
      <c r="CE1133" s="13"/>
      <c r="CF1133" s="13"/>
      <c r="CG1133" s="13"/>
      <c r="CH1133" s="13"/>
    </row>
    <row r="1134" spans="1:86">
      <c r="A1134" s="15"/>
      <c r="B1134" s="15"/>
      <c r="C1134" s="15"/>
      <c r="D1134" s="15"/>
      <c r="E1134" s="15"/>
      <c r="F1134" s="15"/>
      <c r="G1134" s="15"/>
      <c r="H1134" s="15"/>
      <c r="I1134" s="15"/>
      <c r="J1134" s="15"/>
      <c r="K1134" s="15"/>
      <c r="L1134" s="15"/>
      <c r="M1134" s="15"/>
      <c r="N1134" s="15"/>
      <c r="O1134" s="15"/>
      <c r="P1134" s="15"/>
      <c r="Q1134" s="15"/>
      <c r="R1134" s="15"/>
      <c r="S1134" s="15"/>
      <c r="T1134" s="15"/>
      <c r="U1134" s="15"/>
      <c r="V1134" s="15"/>
      <c r="W1134" s="15"/>
      <c r="X1134" s="15"/>
      <c r="Z1134" s="15"/>
      <c r="AA1134" s="15"/>
      <c r="AB1134" s="15"/>
      <c r="AC1134" s="15"/>
      <c r="AD1134" s="15"/>
      <c r="AE1134" s="15"/>
      <c r="AF1134" s="15"/>
      <c r="AG1134" s="15"/>
      <c r="AH1134" s="15"/>
      <c r="AI1134" s="15"/>
      <c r="AJ1134" s="15"/>
      <c r="AK1134" s="15"/>
      <c r="AL1134" s="15"/>
      <c r="AM1134" s="13"/>
      <c r="AN1134" s="13"/>
      <c r="AO1134" s="13"/>
      <c r="AP1134" s="13"/>
      <c r="AQ1134" s="13"/>
      <c r="AR1134" s="13"/>
      <c r="AS1134" s="13"/>
      <c r="AT1134" s="13"/>
      <c r="AU1134" s="13"/>
      <c r="AV1134" s="13"/>
      <c r="AW1134" s="13"/>
      <c r="AX1134" s="13"/>
      <c r="AY1134" s="13"/>
      <c r="AZ1134" s="13"/>
      <c r="BA1134" s="13"/>
      <c r="BB1134" s="13"/>
      <c r="BC1134" s="13"/>
      <c r="BD1134" s="13"/>
      <c r="BE1134" s="13"/>
      <c r="BF1134" s="13"/>
      <c r="BG1134" s="13"/>
      <c r="BH1134" s="13"/>
      <c r="BI1134" s="13"/>
      <c r="BJ1134" s="13"/>
      <c r="BK1134" s="13"/>
      <c r="BL1134" s="13"/>
      <c r="BM1134" s="13"/>
      <c r="BN1134" s="13"/>
      <c r="BO1134" s="13"/>
      <c r="BP1134" s="13"/>
      <c r="BQ1134" s="13"/>
      <c r="BR1134" s="13"/>
      <c r="BS1134" s="13"/>
      <c r="BT1134" s="13"/>
      <c r="BU1134" s="13"/>
      <c r="BV1134" s="13"/>
      <c r="BW1134" s="13"/>
      <c r="BX1134" s="13"/>
      <c r="BY1134" s="13"/>
      <c r="BZ1134" s="13"/>
      <c r="CA1134" s="13"/>
      <c r="CB1134" s="13"/>
      <c r="CC1134" s="13"/>
      <c r="CD1134" s="13"/>
      <c r="CE1134" s="13"/>
      <c r="CF1134" s="13"/>
      <c r="CG1134" s="13"/>
      <c r="CH1134" s="13"/>
    </row>
    <row r="1135" spans="1:86">
      <c r="A1135" s="15"/>
      <c r="B1135" s="15"/>
      <c r="C1135" s="15"/>
      <c r="D1135" s="15"/>
      <c r="E1135" s="15"/>
      <c r="F1135" s="15"/>
      <c r="G1135" s="15"/>
      <c r="H1135" s="15"/>
      <c r="I1135" s="15"/>
      <c r="J1135" s="15"/>
      <c r="K1135" s="15"/>
      <c r="L1135" s="15"/>
      <c r="M1135" s="15"/>
      <c r="N1135" s="15"/>
      <c r="O1135" s="15"/>
      <c r="P1135" s="15"/>
      <c r="Q1135" s="15"/>
      <c r="R1135" s="15"/>
      <c r="S1135" s="15"/>
      <c r="T1135" s="15"/>
      <c r="U1135" s="15"/>
      <c r="V1135" s="15"/>
      <c r="W1135" s="15"/>
      <c r="X1135" s="15"/>
      <c r="Z1135" s="15"/>
      <c r="AA1135" s="15"/>
      <c r="AB1135" s="15"/>
      <c r="AC1135" s="15"/>
      <c r="AD1135" s="15"/>
      <c r="AE1135" s="15"/>
      <c r="AF1135" s="15"/>
      <c r="AG1135" s="15"/>
      <c r="AH1135" s="15"/>
      <c r="AI1135" s="15"/>
      <c r="AJ1135" s="15"/>
      <c r="AK1135" s="15"/>
      <c r="AL1135" s="15"/>
      <c r="AM1135" s="13"/>
      <c r="AN1135" s="13"/>
      <c r="AO1135" s="13"/>
      <c r="AP1135" s="13"/>
      <c r="AQ1135" s="13"/>
      <c r="AR1135" s="13"/>
      <c r="AS1135" s="13"/>
      <c r="AT1135" s="13"/>
      <c r="AU1135" s="13"/>
      <c r="AV1135" s="13"/>
      <c r="AW1135" s="13"/>
      <c r="AX1135" s="13"/>
      <c r="AY1135" s="13"/>
      <c r="AZ1135" s="13"/>
      <c r="BA1135" s="13"/>
      <c r="BB1135" s="13"/>
      <c r="BC1135" s="13"/>
      <c r="BD1135" s="13"/>
      <c r="BE1135" s="13"/>
      <c r="BF1135" s="13"/>
      <c r="BG1135" s="13"/>
      <c r="BH1135" s="13"/>
      <c r="BI1135" s="13"/>
      <c r="BJ1135" s="13"/>
      <c r="BK1135" s="13"/>
      <c r="BL1135" s="13"/>
      <c r="BM1135" s="13"/>
      <c r="BN1135" s="13"/>
      <c r="BO1135" s="13"/>
      <c r="BP1135" s="13"/>
      <c r="BQ1135" s="13"/>
      <c r="BR1135" s="13"/>
      <c r="BS1135" s="13"/>
      <c r="BT1135" s="13"/>
      <c r="BU1135" s="13"/>
      <c r="BV1135" s="13"/>
      <c r="BW1135" s="13"/>
      <c r="BX1135" s="13"/>
      <c r="BY1135" s="13"/>
      <c r="BZ1135" s="13"/>
      <c r="CA1135" s="13"/>
      <c r="CB1135" s="13"/>
      <c r="CC1135" s="13"/>
      <c r="CD1135" s="13"/>
      <c r="CE1135" s="13"/>
      <c r="CF1135" s="13"/>
      <c r="CG1135" s="13"/>
      <c r="CH1135" s="13"/>
    </row>
    <row r="1136" spans="1:86">
      <c r="A1136" s="15"/>
      <c r="B1136" s="15"/>
      <c r="C1136" s="15"/>
      <c r="D1136" s="15"/>
      <c r="E1136" s="15"/>
      <c r="F1136" s="15"/>
      <c r="G1136" s="15"/>
      <c r="H1136" s="15"/>
      <c r="I1136" s="15"/>
      <c r="J1136" s="15"/>
      <c r="K1136" s="15"/>
      <c r="L1136" s="15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/>
      <c r="W1136" s="15"/>
      <c r="X1136" s="15"/>
      <c r="Z1136" s="15"/>
      <c r="AA1136" s="15"/>
      <c r="AB1136" s="15"/>
      <c r="AC1136" s="15"/>
      <c r="AD1136" s="15"/>
      <c r="AE1136" s="15"/>
      <c r="AF1136" s="15"/>
      <c r="AG1136" s="15"/>
      <c r="AH1136" s="15"/>
      <c r="AI1136" s="15"/>
      <c r="AJ1136" s="15"/>
      <c r="AK1136" s="15"/>
      <c r="AL1136" s="15"/>
      <c r="AM1136" s="13"/>
      <c r="AN1136" s="13"/>
      <c r="AO1136" s="13"/>
      <c r="AP1136" s="13"/>
      <c r="AQ1136" s="13"/>
      <c r="AR1136" s="13"/>
      <c r="AS1136" s="13"/>
      <c r="AT1136" s="13"/>
      <c r="AU1136" s="13"/>
      <c r="AV1136" s="13"/>
      <c r="AW1136" s="13"/>
      <c r="AX1136" s="13"/>
      <c r="AY1136" s="13"/>
      <c r="AZ1136" s="13"/>
      <c r="BA1136" s="13"/>
      <c r="BB1136" s="13"/>
      <c r="BC1136" s="13"/>
      <c r="BD1136" s="13"/>
      <c r="BE1136" s="13"/>
      <c r="BF1136" s="13"/>
      <c r="BG1136" s="13"/>
      <c r="BH1136" s="13"/>
      <c r="BI1136" s="13"/>
      <c r="BJ1136" s="13"/>
      <c r="BK1136" s="13"/>
      <c r="BL1136" s="13"/>
      <c r="BM1136" s="13"/>
      <c r="BN1136" s="13"/>
      <c r="BO1136" s="13"/>
      <c r="BP1136" s="13"/>
      <c r="BQ1136" s="13"/>
      <c r="BR1136" s="13"/>
      <c r="BS1136" s="13"/>
      <c r="BT1136" s="13"/>
      <c r="BU1136" s="13"/>
      <c r="BV1136" s="13"/>
      <c r="BW1136" s="13"/>
      <c r="BX1136" s="13"/>
      <c r="BY1136" s="13"/>
      <c r="BZ1136" s="13"/>
      <c r="CA1136" s="13"/>
      <c r="CB1136" s="13"/>
      <c r="CC1136" s="13"/>
      <c r="CD1136" s="13"/>
      <c r="CE1136" s="13"/>
      <c r="CF1136" s="13"/>
      <c r="CG1136" s="13"/>
      <c r="CH1136" s="13"/>
    </row>
    <row r="1137" spans="1:86">
      <c r="A1137" s="15"/>
      <c r="B1137" s="15"/>
      <c r="C1137" s="15"/>
      <c r="D1137" s="15"/>
      <c r="E1137" s="15"/>
      <c r="F1137" s="15"/>
      <c r="G1137" s="15"/>
      <c r="H1137" s="15"/>
      <c r="I1137" s="15"/>
      <c r="J1137" s="15"/>
      <c r="K1137" s="15"/>
      <c r="L1137" s="15"/>
      <c r="M1137" s="15"/>
      <c r="N1137" s="15"/>
      <c r="O1137" s="15"/>
      <c r="P1137" s="15"/>
      <c r="Q1137" s="15"/>
      <c r="R1137" s="15"/>
      <c r="S1137" s="15"/>
      <c r="T1137" s="15"/>
      <c r="U1137" s="15"/>
      <c r="V1137" s="15"/>
      <c r="W1137" s="15"/>
      <c r="X1137" s="15"/>
      <c r="Z1137" s="15"/>
      <c r="AA1137" s="15"/>
      <c r="AB1137" s="15"/>
      <c r="AC1137" s="15"/>
      <c r="AD1137" s="15"/>
      <c r="AE1137" s="15"/>
      <c r="AF1137" s="15"/>
      <c r="AG1137" s="15"/>
      <c r="AH1137" s="15"/>
      <c r="AI1137" s="15"/>
      <c r="AJ1137" s="15"/>
      <c r="AK1137" s="15"/>
      <c r="AL1137" s="15"/>
      <c r="AM1137" s="13"/>
      <c r="AN1137" s="13"/>
      <c r="AO1137" s="13"/>
      <c r="AP1137" s="13"/>
      <c r="AQ1137" s="13"/>
      <c r="AR1137" s="13"/>
      <c r="AS1137" s="13"/>
      <c r="AT1137" s="13"/>
      <c r="AU1137" s="13"/>
      <c r="AV1137" s="13"/>
      <c r="AW1137" s="13"/>
      <c r="AX1137" s="13"/>
      <c r="AY1137" s="13"/>
      <c r="AZ1137" s="13"/>
      <c r="BA1137" s="13"/>
      <c r="BB1137" s="13"/>
      <c r="BC1137" s="13"/>
      <c r="BD1137" s="13"/>
      <c r="BE1137" s="13"/>
      <c r="BF1137" s="13"/>
      <c r="BG1137" s="13"/>
      <c r="BH1137" s="13"/>
      <c r="BI1137" s="13"/>
      <c r="BJ1137" s="13"/>
      <c r="BK1137" s="13"/>
      <c r="BL1137" s="13"/>
      <c r="BM1137" s="13"/>
      <c r="BN1137" s="13"/>
      <c r="BO1137" s="13"/>
      <c r="BP1137" s="13"/>
      <c r="BQ1137" s="13"/>
      <c r="BR1137" s="13"/>
      <c r="BS1137" s="13"/>
      <c r="BT1137" s="13"/>
      <c r="BU1137" s="13"/>
      <c r="BV1137" s="13"/>
      <c r="BW1137" s="13"/>
      <c r="BX1137" s="13"/>
      <c r="BY1137" s="13"/>
      <c r="BZ1137" s="13"/>
      <c r="CA1137" s="13"/>
      <c r="CB1137" s="13"/>
      <c r="CC1137" s="13"/>
      <c r="CD1137" s="13"/>
      <c r="CE1137" s="13"/>
      <c r="CF1137" s="13"/>
      <c r="CG1137" s="13"/>
      <c r="CH1137" s="13"/>
    </row>
    <row r="1138" spans="1:86">
      <c r="A1138" s="15"/>
      <c r="B1138" s="15"/>
      <c r="C1138" s="15"/>
      <c r="D1138" s="15"/>
      <c r="E1138" s="15"/>
      <c r="F1138" s="15"/>
      <c r="G1138" s="15"/>
      <c r="H1138" s="15"/>
      <c r="I1138" s="15"/>
      <c r="J1138" s="15"/>
      <c r="K1138" s="15"/>
      <c r="L1138" s="15"/>
      <c r="M1138" s="15"/>
      <c r="N1138" s="15"/>
      <c r="O1138" s="15"/>
      <c r="P1138" s="15"/>
      <c r="Q1138" s="15"/>
      <c r="R1138" s="15"/>
      <c r="S1138" s="15"/>
      <c r="T1138" s="15"/>
      <c r="U1138" s="15"/>
      <c r="V1138" s="15"/>
      <c r="W1138" s="15"/>
      <c r="X1138" s="15"/>
      <c r="Z1138" s="15"/>
      <c r="AA1138" s="15"/>
      <c r="AB1138" s="15"/>
      <c r="AC1138" s="15"/>
      <c r="AD1138" s="15"/>
      <c r="AE1138" s="15"/>
      <c r="AF1138" s="15"/>
      <c r="AG1138" s="15"/>
      <c r="AH1138" s="15"/>
      <c r="AI1138" s="15"/>
      <c r="AJ1138" s="15"/>
      <c r="AK1138" s="15"/>
      <c r="AL1138" s="15"/>
      <c r="AM1138" s="13"/>
      <c r="AN1138" s="13"/>
      <c r="AO1138" s="13"/>
      <c r="AP1138" s="13"/>
      <c r="AQ1138" s="13"/>
      <c r="AR1138" s="13"/>
      <c r="AS1138" s="13"/>
      <c r="AT1138" s="13"/>
      <c r="AU1138" s="13"/>
      <c r="AV1138" s="13"/>
      <c r="AW1138" s="13"/>
      <c r="AX1138" s="13"/>
      <c r="AY1138" s="13"/>
      <c r="AZ1138" s="13"/>
      <c r="BA1138" s="13"/>
      <c r="BB1138" s="13"/>
      <c r="BC1138" s="13"/>
      <c r="BD1138" s="13"/>
      <c r="BE1138" s="13"/>
      <c r="BF1138" s="13"/>
      <c r="BG1138" s="13"/>
      <c r="BH1138" s="13"/>
      <c r="BI1138" s="13"/>
      <c r="BJ1138" s="13"/>
      <c r="BK1138" s="13"/>
      <c r="BL1138" s="13"/>
      <c r="BM1138" s="13"/>
      <c r="BN1138" s="13"/>
      <c r="BO1138" s="13"/>
      <c r="BP1138" s="13"/>
      <c r="BQ1138" s="13"/>
      <c r="BR1138" s="13"/>
      <c r="BS1138" s="13"/>
      <c r="BT1138" s="13"/>
      <c r="BU1138" s="13"/>
      <c r="BV1138" s="13"/>
      <c r="BW1138" s="13"/>
      <c r="BX1138" s="13"/>
      <c r="BY1138" s="13"/>
      <c r="BZ1138" s="13"/>
      <c r="CA1138" s="13"/>
      <c r="CB1138" s="13"/>
      <c r="CC1138" s="13"/>
      <c r="CD1138" s="13"/>
      <c r="CE1138" s="13"/>
      <c r="CF1138" s="13"/>
      <c r="CG1138" s="13"/>
      <c r="CH1138" s="13"/>
    </row>
    <row r="1139" spans="1:86">
      <c r="A1139" s="15"/>
      <c r="B1139" s="15"/>
      <c r="C1139" s="15"/>
      <c r="D1139" s="15"/>
      <c r="E1139" s="15"/>
      <c r="F1139" s="15"/>
      <c r="G1139" s="15"/>
      <c r="H1139" s="15"/>
      <c r="I1139" s="15"/>
      <c r="J1139" s="15"/>
      <c r="K1139" s="15"/>
      <c r="L1139" s="15"/>
      <c r="M1139" s="15"/>
      <c r="N1139" s="15"/>
      <c r="O1139" s="15"/>
      <c r="P1139" s="15"/>
      <c r="Q1139" s="15"/>
      <c r="R1139" s="15"/>
      <c r="S1139" s="15"/>
      <c r="T1139" s="15"/>
      <c r="U1139" s="15"/>
      <c r="V1139" s="15"/>
      <c r="W1139" s="15"/>
      <c r="X1139" s="15"/>
      <c r="Z1139" s="15"/>
      <c r="AA1139" s="15"/>
      <c r="AB1139" s="15"/>
      <c r="AC1139" s="15"/>
      <c r="AD1139" s="15"/>
      <c r="AE1139" s="15"/>
      <c r="AF1139" s="15"/>
      <c r="AG1139" s="15"/>
      <c r="AH1139" s="15"/>
      <c r="AI1139" s="15"/>
      <c r="AJ1139" s="15"/>
      <c r="AK1139" s="15"/>
      <c r="AL1139" s="15"/>
      <c r="AM1139" s="13"/>
      <c r="AN1139" s="13"/>
      <c r="AO1139" s="13"/>
      <c r="AP1139" s="13"/>
      <c r="AQ1139" s="13"/>
      <c r="AR1139" s="13"/>
      <c r="AS1139" s="13"/>
      <c r="AT1139" s="13"/>
      <c r="AU1139" s="13"/>
      <c r="AV1139" s="13"/>
      <c r="AW1139" s="13"/>
      <c r="AX1139" s="13"/>
      <c r="AY1139" s="13"/>
      <c r="AZ1139" s="13"/>
      <c r="BA1139" s="13"/>
      <c r="BB1139" s="13"/>
      <c r="BC1139" s="13"/>
      <c r="BD1139" s="13"/>
      <c r="BE1139" s="13"/>
      <c r="BF1139" s="13"/>
      <c r="BG1139" s="13"/>
      <c r="BH1139" s="13"/>
      <c r="BI1139" s="13"/>
      <c r="BJ1139" s="13"/>
      <c r="BK1139" s="13"/>
      <c r="BL1139" s="13"/>
      <c r="BM1139" s="13"/>
      <c r="BN1139" s="13"/>
      <c r="BO1139" s="13"/>
      <c r="BP1139" s="13"/>
      <c r="BQ1139" s="13"/>
      <c r="BR1139" s="13"/>
      <c r="BS1139" s="13"/>
      <c r="BT1139" s="13"/>
      <c r="BU1139" s="13"/>
      <c r="BV1139" s="13"/>
      <c r="BW1139" s="13"/>
      <c r="BX1139" s="13"/>
      <c r="BY1139" s="13"/>
      <c r="BZ1139" s="13"/>
      <c r="CA1139" s="13"/>
      <c r="CB1139" s="13"/>
      <c r="CC1139" s="13"/>
      <c r="CD1139" s="13"/>
      <c r="CE1139" s="13"/>
      <c r="CF1139" s="13"/>
      <c r="CG1139" s="13"/>
      <c r="CH1139" s="13"/>
    </row>
    <row r="1140" spans="1:86">
      <c r="A1140" s="15"/>
      <c r="B1140" s="15"/>
      <c r="C1140" s="15"/>
      <c r="D1140" s="15"/>
      <c r="E1140" s="15"/>
      <c r="F1140" s="15"/>
      <c r="G1140" s="15"/>
      <c r="H1140" s="15"/>
      <c r="I1140" s="15"/>
      <c r="J1140" s="15"/>
      <c r="K1140" s="15"/>
      <c r="L1140" s="15"/>
      <c r="M1140" s="15"/>
      <c r="N1140" s="15"/>
      <c r="O1140" s="15"/>
      <c r="P1140" s="15"/>
      <c r="Q1140" s="15"/>
      <c r="R1140" s="15"/>
      <c r="S1140" s="15"/>
      <c r="T1140" s="15"/>
      <c r="U1140" s="15"/>
      <c r="V1140" s="15"/>
      <c r="W1140" s="15"/>
      <c r="X1140" s="15"/>
      <c r="Z1140" s="15"/>
      <c r="AA1140" s="15"/>
      <c r="AB1140" s="15"/>
      <c r="AC1140" s="15"/>
      <c r="AD1140" s="15"/>
      <c r="AE1140" s="15"/>
      <c r="AF1140" s="15"/>
      <c r="AG1140" s="15"/>
      <c r="AH1140" s="15"/>
      <c r="AI1140" s="15"/>
      <c r="AJ1140" s="15"/>
      <c r="AK1140" s="15"/>
      <c r="AL1140" s="15"/>
      <c r="AM1140" s="13"/>
      <c r="AN1140" s="13"/>
      <c r="AO1140" s="13"/>
      <c r="AP1140" s="13"/>
      <c r="AQ1140" s="13"/>
      <c r="AR1140" s="13"/>
      <c r="AS1140" s="13"/>
      <c r="AT1140" s="13"/>
      <c r="AU1140" s="13"/>
      <c r="AV1140" s="13"/>
      <c r="AW1140" s="13"/>
      <c r="AX1140" s="13"/>
      <c r="AY1140" s="13"/>
      <c r="AZ1140" s="13"/>
      <c r="BA1140" s="13"/>
      <c r="BB1140" s="13"/>
      <c r="BC1140" s="13"/>
      <c r="BD1140" s="13"/>
      <c r="BE1140" s="13"/>
      <c r="BF1140" s="13"/>
      <c r="BG1140" s="13"/>
      <c r="BH1140" s="13"/>
      <c r="BI1140" s="13"/>
      <c r="BJ1140" s="13"/>
      <c r="BK1140" s="13"/>
      <c r="BL1140" s="13"/>
      <c r="BM1140" s="13"/>
      <c r="BN1140" s="13"/>
      <c r="BO1140" s="13"/>
      <c r="BP1140" s="13"/>
      <c r="BQ1140" s="13"/>
      <c r="BR1140" s="13"/>
      <c r="BS1140" s="13"/>
      <c r="BT1140" s="13"/>
      <c r="BU1140" s="13"/>
      <c r="BV1140" s="13"/>
      <c r="BW1140" s="13"/>
      <c r="BX1140" s="13"/>
      <c r="BY1140" s="13"/>
      <c r="BZ1140" s="13"/>
      <c r="CA1140" s="13"/>
      <c r="CB1140" s="13"/>
      <c r="CC1140" s="13"/>
      <c r="CD1140" s="13"/>
      <c r="CE1140" s="13"/>
      <c r="CF1140" s="13"/>
      <c r="CG1140" s="13"/>
      <c r="CH1140" s="13"/>
    </row>
    <row r="1141" spans="1:86">
      <c r="A1141" s="15"/>
      <c r="B1141" s="15"/>
      <c r="C1141" s="15"/>
      <c r="D1141" s="15"/>
      <c r="E1141" s="15"/>
      <c r="F1141" s="15"/>
      <c r="G1141" s="15"/>
      <c r="H1141" s="15"/>
      <c r="I1141" s="15"/>
      <c r="J1141" s="15"/>
      <c r="K1141" s="15"/>
      <c r="L1141" s="15"/>
      <c r="M1141" s="15"/>
      <c r="N1141" s="15"/>
      <c r="O1141" s="15"/>
      <c r="P1141" s="15"/>
      <c r="Q1141" s="15"/>
      <c r="R1141" s="15"/>
      <c r="S1141" s="15"/>
      <c r="T1141" s="15"/>
      <c r="U1141" s="15"/>
      <c r="V1141" s="15"/>
      <c r="W1141" s="15"/>
      <c r="X1141" s="15"/>
      <c r="Z1141" s="15"/>
      <c r="AA1141" s="15"/>
      <c r="AB1141" s="15"/>
      <c r="AC1141" s="15"/>
      <c r="AD1141" s="15"/>
      <c r="AE1141" s="15"/>
      <c r="AF1141" s="15"/>
      <c r="AG1141" s="15"/>
      <c r="AH1141" s="15"/>
      <c r="AI1141" s="15"/>
      <c r="AJ1141" s="15"/>
      <c r="AK1141" s="15"/>
      <c r="AL1141" s="15"/>
      <c r="AM1141" s="13"/>
      <c r="AN1141" s="13"/>
      <c r="AO1141" s="13"/>
      <c r="AP1141" s="13"/>
      <c r="AQ1141" s="13"/>
      <c r="AR1141" s="13"/>
      <c r="AS1141" s="13"/>
      <c r="AT1141" s="13"/>
      <c r="AU1141" s="13"/>
      <c r="AV1141" s="13"/>
      <c r="AW1141" s="13"/>
      <c r="AX1141" s="13"/>
      <c r="AY1141" s="13"/>
      <c r="AZ1141" s="13"/>
      <c r="BA1141" s="13"/>
      <c r="BB1141" s="13"/>
      <c r="BC1141" s="13"/>
      <c r="BD1141" s="13"/>
      <c r="BE1141" s="13"/>
      <c r="BF1141" s="13"/>
      <c r="BG1141" s="13"/>
      <c r="BH1141" s="13"/>
      <c r="BI1141" s="13"/>
      <c r="BJ1141" s="13"/>
      <c r="BK1141" s="13"/>
      <c r="BL1141" s="13"/>
      <c r="BM1141" s="13"/>
      <c r="BN1141" s="13"/>
      <c r="BO1141" s="13"/>
      <c r="BP1141" s="13"/>
      <c r="BQ1141" s="13"/>
      <c r="BR1141" s="13"/>
      <c r="BS1141" s="13"/>
      <c r="BT1141" s="13"/>
      <c r="BU1141" s="13"/>
      <c r="BV1141" s="13"/>
      <c r="BW1141" s="13"/>
      <c r="BX1141" s="13"/>
      <c r="BY1141" s="13"/>
      <c r="BZ1141" s="13"/>
      <c r="CA1141" s="13"/>
      <c r="CB1141" s="13"/>
      <c r="CC1141" s="13"/>
      <c r="CD1141" s="13"/>
      <c r="CE1141" s="13"/>
      <c r="CF1141" s="13"/>
      <c r="CG1141" s="13"/>
      <c r="CH1141" s="13"/>
    </row>
    <row r="1142" spans="1:86">
      <c r="A1142" s="15"/>
      <c r="B1142" s="15"/>
      <c r="C1142" s="15"/>
      <c r="D1142" s="15"/>
      <c r="E1142" s="15"/>
      <c r="F1142" s="15"/>
      <c r="G1142" s="15"/>
      <c r="H1142" s="15"/>
      <c r="I1142" s="15"/>
      <c r="J1142" s="15"/>
      <c r="K1142" s="15"/>
      <c r="L1142" s="15"/>
      <c r="M1142" s="15"/>
      <c r="N1142" s="15"/>
      <c r="O1142" s="15"/>
      <c r="P1142" s="15"/>
      <c r="Q1142" s="15"/>
      <c r="R1142" s="15"/>
      <c r="S1142" s="15"/>
      <c r="T1142" s="15"/>
      <c r="U1142" s="15"/>
      <c r="V1142" s="15"/>
      <c r="W1142" s="15"/>
      <c r="X1142" s="15"/>
      <c r="Z1142" s="15"/>
      <c r="AA1142" s="15"/>
      <c r="AB1142" s="15"/>
      <c r="AC1142" s="15"/>
      <c r="AD1142" s="15"/>
      <c r="AE1142" s="15"/>
      <c r="AF1142" s="15"/>
      <c r="AG1142" s="15"/>
      <c r="AH1142" s="15"/>
      <c r="AI1142" s="15"/>
      <c r="AJ1142" s="15"/>
      <c r="AK1142" s="15"/>
      <c r="AL1142" s="15"/>
      <c r="AM1142" s="13"/>
      <c r="AN1142" s="13"/>
      <c r="AO1142" s="13"/>
      <c r="AP1142" s="13"/>
      <c r="AQ1142" s="13"/>
      <c r="AR1142" s="13"/>
      <c r="AS1142" s="13"/>
      <c r="AT1142" s="13"/>
      <c r="AU1142" s="13"/>
      <c r="AV1142" s="13"/>
      <c r="AW1142" s="13"/>
      <c r="AX1142" s="13"/>
      <c r="AY1142" s="13"/>
      <c r="AZ1142" s="13"/>
      <c r="BA1142" s="13"/>
      <c r="BB1142" s="13"/>
      <c r="BC1142" s="13"/>
      <c r="BD1142" s="13"/>
      <c r="BE1142" s="13"/>
      <c r="BF1142" s="13"/>
      <c r="BG1142" s="13"/>
      <c r="BH1142" s="13"/>
      <c r="BI1142" s="13"/>
      <c r="BJ1142" s="13"/>
      <c r="BK1142" s="13"/>
      <c r="BL1142" s="13"/>
      <c r="BM1142" s="13"/>
      <c r="BN1142" s="13"/>
      <c r="BO1142" s="13"/>
      <c r="BP1142" s="13"/>
      <c r="BQ1142" s="13"/>
      <c r="BR1142" s="13"/>
      <c r="BS1142" s="13"/>
      <c r="BT1142" s="13"/>
      <c r="BU1142" s="13"/>
      <c r="BV1142" s="13"/>
      <c r="BW1142" s="13"/>
      <c r="BX1142" s="13"/>
      <c r="BY1142" s="13"/>
      <c r="BZ1142" s="13"/>
      <c r="CA1142" s="13"/>
      <c r="CB1142" s="13"/>
      <c r="CC1142" s="13"/>
      <c r="CD1142" s="13"/>
      <c r="CE1142" s="13"/>
      <c r="CF1142" s="13"/>
      <c r="CG1142" s="13"/>
      <c r="CH1142" s="13"/>
    </row>
    <row r="1143" spans="1:86">
      <c r="A1143" s="15"/>
      <c r="B1143" s="15"/>
      <c r="C1143" s="15"/>
      <c r="D1143" s="15"/>
      <c r="E1143" s="15"/>
      <c r="F1143" s="15"/>
      <c r="G1143" s="15"/>
      <c r="H1143" s="15"/>
      <c r="I1143" s="15"/>
      <c r="J1143" s="15"/>
      <c r="K1143" s="15"/>
      <c r="L1143" s="15"/>
      <c r="M1143" s="15"/>
      <c r="N1143" s="15"/>
      <c r="O1143" s="15"/>
      <c r="P1143" s="15"/>
      <c r="Q1143" s="15"/>
      <c r="R1143" s="15"/>
      <c r="S1143" s="15"/>
      <c r="T1143" s="15"/>
      <c r="U1143" s="15"/>
      <c r="V1143" s="15"/>
      <c r="W1143" s="15"/>
      <c r="X1143" s="15"/>
      <c r="Z1143" s="15"/>
      <c r="AA1143" s="15"/>
      <c r="AB1143" s="15"/>
      <c r="AC1143" s="15"/>
      <c r="AD1143" s="15"/>
      <c r="AE1143" s="15"/>
      <c r="AF1143" s="15"/>
      <c r="AG1143" s="15"/>
      <c r="AH1143" s="15"/>
      <c r="AI1143" s="15"/>
      <c r="AJ1143" s="15"/>
      <c r="AK1143" s="15"/>
      <c r="AL1143" s="15"/>
      <c r="AM1143" s="13"/>
      <c r="AN1143" s="13"/>
      <c r="AO1143" s="13"/>
      <c r="AP1143" s="13"/>
      <c r="AQ1143" s="13"/>
      <c r="AR1143" s="13"/>
      <c r="AS1143" s="13"/>
      <c r="AT1143" s="13"/>
      <c r="AU1143" s="13"/>
      <c r="AV1143" s="13"/>
      <c r="AW1143" s="13"/>
      <c r="AX1143" s="13"/>
      <c r="AY1143" s="13"/>
      <c r="AZ1143" s="13"/>
      <c r="BA1143" s="13"/>
      <c r="BB1143" s="13"/>
      <c r="BC1143" s="13"/>
      <c r="BD1143" s="13"/>
      <c r="BE1143" s="13"/>
      <c r="BF1143" s="13"/>
      <c r="BG1143" s="13"/>
      <c r="BH1143" s="13"/>
      <c r="BI1143" s="13"/>
      <c r="BJ1143" s="13"/>
      <c r="BK1143" s="13"/>
      <c r="BL1143" s="13"/>
      <c r="BM1143" s="13"/>
      <c r="BN1143" s="13"/>
      <c r="BO1143" s="13"/>
      <c r="BP1143" s="13"/>
      <c r="BQ1143" s="13"/>
      <c r="BR1143" s="13"/>
      <c r="BS1143" s="13"/>
      <c r="BT1143" s="13"/>
      <c r="BU1143" s="13"/>
      <c r="BV1143" s="13"/>
      <c r="BW1143" s="13"/>
      <c r="BX1143" s="13"/>
      <c r="BY1143" s="13"/>
      <c r="BZ1143" s="13"/>
      <c r="CA1143" s="13"/>
      <c r="CB1143" s="13"/>
      <c r="CC1143" s="13"/>
      <c r="CD1143" s="13"/>
      <c r="CE1143" s="13"/>
      <c r="CF1143" s="13"/>
      <c r="CG1143" s="13"/>
      <c r="CH1143" s="13"/>
    </row>
    <row r="1144" spans="1:86">
      <c r="A1144" s="15"/>
      <c r="B1144" s="15"/>
      <c r="C1144" s="15"/>
      <c r="D1144" s="15"/>
      <c r="E1144" s="15"/>
      <c r="F1144" s="15"/>
      <c r="G1144" s="15"/>
      <c r="H1144" s="15"/>
      <c r="I1144" s="15"/>
      <c r="J1144" s="15"/>
      <c r="K1144" s="15"/>
      <c r="L1144" s="15"/>
      <c r="M1144" s="15"/>
      <c r="N1144" s="15"/>
      <c r="O1144" s="15"/>
      <c r="P1144" s="15"/>
      <c r="Q1144" s="15"/>
      <c r="R1144" s="15"/>
      <c r="S1144" s="15"/>
      <c r="T1144" s="15"/>
      <c r="U1144" s="15"/>
      <c r="V1144" s="15"/>
      <c r="W1144" s="15"/>
      <c r="X1144" s="15"/>
      <c r="Z1144" s="15"/>
      <c r="AA1144" s="15"/>
      <c r="AB1144" s="15"/>
      <c r="AC1144" s="15"/>
      <c r="AD1144" s="15"/>
      <c r="AE1144" s="15"/>
      <c r="AF1144" s="15"/>
      <c r="AG1144" s="15"/>
      <c r="AH1144" s="15"/>
      <c r="AI1144" s="15"/>
      <c r="AJ1144" s="15"/>
      <c r="AK1144" s="15"/>
      <c r="AL1144" s="15"/>
      <c r="AM1144" s="13"/>
      <c r="AN1144" s="13"/>
      <c r="AO1144" s="13"/>
      <c r="AP1144" s="13"/>
      <c r="AQ1144" s="13"/>
      <c r="AR1144" s="13"/>
      <c r="AS1144" s="13"/>
      <c r="AT1144" s="13"/>
      <c r="AU1144" s="13"/>
      <c r="AV1144" s="13"/>
      <c r="AW1144" s="13"/>
      <c r="AX1144" s="13"/>
      <c r="AY1144" s="13"/>
      <c r="AZ1144" s="13"/>
      <c r="BA1144" s="13"/>
      <c r="BB1144" s="13"/>
      <c r="BC1144" s="13"/>
      <c r="BD1144" s="13"/>
      <c r="BE1144" s="13"/>
      <c r="BF1144" s="13"/>
      <c r="BG1144" s="13"/>
      <c r="BH1144" s="13"/>
      <c r="BI1144" s="13"/>
      <c r="BJ1144" s="13"/>
      <c r="BK1144" s="13"/>
      <c r="BL1144" s="13"/>
      <c r="BM1144" s="13"/>
      <c r="BN1144" s="13"/>
      <c r="BO1144" s="13"/>
      <c r="BP1144" s="13"/>
      <c r="BQ1144" s="13"/>
      <c r="BR1144" s="13"/>
      <c r="BS1144" s="13"/>
      <c r="BT1144" s="13"/>
      <c r="BU1144" s="13"/>
      <c r="BV1144" s="13"/>
      <c r="BW1144" s="13"/>
      <c r="BX1144" s="13"/>
      <c r="BY1144" s="13"/>
      <c r="BZ1144" s="13"/>
      <c r="CA1144" s="13"/>
      <c r="CB1144" s="13"/>
      <c r="CC1144" s="13"/>
      <c r="CD1144" s="13"/>
      <c r="CE1144" s="13"/>
      <c r="CF1144" s="13"/>
      <c r="CG1144" s="13"/>
      <c r="CH1144" s="13"/>
    </row>
    <row r="1145" spans="1:86">
      <c r="A1145" s="15"/>
      <c r="B1145" s="15"/>
      <c r="C1145" s="15"/>
      <c r="D1145" s="15"/>
      <c r="E1145" s="15"/>
      <c r="F1145" s="15"/>
      <c r="G1145" s="15"/>
      <c r="H1145" s="15"/>
      <c r="I1145" s="15"/>
      <c r="J1145" s="15"/>
      <c r="K1145" s="15"/>
      <c r="L1145" s="15"/>
      <c r="M1145" s="15"/>
      <c r="N1145" s="15"/>
      <c r="O1145" s="15"/>
      <c r="P1145" s="15"/>
      <c r="Q1145" s="15"/>
      <c r="R1145" s="15"/>
      <c r="S1145" s="15"/>
      <c r="T1145" s="15"/>
      <c r="U1145" s="15"/>
      <c r="V1145" s="15"/>
      <c r="W1145" s="15"/>
      <c r="X1145" s="15"/>
      <c r="Z1145" s="15"/>
      <c r="AA1145" s="15"/>
      <c r="AB1145" s="15"/>
      <c r="AC1145" s="15"/>
      <c r="AD1145" s="15"/>
      <c r="AE1145" s="15"/>
      <c r="AF1145" s="15"/>
      <c r="AG1145" s="15"/>
      <c r="AH1145" s="15"/>
      <c r="AI1145" s="15"/>
      <c r="AJ1145" s="15"/>
      <c r="AK1145" s="15"/>
      <c r="AL1145" s="15"/>
      <c r="AM1145" s="13"/>
      <c r="AN1145" s="13"/>
      <c r="AO1145" s="13"/>
      <c r="AP1145" s="13"/>
      <c r="AQ1145" s="13"/>
      <c r="AR1145" s="13"/>
      <c r="AS1145" s="13"/>
      <c r="AT1145" s="13"/>
      <c r="AU1145" s="13"/>
      <c r="AV1145" s="13"/>
      <c r="AW1145" s="13"/>
      <c r="AX1145" s="13"/>
      <c r="AY1145" s="13"/>
      <c r="AZ1145" s="13"/>
      <c r="BA1145" s="13"/>
      <c r="BB1145" s="13"/>
      <c r="BC1145" s="13"/>
      <c r="BD1145" s="13"/>
      <c r="BE1145" s="13"/>
      <c r="BF1145" s="13"/>
      <c r="BG1145" s="13"/>
      <c r="BH1145" s="13"/>
      <c r="BI1145" s="13"/>
      <c r="BJ1145" s="13"/>
      <c r="BK1145" s="13"/>
      <c r="BL1145" s="13"/>
      <c r="BM1145" s="13"/>
      <c r="BN1145" s="13"/>
      <c r="BO1145" s="13"/>
      <c r="BP1145" s="13"/>
      <c r="BQ1145" s="13"/>
      <c r="BR1145" s="13"/>
      <c r="BS1145" s="13"/>
      <c r="BT1145" s="13"/>
      <c r="BU1145" s="13"/>
      <c r="BV1145" s="13"/>
      <c r="BW1145" s="13"/>
      <c r="BX1145" s="13"/>
      <c r="BY1145" s="13"/>
      <c r="BZ1145" s="13"/>
      <c r="CA1145" s="13"/>
      <c r="CB1145" s="13"/>
      <c r="CC1145" s="13"/>
      <c r="CD1145" s="13"/>
      <c r="CE1145" s="13"/>
      <c r="CF1145" s="13"/>
      <c r="CG1145" s="13"/>
      <c r="CH1145" s="13"/>
    </row>
    <row r="1146" spans="1:86">
      <c r="A1146" s="15"/>
      <c r="B1146" s="15"/>
      <c r="C1146" s="15"/>
      <c r="D1146" s="15"/>
      <c r="E1146" s="15"/>
      <c r="F1146" s="15"/>
      <c r="G1146" s="15"/>
      <c r="H1146" s="15"/>
      <c r="I1146" s="15"/>
      <c r="J1146" s="15"/>
      <c r="K1146" s="15"/>
      <c r="L1146" s="15"/>
      <c r="M1146" s="15"/>
      <c r="N1146" s="15"/>
      <c r="O1146" s="15"/>
      <c r="P1146" s="15"/>
      <c r="Q1146" s="15"/>
      <c r="R1146" s="15"/>
      <c r="S1146" s="15"/>
      <c r="T1146" s="15"/>
      <c r="U1146" s="15"/>
      <c r="V1146" s="15"/>
      <c r="W1146" s="15"/>
      <c r="X1146" s="15"/>
      <c r="Z1146" s="15"/>
      <c r="AA1146" s="15"/>
      <c r="AB1146" s="15"/>
      <c r="AC1146" s="15"/>
      <c r="AD1146" s="15"/>
      <c r="AE1146" s="15"/>
      <c r="AF1146" s="15"/>
      <c r="AG1146" s="15"/>
      <c r="AH1146" s="15"/>
      <c r="AI1146" s="15"/>
      <c r="AJ1146" s="15"/>
      <c r="AK1146" s="15"/>
      <c r="AL1146" s="15"/>
      <c r="AM1146" s="13"/>
      <c r="AN1146" s="13"/>
      <c r="AO1146" s="13"/>
      <c r="AP1146" s="13"/>
      <c r="AQ1146" s="13"/>
      <c r="AR1146" s="13"/>
      <c r="AS1146" s="13"/>
      <c r="AT1146" s="13"/>
      <c r="AU1146" s="13"/>
      <c r="AV1146" s="13"/>
      <c r="AW1146" s="13"/>
      <c r="AX1146" s="13"/>
      <c r="AY1146" s="13"/>
      <c r="AZ1146" s="13"/>
      <c r="BA1146" s="13"/>
      <c r="BB1146" s="13"/>
      <c r="BC1146" s="13"/>
      <c r="BD1146" s="13"/>
      <c r="BE1146" s="13"/>
      <c r="BF1146" s="13"/>
      <c r="BG1146" s="13"/>
      <c r="BH1146" s="13"/>
      <c r="BI1146" s="13"/>
      <c r="BJ1146" s="13"/>
      <c r="BK1146" s="13"/>
      <c r="BL1146" s="13"/>
      <c r="BM1146" s="13"/>
      <c r="BN1146" s="13"/>
      <c r="BO1146" s="13"/>
      <c r="BP1146" s="13"/>
      <c r="BQ1146" s="13"/>
      <c r="BR1146" s="13"/>
      <c r="BS1146" s="13"/>
      <c r="BT1146" s="13"/>
      <c r="BU1146" s="13"/>
      <c r="BV1146" s="13"/>
      <c r="BW1146" s="13"/>
      <c r="BX1146" s="13"/>
      <c r="BY1146" s="13"/>
      <c r="BZ1146" s="13"/>
      <c r="CA1146" s="13"/>
      <c r="CB1146" s="13"/>
      <c r="CC1146" s="13"/>
      <c r="CD1146" s="13"/>
      <c r="CE1146" s="13"/>
      <c r="CF1146" s="13"/>
      <c r="CG1146" s="13"/>
      <c r="CH1146" s="13"/>
    </row>
    <row r="1147" spans="1:86">
      <c r="A1147" s="15"/>
      <c r="B1147" s="15"/>
      <c r="C1147" s="15"/>
      <c r="D1147" s="15"/>
      <c r="E1147" s="15"/>
      <c r="F1147" s="15"/>
      <c r="G1147" s="15"/>
      <c r="H1147" s="15"/>
      <c r="I1147" s="15"/>
      <c r="J1147" s="15"/>
      <c r="K1147" s="15"/>
      <c r="L1147" s="15"/>
      <c r="M1147" s="15"/>
      <c r="N1147" s="15"/>
      <c r="O1147" s="15"/>
      <c r="P1147" s="15"/>
      <c r="Q1147" s="15"/>
      <c r="R1147" s="15"/>
      <c r="S1147" s="15"/>
      <c r="T1147" s="15"/>
      <c r="U1147" s="15"/>
      <c r="V1147" s="15"/>
      <c r="W1147" s="15"/>
      <c r="X1147" s="15"/>
      <c r="Z1147" s="15"/>
      <c r="AA1147" s="15"/>
      <c r="AB1147" s="15"/>
      <c r="AC1147" s="15"/>
      <c r="AD1147" s="15"/>
      <c r="AE1147" s="15"/>
      <c r="AF1147" s="15"/>
      <c r="AG1147" s="15"/>
      <c r="AH1147" s="15"/>
      <c r="AI1147" s="15"/>
      <c r="AJ1147" s="15"/>
      <c r="AK1147" s="15"/>
      <c r="AL1147" s="15"/>
      <c r="AM1147" s="13"/>
      <c r="AN1147" s="13"/>
      <c r="AO1147" s="13"/>
      <c r="AP1147" s="13"/>
      <c r="AQ1147" s="13"/>
      <c r="AR1147" s="13"/>
      <c r="AS1147" s="13"/>
      <c r="AT1147" s="13"/>
      <c r="AU1147" s="13"/>
      <c r="AV1147" s="13"/>
      <c r="AW1147" s="13"/>
      <c r="AX1147" s="13"/>
      <c r="AY1147" s="13"/>
      <c r="AZ1147" s="13"/>
      <c r="BA1147" s="13"/>
      <c r="BB1147" s="13"/>
      <c r="BC1147" s="13"/>
      <c r="BD1147" s="13"/>
      <c r="BE1147" s="13"/>
      <c r="BF1147" s="13"/>
      <c r="BG1147" s="13"/>
      <c r="BH1147" s="13"/>
      <c r="BI1147" s="13"/>
      <c r="BJ1147" s="13"/>
      <c r="BK1147" s="13"/>
      <c r="BL1147" s="13"/>
      <c r="BM1147" s="13"/>
      <c r="BN1147" s="13"/>
      <c r="BO1147" s="13"/>
      <c r="BP1147" s="13"/>
      <c r="BQ1147" s="13"/>
      <c r="BR1147" s="13"/>
      <c r="BS1147" s="13"/>
      <c r="BT1147" s="13"/>
      <c r="BU1147" s="13"/>
      <c r="BV1147" s="13"/>
      <c r="BW1147" s="13"/>
      <c r="BX1147" s="13"/>
      <c r="BY1147" s="13"/>
      <c r="BZ1147" s="13"/>
      <c r="CA1147" s="13"/>
      <c r="CB1147" s="13"/>
      <c r="CC1147" s="13"/>
      <c r="CD1147" s="13"/>
      <c r="CE1147" s="13"/>
      <c r="CF1147" s="13"/>
      <c r="CG1147" s="13"/>
      <c r="CH1147" s="13"/>
    </row>
    <row r="1148" spans="1:86">
      <c r="A1148" s="15"/>
      <c r="B1148" s="15"/>
      <c r="C1148" s="15"/>
      <c r="D1148" s="15"/>
      <c r="E1148" s="15"/>
      <c r="F1148" s="15"/>
      <c r="G1148" s="15"/>
      <c r="H1148" s="15"/>
      <c r="I1148" s="15"/>
      <c r="J1148" s="15"/>
      <c r="K1148" s="15"/>
      <c r="L1148" s="15"/>
      <c r="M1148" s="15"/>
      <c r="N1148" s="15"/>
      <c r="O1148" s="15"/>
      <c r="P1148" s="15"/>
      <c r="Q1148" s="15"/>
      <c r="R1148" s="15"/>
      <c r="S1148" s="15"/>
      <c r="T1148" s="15"/>
      <c r="U1148" s="15"/>
      <c r="V1148" s="15"/>
      <c r="W1148" s="15"/>
      <c r="X1148" s="15"/>
      <c r="Z1148" s="15"/>
      <c r="AA1148" s="15"/>
      <c r="AB1148" s="15"/>
      <c r="AC1148" s="15"/>
      <c r="AD1148" s="15"/>
      <c r="AE1148" s="15"/>
      <c r="AF1148" s="15"/>
      <c r="AG1148" s="15"/>
      <c r="AH1148" s="15"/>
      <c r="AI1148" s="15"/>
      <c r="AJ1148" s="15"/>
      <c r="AK1148" s="15"/>
      <c r="AL1148" s="15"/>
      <c r="AM1148" s="13"/>
      <c r="AN1148" s="13"/>
      <c r="AO1148" s="13"/>
      <c r="AP1148" s="13"/>
      <c r="AQ1148" s="13"/>
      <c r="AR1148" s="13"/>
      <c r="AS1148" s="13"/>
      <c r="AT1148" s="13"/>
      <c r="AU1148" s="13"/>
      <c r="AV1148" s="13"/>
      <c r="AW1148" s="13"/>
      <c r="AX1148" s="13"/>
      <c r="AY1148" s="13"/>
      <c r="AZ1148" s="13"/>
      <c r="BA1148" s="13"/>
      <c r="BB1148" s="13"/>
      <c r="BC1148" s="13"/>
      <c r="BD1148" s="13"/>
      <c r="BE1148" s="13"/>
      <c r="BF1148" s="13"/>
      <c r="BG1148" s="13"/>
      <c r="BH1148" s="13"/>
      <c r="BI1148" s="13"/>
      <c r="BJ1148" s="13"/>
      <c r="BK1148" s="13"/>
      <c r="BL1148" s="13"/>
      <c r="BM1148" s="13"/>
      <c r="BN1148" s="13"/>
      <c r="BO1148" s="13"/>
      <c r="BP1148" s="13"/>
      <c r="BQ1148" s="13"/>
      <c r="BR1148" s="13"/>
      <c r="BS1148" s="13"/>
      <c r="BT1148" s="13"/>
      <c r="BU1148" s="13"/>
      <c r="BV1148" s="13"/>
      <c r="BW1148" s="13"/>
      <c r="BX1148" s="13"/>
      <c r="BY1148" s="13"/>
      <c r="BZ1148" s="13"/>
      <c r="CA1148" s="13"/>
      <c r="CB1148" s="13"/>
      <c r="CC1148" s="13"/>
      <c r="CD1148" s="13"/>
      <c r="CE1148" s="13"/>
      <c r="CF1148" s="13"/>
      <c r="CG1148" s="13"/>
      <c r="CH1148" s="13"/>
    </row>
    <row r="1149" spans="1:86">
      <c r="A1149" s="15"/>
      <c r="B1149" s="15"/>
      <c r="C1149" s="15"/>
      <c r="D1149" s="15"/>
      <c r="E1149" s="15"/>
      <c r="F1149" s="15"/>
      <c r="G1149" s="15"/>
      <c r="H1149" s="15"/>
      <c r="I1149" s="15"/>
      <c r="J1149" s="15"/>
      <c r="K1149" s="15"/>
      <c r="L1149" s="15"/>
      <c r="M1149" s="15"/>
      <c r="N1149" s="15"/>
      <c r="O1149" s="15"/>
      <c r="P1149" s="15"/>
      <c r="Q1149" s="15"/>
      <c r="R1149" s="15"/>
      <c r="S1149" s="15"/>
      <c r="T1149" s="15"/>
      <c r="U1149" s="15"/>
      <c r="V1149" s="15"/>
      <c r="W1149" s="15"/>
      <c r="X1149" s="15"/>
      <c r="Z1149" s="15"/>
      <c r="AA1149" s="15"/>
      <c r="AB1149" s="15"/>
      <c r="AC1149" s="15"/>
      <c r="AD1149" s="15"/>
      <c r="AE1149" s="15"/>
      <c r="AF1149" s="15"/>
      <c r="AG1149" s="15"/>
      <c r="AH1149" s="15"/>
      <c r="AI1149" s="15"/>
      <c r="AJ1149" s="15"/>
      <c r="AK1149" s="15"/>
      <c r="AL1149" s="15"/>
      <c r="AM1149" s="13"/>
      <c r="AN1149" s="13"/>
      <c r="AO1149" s="13"/>
      <c r="AP1149" s="13"/>
      <c r="AQ1149" s="13"/>
      <c r="AR1149" s="13"/>
      <c r="AS1149" s="13"/>
      <c r="AT1149" s="13"/>
      <c r="AU1149" s="13"/>
      <c r="AV1149" s="13"/>
      <c r="AW1149" s="13"/>
      <c r="AX1149" s="13"/>
      <c r="AY1149" s="13"/>
      <c r="AZ1149" s="13"/>
      <c r="BA1149" s="13"/>
      <c r="BB1149" s="13"/>
      <c r="BC1149" s="13"/>
      <c r="BD1149" s="13"/>
      <c r="BE1149" s="13"/>
      <c r="BF1149" s="13"/>
      <c r="BG1149" s="13"/>
      <c r="BH1149" s="13"/>
      <c r="BI1149" s="13"/>
      <c r="BJ1149" s="13"/>
      <c r="BK1149" s="13"/>
      <c r="BL1149" s="13"/>
      <c r="BM1149" s="13"/>
      <c r="BN1149" s="13"/>
      <c r="BO1149" s="13"/>
      <c r="BP1149" s="13"/>
      <c r="BQ1149" s="13"/>
      <c r="BR1149" s="13"/>
      <c r="BS1149" s="13"/>
      <c r="BT1149" s="13"/>
      <c r="BU1149" s="13"/>
      <c r="BV1149" s="13"/>
      <c r="BW1149" s="13"/>
      <c r="BX1149" s="13"/>
      <c r="BY1149" s="13"/>
      <c r="BZ1149" s="13"/>
      <c r="CA1149" s="13"/>
      <c r="CB1149" s="13"/>
      <c r="CC1149" s="13"/>
      <c r="CD1149" s="13"/>
      <c r="CE1149" s="13"/>
      <c r="CF1149" s="13"/>
      <c r="CG1149" s="13"/>
      <c r="CH1149" s="13"/>
    </row>
    <row r="1150" spans="1:86">
      <c r="A1150" s="15"/>
      <c r="B1150" s="15"/>
      <c r="C1150" s="15"/>
      <c r="D1150" s="15"/>
      <c r="E1150" s="15"/>
      <c r="F1150" s="15"/>
      <c r="G1150" s="15"/>
      <c r="H1150" s="15"/>
      <c r="I1150" s="15"/>
      <c r="J1150" s="15"/>
      <c r="K1150" s="15"/>
      <c r="L1150" s="15"/>
      <c r="M1150" s="15"/>
      <c r="N1150" s="15"/>
      <c r="O1150" s="15"/>
      <c r="P1150" s="15"/>
      <c r="Q1150" s="15"/>
      <c r="R1150" s="15"/>
      <c r="S1150" s="15"/>
      <c r="T1150" s="15"/>
      <c r="U1150" s="15"/>
      <c r="V1150" s="15"/>
      <c r="W1150" s="15"/>
      <c r="X1150" s="15"/>
      <c r="Z1150" s="15"/>
      <c r="AA1150" s="15"/>
      <c r="AB1150" s="15"/>
      <c r="AC1150" s="15"/>
      <c r="AD1150" s="15"/>
      <c r="AE1150" s="15"/>
      <c r="AF1150" s="15"/>
      <c r="AG1150" s="15"/>
      <c r="AH1150" s="15"/>
      <c r="AI1150" s="15"/>
      <c r="AJ1150" s="15"/>
      <c r="AK1150" s="15"/>
      <c r="AL1150" s="15"/>
      <c r="AM1150" s="13"/>
      <c r="AN1150" s="13"/>
      <c r="AO1150" s="13"/>
      <c r="AP1150" s="13"/>
      <c r="AQ1150" s="13"/>
      <c r="AR1150" s="13"/>
      <c r="AS1150" s="13"/>
      <c r="AT1150" s="13"/>
      <c r="AU1150" s="13"/>
      <c r="AV1150" s="13"/>
      <c r="AW1150" s="13"/>
      <c r="AX1150" s="13"/>
      <c r="AY1150" s="13"/>
      <c r="AZ1150" s="13"/>
      <c r="BA1150" s="13"/>
      <c r="BB1150" s="13"/>
      <c r="BC1150" s="13"/>
      <c r="BD1150" s="13"/>
      <c r="BE1150" s="13"/>
      <c r="BF1150" s="13"/>
      <c r="BG1150" s="13"/>
      <c r="BH1150" s="13"/>
      <c r="BI1150" s="13"/>
      <c r="BJ1150" s="13"/>
      <c r="BK1150" s="13"/>
      <c r="BL1150" s="13"/>
      <c r="BM1150" s="13"/>
      <c r="BN1150" s="13"/>
      <c r="BO1150" s="13"/>
      <c r="BP1150" s="13"/>
      <c r="BQ1150" s="13"/>
      <c r="BR1150" s="13"/>
      <c r="BS1150" s="13"/>
      <c r="BT1150" s="13"/>
      <c r="BU1150" s="13"/>
      <c r="BV1150" s="13"/>
      <c r="BW1150" s="13"/>
      <c r="BX1150" s="13"/>
      <c r="BY1150" s="13"/>
      <c r="BZ1150" s="13"/>
      <c r="CA1150" s="13"/>
      <c r="CB1150" s="13"/>
      <c r="CC1150" s="13"/>
      <c r="CD1150" s="13"/>
      <c r="CE1150" s="13"/>
      <c r="CF1150" s="13"/>
      <c r="CG1150" s="13"/>
      <c r="CH1150" s="13"/>
    </row>
    <row r="1151" spans="1:86">
      <c r="A1151" s="15"/>
      <c r="B1151" s="15"/>
      <c r="C1151" s="15"/>
      <c r="D1151" s="15"/>
      <c r="E1151" s="15"/>
      <c r="F1151" s="15"/>
      <c r="G1151" s="15"/>
      <c r="H1151" s="15"/>
      <c r="I1151" s="15"/>
      <c r="J1151" s="15"/>
      <c r="K1151" s="15"/>
      <c r="L1151" s="15"/>
      <c r="M1151" s="15"/>
      <c r="N1151" s="15"/>
      <c r="O1151" s="15"/>
      <c r="P1151" s="15"/>
      <c r="Q1151" s="15"/>
      <c r="R1151" s="15"/>
      <c r="S1151" s="15"/>
      <c r="T1151" s="15"/>
      <c r="U1151" s="15"/>
      <c r="V1151" s="15"/>
      <c r="W1151" s="15"/>
      <c r="X1151" s="15"/>
      <c r="Z1151" s="15"/>
      <c r="AA1151" s="15"/>
      <c r="AB1151" s="15"/>
      <c r="AC1151" s="15"/>
      <c r="AD1151" s="15"/>
      <c r="AE1151" s="15"/>
      <c r="AF1151" s="15"/>
      <c r="AG1151" s="15"/>
      <c r="AH1151" s="15"/>
      <c r="AI1151" s="15"/>
      <c r="AJ1151" s="15"/>
      <c r="AK1151" s="15"/>
      <c r="AL1151" s="15"/>
      <c r="AM1151" s="13"/>
      <c r="AN1151" s="13"/>
      <c r="AO1151" s="13"/>
      <c r="AP1151" s="13"/>
      <c r="AQ1151" s="13"/>
      <c r="AR1151" s="13"/>
      <c r="AS1151" s="13"/>
      <c r="AT1151" s="13"/>
      <c r="AU1151" s="13"/>
      <c r="AV1151" s="13"/>
      <c r="AW1151" s="13"/>
      <c r="AX1151" s="13"/>
      <c r="AY1151" s="13"/>
      <c r="AZ1151" s="13"/>
      <c r="BA1151" s="13"/>
      <c r="BB1151" s="13"/>
      <c r="BC1151" s="13"/>
      <c r="BD1151" s="13"/>
      <c r="BE1151" s="13"/>
      <c r="BF1151" s="13"/>
      <c r="BG1151" s="13"/>
      <c r="BH1151" s="13"/>
      <c r="BI1151" s="13"/>
      <c r="BJ1151" s="13"/>
      <c r="BK1151" s="13"/>
      <c r="BL1151" s="13"/>
      <c r="BM1151" s="13"/>
      <c r="BN1151" s="13"/>
      <c r="BO1151" s="13"/>
      <c r="BP1151" s="13"/>
      <c r="BQ1151" s="13"/>
      <c r="BR1151" s="13"/>
      <c r="BS1151" s="13"/>
      <c r="BT1151" s="13"/>
      <c r="BU1151" s="13"/>
      <c r="BV1151" s="13"/>
      <c r="BW1151" s="13"/>
      <c r="BX1151" s="13"/>
      <c r="BY1151" s="13"/>
      <c r="BZ1151" s="13"/>
      <c r="CA1151" s="13"/>
      <c r="CB1151" s="13"/>
      <c r="CC1151" s="13"/>
      <c r="CD1151" s="13"/>
      <c r="CE1151" s="13"/>
      <c r="CF1151" s="13"/>
      <c r="CG1151" s="13"/>
      <c r="CH1151" s="13"/>
    </row>
    <row r="1152" spans="1:86">
      <c r="A1152" s="15"/>
      <c r="B1152" s="15"/>
      <c r="C1152" s="15"/>
      <c r="D1152" s="15"/>
      <c r="E1152" s="15"/>
      <c r="F1152" s="15"/>
      <c r="G1152" s="15"/>
      <c r="H1152" s="15"/>
      <c r="I1152" s="15"/>
      <c r="J1152" s="15"/>
      <c r="K1152" s="15"/>
      <c r="L1152" s="15"/>
      <c r="M1152" s="15"/>
      <c r="N1152" s="15"/>
      <c r="O1152" s="15"/>
      <c r="P1152" s="15"/>
      <c r="Q1152" s="15"/>
      <c r="R1152" s="15"/>
      <c r="S1152" s="15"/>
      <c r="T1152" s="15"/>
      <c r="U1152" s="15"/>
      <c r="V1152" s="15"/>
      <c r="W1152" s="15"/>
      <c r="X1152" s="15"/>
      <c r="Z1152" s="15"/>
      <c r="AA1152" s="15"/>
      <c r="AB1152" s="15"/>
      <c r="AC1152" s="15"/>
      <c r="AD1152" s="15"/>
      <c r="AE1152" s="15"/>
      <c r="AF1152" s="15"/>
      <c r="AG1152" s="15"/>
      <c r="AH1152" s="15"/>
      <c r="AI1152" s="15"/>
      <c r="AJ1152" s="15"/>
      <c r="AK1152" s="15"/>
      <c r="AL1152" s="15"/>
      <c r="AM1152" s="13"/>
      <c r="AN1152" s="13"/>
      <c r="AO1152" s="13"/>
      <c r="AP1152" s="13"/>
      <c r="AQ1152" s="13"/>
      <c r="AR1152" s="13"/>
      <c r="AS1152" s="13"/>
      <c r="AT1152" s="13"/>
      <c r="AU1152" s="13"/>
      <c r="AV1152" s="13"/>
      <c r="AW1152" s="13"/>
      <c r="AX1152" s="13"/>
      <c r="AY1152" s="13"/>
      <c r="AZ1152" s="13"/>
      <c r="BA1152" s="13"/>
      <c r="BB1152" s="13"/>
      <c r="BC1152" s="13"/>
      <c r="BD1152" s="13"/>
      <c r="BE1152" s="13"/>
      <c r="BF1152" s="13"/>
      <c r="BG1152" s="13"/>
      <c r="BH1152" s="13"/>
      <c r="BI1152" s="13"/>
      <c r="BJ1152" s="13"/>
      <c r="BK1152" s="13"/>
      <c r="BL1152" s="13"/>
      <c r="BM1152" s="13"/>
      <c r="BN1152" s="13"/>
      <c r="BO1152" s="13"/>
      <c r="BP1152" s="13"/>
      <c r="BQ1152" s="13"/>
      <c r="BR1152" s="13"/>
      <c r="BS1152" s="13"/>
      <c r="BT1152" s="13"/>
      <c r="BU1152" s="13"/>
      <c r="BV1152" s="13"/>
      <c r="BW1152" s="13"/>
      <c r="BX1152" s="13"/>
      <c r="BY1152" s="13"/>
      <c r="BZ1152" s="13"/>
      <c r="CA1152" s="13"/>
      <c r="CB1152" s="13"/>
      <c r="CC1152" s="13"/>
      <c r="CD1152" s="13"/>
      <c r="CE1152" s="13"/>
      <c r="CF1152" s="13"/>
      <c r="CG1152" s="13"/>
      <c r="CH1152" s="13"/>
    </row>
    <row r="1153" spans="1:86">
      <c r="A1153" s="15"/>
      <c r="B1153" s="15"/>
      <c r="C1153" s="15"/>
      <c r="D1153" s="15"/>
      <c r="E1153" s="15"/>
      <c r="F1153" s="15"/>
      <c r="G1153" s="15"/>
      <c r="H1153" s="15"/>
      <c r="I1153" s="15"/>
      <c r="J1153" s="15"/>
      <c r="K1153" s="15"/>
      <c r="L1153" s="15"/>
      <c r="M1153" s="15"/>
      <c r="N1153" s="15"/>
      <c r="O1153" s="15"/>
      <c r="P1153" s="15"/>
      <c r="Q1153" s="15"/>
      <c r="R1153" s="15"/>
      <c r="S1153" s="15"/>
      <c r="T1153" s="15"/>
      <c r="U1153" s="15"/>
      <c r="V1153" s="15"/>
      <c r="W1153" s="15"/>
      <c r="X1153" s="15"/>
      <c r="Z1153" s="15"/>
      <c r="AA1153" s="15"/>
      <c r="AB1153" s="15"/>
      <c r="AC1153" s="15"/>
      <c r="AD1153" s="15"/>
      <c r="AE1153" s="15"/>
      <c r="AF1153" s="15"/>
      <c r="AG1153" s="15"/>
      <c r="AH1153" s="15"/>
      <c r="AI1153" s="15"/>
      <c r="AJ1153" s="15"/>
      <c r="AK1153" s="15"/>
      <c r="AL1153" s="15"/>
      <c r="AM1153" s="13"/>
      <c r="AN1153" s="13"/>
      <c r="AO1153" s="13"/>
      <c r="AP1153" s="13"/>
      <c r="AQ1153" s="13"/>
      <c r="AR1153" s="13"/>
      <c r="AS1153" s="13"/>
      <c r="AT1153" s="13"/>
      <c r="AU1153" s="13"/>
      <c r="AV1153" s="13"/>
      <c r="AW1153" s="13"/>
      <c r="AX1153" s="13"/>
      <c r="AY1153" s="13"/>
      <c r="AZ1153" s="13"/>
      <c r="BA1153" s="13"/>
      <c r="BB1153" s="13"/>
      <c r="BC1153" s="13"/>
      <c r="BD1153" s="13"/>
      <c r="BE1153" s="13"/>
      <c r="BF1153" s="13"/>
      <c r="BG1153" s="13"/>
      <c r="BH1153" s="13"/>
      <c r="BI1153" s="13"/>
      <c r="BJ1153" s="13"/>
      <c r="BK1153" s="13"/>
      <c r="BL1153" s="13"/>
      <c r="BM1153" s="13"/>
      <c r="BN1153" s="13"/>
      <c r="BO1153" s="13"/>
      <c r="BP1153" s="13"/>
      <c r="BQ1153" s="13"/>
      <c r="BR1153" s="13"/>
      <c r="BS1153" s="13"/>
      <c r="BT1153" s="13"/>
      <c r="BU1153" s="13"/>
      <c r="BV1153" s="13"/>
      <c r="BW1153" s="13"/>
      <c r="BX1153" s="13"/>
      <c r="BY1153" s="13"/>
      <c r="BZ1153" s="13"/>
      <c r="CA1153" s="13"/>
      <c r="CB1153" s="13"/>
      <c r="CC1153" s="13"/>
      <c r="CD1153" s="13"/>
      <c r="CE1153" s="13"/>
      <c r="CF1153" s="13"/>
      <c r="CG1153" s="13"/>
      <c r="CH1153" s="13"/>
    </row>
    <row r="1154" spans="1:86">
      <c r="A1154" s="15"/>
      <c r="B1154" s="15"/>
      <c r="C1154" s="15"/>
      <c r="D1154" s="15"/>
      <c r="E1154" s="15"/>
      <c r="F1154" s="15"/>
      <c r="G1154" s="15"/>
      <c r="H1154" s="15"/>
      <c r="I1154" s="15"/>
      <c r="J1154" s="15"/>
      <c r="K1154" s="15"/>
      <c r="L1154" s="15"/>
      <c r="M1154" s="15"/>
      <c r="N1154" s="15"/>
      <c r="O1154" s="15"/>
      <c r="P1154" s="15"/>
      <c r="Q1154" s="15"/>
      <c r="R1154" s="15"/>
      <c r="S1154" s="15"/>
      <c r="T1154" s="15"/>
      <c r="U1154" s="15"/>
      <c r="V1154" s="15"/>
      <c r="W1154" s="15"/>
      <c r="X1154" s="15"/>
      <c r="Z1154" s="15"/>
      <c r="AA1154" s="15"/>
      <c r="AB1154" s="15"/>
      <c r="AC1154" s="15"/>
      <c r="AD1154" s="15"/>
      <c r="AE1154" s="15"/>
      <c r="AF1154" s="15"/>
      <c r="AG1154" s="15"/>
      <c r="AH1154" s="15"/>
      <c r="AI1154" s="15"/>
      <c r="AJ1154" s="15"/>
      <c r="AK1154" s="15"/>
      <c r="AL1154" s="15"/>
      <c r="AM1154" s="13"/>
      <c r="AN1154" s="13"/>
      <c r="AO1154" s="13"/>
      <c r="AP1154" s="13"/>
      <c r="AQ1154" s="13"/>
      <c r="AR1154" s="13"/>
      <c r="AS1154" s="13"/>
      <c r="AT1154" s="13"/>
      <c r="AU1154" s="13"/>
      <c r="AV1154" s="13"/>
      <c r="AW1154" s="13"/>
      <c r="AX1154" s="13"/>
      <c r="AY1154" s="13"/>
      <c r="AZ1154" s="13"/>
      <c r="BA1154" s="13"/>
      <c r="BB1154" s="13"/>
      <c r="BC1154" s="13"/>
      <c r="BD1154" s="13"/>
      <c r="BE1154" s="13"/>
      <c r="BF1154" s="13"/>
      <c r="BG1154" s="13"/>
      <c r="BH1154" s="13"/>
      <c r="BI1154" s="13"/>
      <c r="BJ1154" s="13"/>
      <c r="BK1154" s="13"/>
      <c r="BL1154" s="13"/>
      <c r="BM1154" s="13"/>
      <c r="BN1154" s="13"/>
      <c r="BO1154" s="13"/>
      <c r="BP1154" s="13"/>
      <c r="BQ1154" s="13"/>
      <c r="BR1154" s="13"/>
      <c r="BS1154" s="13"/>
      <c r="BT1154" s="13"/>
      <c r="BU1154" s="13"/>
      <c r="BV1154" s="13"/>
      <c r="BW1154" s="13"/>
      <c r="BX1154" s="13"/>
      <c r="BY1154" s="13"/>
      <c r="BZ1154" s="13"/>
      <c r="CA1154" s="13"/>
      <c r="CB1154" s="13"/>
      <c r="CC1154" s="13"/>
      <c r="CD1154" s="13"/>
      <c r="CE1154" s="13"/>
      <c r="CF1154" s="13"/>
      <c r="CG1154" s="13"/>
      <c r="CH1154" s="13"/>
    </row>
    <row r="1155" spans="1:86">
      <c r="A1155" s="15"/>
      <c r="B1155" s="15"/>
      <c r="C1155" s="15"/>
      <c r="D1155" s="15"/>
      <c r="E1155" s="15"/>
      <c r="F1155" s="15"/>
      <c r="G1155" s="15"/>
      <c r="H1155" s="15"/>
      <c r="I1155" s="15"/>
      <c r="J1155" s="15"/>
      <c r="K1155" s="15"/>
      <c r="L1155" s="15"/>
      <c r="M1155" s="15"/>
      <c r="N1155" s="15"/>
      <c r="O1155" s="15"/>
      <c r="P1155" s="15"/>
      <c r="Q1155" s="15"/>
      <c r="R1155" s="15"/>
      <c r="S1155" s="15"/>
      <c r="T1155" s="15"/>
      <c r="U1155" s="15"/>
      <c r="V1155" s="15"/>
      <c r="W1155" s="15"/>
      <c r="X1155" s="15"/>
      <c r="Z1155" s="15"/>
      <c r="AA1155" s="15"/>
      <c r="AB1155" s="15"/>
      <c r="AC1155" s="15"/>
      <c r="AD1155" s="15"/>
      <c r="AE1155" s="15"/>
      <c r="AF1155" s="15"/>
      <c r="AG1155" s="15"/>
      <c r="AH1155" s="15"/>
      <c r="AI1155" s="15"/>
      <c r="AJ1155" s="15"/>
      <c r="AK1155" s="15"/>
      <c r="AL1155" s="15"/>
      <c r="AM1155" s="13"/>
      <c r="AN1155" s="13"/>
      <c r="AO1155" s="13"/>
      <c r="AP1155" s="13"/>
      <c r="AQ1155" s="13"/>
      <c r="AR1155" s="13"/>
      <c r="AS1155" s="13"/>
      <c r="AT1155" s="13"/>
      <c r="AU1155" s="13"/>
      <c r="AV1155" s="13"/>
      <c r="AW1155" s="13"/>
      <c r="AX1155" s="13"/>
      <c r="AY1155" s="13"/>
      <c r="AZ1155" s="13"/>
      <c r="BA1155" s="13"/>
      <c r="BB1155" s="13"/>
      <c r="BC1155" s="13"/>
      <c r="BD1155" s="13"/>
      <c r="BE1155" s="13"/>
      <c r="BF1155" s="13"/>
      <c r="BG1155" s="13"/>
      <c r="BH1155" s="13"/>
      <c r="BI1155" s="13"/>
      <c r="BJ1155" s="13"/>
      <c r="BK1155" s="13"/>
      <c r="BL1155" s="13"/>
      <c r="BM1155" s="13"/>
      <c r="BN1155" s="13"/>
      <c r="BO1155" s="13"/>
      <c r="BP1155" s="13"/>
      <c r="BQ1155" s="13"/>
      <c r="BR1155" s="13"/>
      <c r="BS1155" s="13"/>
      <c r="BT1155" s="13"/>
      <c r="BU1155" s="13"/>
      <c r="BV1155" s="13"/>
      <c r="BW1155" s="13"/>
      <c r="BX1155" s="13"/>
      <c r="BY1155" s="13"/>
      <c r="BZ1155" s="13"/>
      <c r="CA1155" s="13"/>
      <c r="CB1155" s="13"/>
      <c r="CC1155" s="13"/>
      <c r="CD1155" s="13"/>
      <c r="CE1155" s="13"/>
      <c r="CF1155" s="13"/>
      <c r="CG1155" s="13"/>
      <c r="CH1155" s="13"/>
    </row>
    <row r="1156" spans="1:86">
      <c r="A1156" s="15"/>
      <c r="B1156" s="15"/>
      <c r="C1156" s="15"/>
      <c r="D1156" s="15"/>
      <c r="E1156" s="15"/>
      <c r="F1156" s="15"/>
      <c r="G1156" s="15"/>
      <c r="H1156" s="15"/>
      <c r="I1156" s="15"/>
      <c r="J1156" s="15"/>
      <c r="K1156" s="15"/>
      <c r="L1156" s="15"/>
      <c r="M1156" s="15"/>
      <c r="N1156" s="15"/>
      <c r="O1156" s="15"/>
      <c r="P1156" s="15"/>
      <c r="Q1156" s="15"/>
      <c r="R1156" s="15"/>
      <c r="S1156" s="15"/>
      <c r="T1156" s="15"/>
      <c r="U1156" s="15"/>
      <c r="V1156" s="15"/>
      <c r="W1156" s="15"/>
      <c r="X1156" s="15"/>
      <c r="Z1156" s="15"/>
      <c r="AA1156" s="15"/>
      <c r="AB1156" s="15"/>
      <c r="AC1156" s="15"/>
      <c r="AD1156" s="15"/>
      <c r="AE1156" s="15"/>
      <c r="AF1156" s="15"/>
      <c r="AG1156" s="15"/>
      <c r="AH1156" s="15"/>
      <c r="AI1156" s="15"/>
      <c r="AJ1156" s="15"/>
      <c r="AK1156" s="15"/>
      <c r="AL1156" s="15"/>
      <c r="AM1156" s="13"/>
      <c r="AN1156" s="13"/>
      <c r="AO1156" s="13"/>
      <c r="AP1156" s="13"/>
      <c r="AQ1156" s="13"/>
      <c r="AR1156" s="13"/>
      <c r="AS1156" s="13"/>
      <c r="AT1156" s="13"/>
      <c r="AU1156" s="13"/>
      <c r="AV1156" s="13"/>
      <c r="AW1156" s="13"/>
      <c r="AX1156" s="13"/>
      <c r="AY1156" s="13"/>
      <c r="AZ1156" s="13"/>
      <c r="BA1156" s="13"/>
      <c r="BB1156" s="13"/>
      <c r="BC1156" s="13"/>
      <c r="BD1156" s="13"/>
      <c r="BE1156" s="13"/>
      <c r="BF1156" s="13"/>
      <c r="BG1156" s="13"/>
      <c r="BH1156" s="13"/>
      <c r="BI1156" s="13"/>
      <c r="BJ1156" s="13"/>
      <c r="BK1156" s="13"/>
      <c r="BL1156" s="13"/>
      <c r="BM1156" s="13"/>
      <c r="BN1156" s="13"/>
      <c r="BO1156" s="13"/>
      <c r="BP1156" s="13"/>
      <c r="BQ1156" s="13"/>
      <c r="BR1156" s="13"/>
      <c r="BS1156" s="13"/>
      <c r="BT1156" s="13"/>
      <c r="BU1156" s="13"/>
      <c r="BV1156" s="13"/>
      <c r="BW1156" s="13"/>
      <c r="BX1156" s="13"/>
      <c r="BY1156" s="13"/>
      <c r="BZ1156" s="13"/>
      <c r="CA1156" s="13"/>
      <c r="CB1156" s="13"/>
      <c r="CC1156" s="13"/>
      <c r="CD1156" s="13"/>
      <c r="CE1156" s="13"/>
      <c r="CF1156" s="13"/>
      <c r="CG1156" s="13"/>
      <c r="CH1156" s="13"/>
    </row>
    <row r="1157" spans="1:86">
      <c r="A1157" s="15"/>
      <c r="B1157" s="15"/>
      <c r="C1157" s="15"/>
      <c r="D1157" s="15"/>
      <c r="E1157" s="15"/>
      <c r="F1157" s="15"/>
      <c r="G1157" s="15"/>
      <c r="H1157" s="15"/>
      <c r="I1157" s="15"/>
      <c r="J1157" s="15"/>
      <c r="K1157" s="15"/>
      <c r="L1157" s="15"/>
      <c r="M1157" s="15"/>
      <c r="N1157" s="15"/>
      <c r="O1157" s="15"/>
      <c r="P1157" s="15"/>
      <c r="Q1157" s="15"/>
      <c r="R1157" s="15"/>
      <c r="S1157" s="15"/>
      <c r="T1157" s="15"/>
      <c r="U1157" s="15"/>
      <c r="V1157" s="15"/>
      <c r="W1157" s="15"/>
      <c r="X1157" s="15"/>
      <c r="Z1157" s="15"/>
      <c r="AA1157" s="15"/>
      <c r="AB1157" s="15"/>
      <c r="AC1157" s="15"/>
      <c r="AD1157" s="15"/>
      <c r="AE1157" s="15"/>
      <c r="AF1157" s="15"/>
      <c r="AG1157" s="15"/>
      <c r="AH1157" s="15"/>
      <c r="AI1157" s="15"/>
      <c r="AJ1157" s="15"/>
      <c r="AK1157" s="15"/>
      <c r="AL1157" s="15"/>
      <c r="AM1157" s="13"/>
      <c r="AN1157" s="13"/>
      <c r="AO1157" s="13"/>
      <c r="AP1157" s="13"/>
      <c r="AQ1157" s="13"/>
      <c r="AR1157" s="13"/>
      <c r="AS1157" s="13"/>
      <c r="AT1157" s="13"/>
      <c r="AU1157" s="13"/>
      <c r="AV1157" s="13"/>
      <c r="AW1157" s="13"/>
      <c r="AX1157" s="13"/>
      <c r="AY1157" s="13"/>
      <c r="AZ1157" s="13"/>
      <c r="BA1157" s="13"/>
      <c r="BB1157" s="13"/>
      <c r="BC1157" s="13"/>
      <c r="BD1157" s="13"/>
      <c r="BE1157" s="13"/>
      <c r="BF1157" s="13"/>
      <c r="BG1157" s="13"/>
      <c r="BH1157" s="13"/>
      <c r="BI1157" s="13"/>
      <c r="BJ1157" s="13"/>
      <c r="BK1157" s="13"/>
      <c r="BL1157" s="13"/>
      <c r="BM1157" s="13"/>
      <c r="BN1157" s="13"/>
      <c r="BO1157" s="13"/>
      <c r="BP1157" s="13"/>
      <c r="BQ1157" s="13"/>
      <c r="BR1157" s="13"/>
      <c r="BS1157" s="13"/>
      <c r="BT1157" s="13"/>
      <c r="BU1157" s="13"/>
      <c r="BV1157" s="13"/>
      <c r="BW1157" s="13"/>
      <c r="BX1157" s="13"/>
      <c r="BY1157" s="13"/>
      <c r="BZ1157" s="13"/>
      <c r="CA1157" s="13"/>
      <c r="CB1157" s="13"/>
      <c r="CC1157" s="13"/>
      <c r="CD1157" s="13"/>
      <c r="CE1157" s="13"/>
      <c r="CF1157" s="13"/>
      <c r="CG1157" s="13"/>
      <c r="CH1157" s="13"/>
    </row>
    <row r="1158" spans="1:86">
      <c r="A1158" s="15"/>
      <c r="B1158" s="15"/>
      <c r="C1158" s="15"/>
      <c r="D1158" s="15"/>
      <c r="E1158" s="15"/>
      <c r="F1158" s="15"/>
      <c r="G1158" s="15"/>
      <c r="H1158" s="15"/>
      <c r="I1158" s="15"/>
      <c r="J1158" s="15"/>
      <c r="K1158" s="15"/>
      <c r="L1158" s="15"/>
      <c r="M1158" s="15"/>
      <c r="N1158" s="15"/>
      <c r="O1158" s="15"/>
      <c r="P1158" s="15"/>
      <c r="Q1158" s="15"/>
      <c r="R1158" s="15"/>
      <c r="S1158" s="15"/>
      <c r="T1158" s="15"/>
      <c r="U1158" s="15"/>
      <c r="V1158" s="15"/>
      <c r="W1158" s="15"/>
      <c r="X1158" s="15"/>
      <c r="Z1158" s="15"/>
      <c r="AA1158" s="15"/>
      <c r="AB1158" s="15"/>
      <c r="AC1158" s="15"/>
      <c r="AD1158" s="15"/>
      <c r="AE1158" s="15"/>
      <c r="AF1158" s="15"/>
      <c r="AG1158" s="15"/>
      <c r="AH1158" s="15"/>
      <c r="AI1158" s="15"/>
      <c r="AJ1158" s="15"/>
      <c r="AK1158" s="15"/>
      <c r="AL1158" s="15"/>
      <c r="AM1158" s="13"/>
      <c r="AN1158" s="13"/>
      <c r="AO1158" s="13"/>
      <c r="AP1158" s="13"/>
      <c r="AQ1158" s="13"/>
      <c r="AR1158" s="13"/>
      <c r="AS1158" s="13"/>
      <c r="AT1158" s="13"/>
      <c r="AU1158" s="13"/>
      <c r="AV1158" s="13"/>
      <c r="AW1158" s="13"/>
      <c r="AX1158" s="13"/>
      <c r="AY1158" s="13"/>
      <c r="AZ1158" s="13"/>
      <c r="BA1158" s="13"/>
      <c r="BB1158" s="13"/>
      <c r="BC1158" s="13"/>
      <c r="BD1158" s="13"/>
      <c r="BE1158" s="13"/>
      <c r="BF1158" s="13"/>
      <c r="BG1158" s="13"/>
      <c r="BH1158" s="13"/>
      <c r="BI1158" s="13"/>
      <c r="BJ1158" s="13"/>
      <c r="BK1158" s="13"/>
      <c r="BL1158" s="13"/>
      <c r="BM1158" s="13"/>
      <c r="BN1158" s="13"/>
      <c r="BO1158" s="13"/>
      <c r="BP1158" s="13"/>
      <c r="BQ1158" s="13"/>
      <c r="BR1158" s="13"/>
      <c r="BS1158" s="13"/>
      <c r="BT1158" s="13"/>
      <c r="BU1158" s="13"/>
      <c r="BV1158" s="13"/>
      <c r="BW1158" s="13"/>
      <c r="BX1158" s="13"/>
      <c r="BY1158" s="13"/>
      <c r="BZ1158" s="13"/>
      <c r="CA1158" s="13"/>
      <c r="CB1158" s="13"/>
      <c r="CC1158" s="13"/>
      <c r="CD1158" s="13"/>
      <c r="CE1158" s="13"/>
      <c r="CF1158" s="13"/>
      <c r="CG1158" s="13"/>
      <c r="CH1158" s="13"/>
    </row>
    <row r="1159" spans="1:86">
      <c r="A1159" s="15"/>
      <c r="B1159" s="15"/>
      <c r="C1159" s="15"/>
      <c r="D1159" s="15"/>
      <c r="E1159" s="15"/>
      <c r="F1159" s="15"/>
      <c r="G1159" s="15"/>
      <c r="H1159" s="15"/>
      <c r="I1159" s="15"/>
      <c r="J1159" s="15"/>
      <c r="K1159" s="15"/>
      <c r="L1159" s="15"/>
      <c r="M1159" s="15"/>
      <c r="N1159" s="15"/>
      <c r="O1159" s="15"/>
      <c r="P1159" s="15"/>
      <c r="Q1159" s="15"/>
      <c r="R1159" s="15"/>
      <c r="S1159" s="15"/>
      <c r="T1159" s="15"/>
      <c r="U1159" s="15"/>
      <c r="V1159" s="15"/>
      <c r="W1159" s="15"/>
      <c r="X1159" s="15"/>
      <c r="Z1159" s="15"/>
      <c r="AA1159" s="15"/>
      <c r="AB1159" s="15"/>
      <c r="AC1159" s="15"/>
      <c r="AD1159" s="15"/>
      <c r="AE1159" s="15"/>
      <c r="AF1159" s="15"/>
      <c r="AG1159" s="15"/>
      <c r="AH1159" s="15"/>
      <c r="AI1159" s="15"/>
      <c r="AJ1159" s="15"/>
      <c r="AK1159" s="15"/>
      <c r="AL1159" s="15"/>
      <c r="AM1159" s="13"/>
      <c r="AN1159" s="13"/>
      <c r="AO1159" s="13"/>
      <c r="AP1159" s="13"/>
      <c r="AQ1159" s="13"/>
      <c r="AR1159" s="13"/>
      <c r="AS1159" s="13"/>
      <c r="AT1159" s="13"/>
      <c r="AU1159" s="13"/>
      <c r="AV1159" s="13"/>
      <c r="AW1159" s="13"/>
      <c r="AX1159" s="13"/>
      <c r="AY1159" s="13"/>
      <c r="AZ1159" s="13"/>
      <c r="BA1159" s="13"/>
      <c r="BB1159" s="13"/>
      <c r="BC1159" s="13"/>
      <c r="BD1159" s="13"/>
      <c r="BE1159" s="13"/>
      <c r="BF1159" s="13"/>
      <c r="BG1159" s="13"/>
      <c r="BH1159" s="13"/>
      <c r="BI1159" s="13"/>
      <c r="BJ1159" s="13"/>
      <c r="BK1159" s="13"/>
      <c r="BL1159" s="13"/>
      <c r="BM1159" s="13"/>
      <c r="BN1159" s="13"/>
      <c r="BO1159" s="13"/>
      <c r="BP1159" s="13"/>
      <c r="BQ1159" s="13"/>
      <c r="BR1159" s="13"/>
      <c r="BS1159" s="13"/>
      <c r="BT1159" s="13"/>
      <c r="BU1159" s="13"/>
      <c r="BV1159" s="13"/>
      <c r="BW1159" s="13"/>
      <c r="BX1159" s="13"/>
      <c r="BY1159" s="13"/>
      <c r="BZ1159" s="13"/>
      <c r="CA1159" s="13"/>
      <c r="CB1159" s="13"/>
      <c r="CC1159" s="13"/>
      <c r="CD1159" s="13"/>
      <c r="CE1159" s="13"/>
      <c r="CF1159" s="13"/>
      <c r="CG1159" s="13"/>
      <c r="CH1159" s="13"/>
    </row>
    <row r="1160" spans="1:86">
      <c r="A1160" s="15"/>
      <c r="B1160" s="15"/>
      <c r="C1160" s="15"/>
      <c r="D1160" s="15"/>
      <c r="E1160" s="15"/>
      <c r="F1160" s="15"/>
      <c r="G1160" s="15"/>
      <c r="H1160" s="15"/>
      <c r="I1160" s="15"/>
      <c r="J1160" s="15"/>
      <c r="K1160" s="15"/>
      <c r="L1160" s="15"/>
      <c r="M1160" s="15"/>
      <c r="N1160" s="15"/>
      <c r="O1160" s="15"/>
      <c r="P1160" s="15"/>
      <c r="Q1160" s="15"/>
      <c r="R1160" s="15"/>
      <c r="S1160" s="15"/>
      <c r="T1160" s="15"/>
      <c r="U1160" s="15"/>
      <c r="V1160" s="15"/>
      <c r="W1160" s="15"/>
      <c r="X1160" s="15"/>
      <c r="Z1160" s="15"/>
      <c r="AA1160" s="15"/>
      <c r="AB1160" s="15"/>
      <c r="AC1160" s="15"/>
      <c r="AD1160" s="15"/>
      <c r="AE1160" s="15"/>
      <c r="AF1160" s="15"/>
      <c r="AG1160" s="15"/>
      <c r="AH1160" s="15"/>
      <c r="AI1160" s="15"/>
      <c r="AJ1160" s="15"/>
      <c r="AK1160" s="15"/>
      <c r="AL1160" s="15"/>
      <c r="AM1160" s="13"/>
      <c r="AN1160" s="13"/>
      <c r="AO1160" s="13"/>
      <c r="AP1160" s="13"/>
      <c r="AQ1160" s="13"/>
      <c r="AR1160" s="13"/>
      <c r="AS1160" s="13"/>
      <c r="AT1160" s="13"/>
      <c r="AU1160" s="13"/>
      <c r="AV1160" s="13"/>
      <c r="AW1160" s="13"/>
      <c r="AX1160" s="13"/>
      <c r="AY1160" s="13"/>
      <c r="AZ1160" s="13"/>
      <c r="BA1160" s="13"/>
      <c r="BB1160" s="13"/>
      <c r="BC1160" s="13"/>
      <c r="BD1160" s="13"/>
      <c r="BE1160" s="13"/>
      <c r="BF1160" s="13"/>
      <c r="BG1160" s="13"/>
      <c r="BH1160" s="13"/>
      <c r="BI1160" s="13"/>
      <c r="BJ1160" s="13"/>
      <c r="BK1160" s="13"/>
      <c r="BL1160" s="13"/>
      <c r="BM1160" s="13"/>
      <c r="BN1160" s="13"/>
      <c r="BO1160" s="13"/>
      <c r="BP1160" s="13"/>
      <c r="BQ1160" s="13"/>
      <c r="BR1160" s="13"/>
      <c r="BS1160" s="13"/>
      <c r="BT1160" s="13"/>
      <c r="BU1160" s="13"/>
      <c r="BV1160" s="13"/>
      <c r="BW1160" s="13"/>
      <c r="BX1160" s="13"/>
      <c r="BY1160" s="13"/>
      <c r="BZ1160" s="13"/>
      <c r="CA1160" s="13"/>
      <c r="CB1160" s="13"/>
      <c r="CC1160" s="13"/>
      <c r="CD1160" s="13"/>
      <c r="CE1160" s="13"/>
      <c r="CF1160" s="13"/>
      <c r="CG1160" s="13"/>
      <c r="CH1160" s="13"/>
    </row>
    <row r="1161" spans="1:86">
      <c r="A1161" s="15"/>
      <c r="B1161" s="15"/>
      <c r="C1161" s="15"/>
      <c r="D1161" s="15"/>
      <c r="E1161" s="15"/>
      <c r="F1161" s="15"/>
      <c r="G1161" s="15"/>
      <c r="H1161" s="15"/>
      <c r="I1161" s="15"/>
      <c r="J1161" s="15"/>
      <c r="K1161" s="15"/>
      <c r="L1161" s="15"/>
      <c r="M1161" s="15"/>
      <c r="N1161" s="15"/>
      <c r="O1161" s="15"/>
      <c r="P1161" s="15"/>
      <c r="Q1161" s="15"/>
      <c r="R1161" s="15"/>
      <c r="S1161" s="15"/>
      <c r="T1161" s="15"/>
      <c r="U1161" s="15"/>
      <c r="V1161" s="15"/>
      <c r="W1161" s="15"/>
      <c r="X1161" s="15"/>
      <c r="Z1161" s="15"/>
      <c r="AA1161" s="15"/>
      <c r="AB1161" s="15"/>
      <c r="AC1161" s="15"/>
      <c r="AD1161" s="15"/>
      <c r="AE1161" s="15"/>
      <c r="AF1161" s="15"/>
      <c r="AG1161" s="15"/>
      <c r="AH1161" s="15"/>
      <c r="AI1161" s="15"/>
      <c r="AJ1161" s="15"/>
      <c r="AK1161" s="15"/>
      <c r="AL1161" s="15"/>
      <c r="AM1161" s="13"/>
      <c r="AN1161" s="13"/>
      <c r="AO1161" s="13"/>
      <c r="AP1161" s="13"/>
      <c r="AQ1161" s="13"/>
      <c r="AR1161" s="13"/>
      <c r="AS1161" s="13"/>
      <c r="AT1161" s="13"/>
      <c r="AU1161" s="13"/>
      <c r="AV1161" s="13"/>
      <c r="AW1161" s="13"/>
      <c r="AX1161" s="13"/>
      <c r="AY1161" s="13"/>
      <c r="AZ1161" s="13"/>
      <c r="BA1161" s="13"/>
      <c r="BB1161" s="13"/>
      <c r="BC1161" s="13"/>
      <c r="BD1161" s="13"/>
      <c r="BE1161" s="13"/>
      <c r="BF1161" s="13"/>
      <c r="BG1161" s="13"/>
      <c r="BH1161" s="13"/>
      <c r="BI1161" s="13"/>
      <c r="BJ1161" s="13"/>
      <c r="BK1161" s="13"/>
      <c r="BL1161" s="13"/>
      <c r="BM1161" s="13"/>
      <c r="BN1161" s="13"/>
      <c r="BO1161" s="13"/>
      <c r="BP1161" s="13"/>
      <c r="BQ1161" s="13"/>
      <c r="BR1161" s="13"/>
      <c r="BS1161" s="13"/>
      <c r="BT1161" s="13"/>
      <c r="BU1161" s="13"/>
      <c r="BV1161" s="13"/>
      <c r="BW1161" s="13"/>
      <c r="BX1161" s="13"/>
      <c r="BY1161" s="13"/>
      <c r="BZ1161" s="13"/>
      <c r="CA1161" s="13"/>
      <c r="CB1161" s="13"/>
      <c r="CC1161" s="13"/>
      <c r="CD1161" s="13"/>
      <c r="CE1161" s="13"/>
      <c r="CF1161" s="13"/>
      <c r="CG1161" s="13"/>
      <c r="CH1161" s="13"/>
    </row>
    <row r="1162" spans="1:86">
      <c r="A1162" s="15"/>
      <c r="B1162" s="15"/>
      <c r="C1162" s="15"/>
      <c r="D1162" s="15"/>
      <c r="E1162" s="15"/>
      <c r="F1162" s="15"/>
      <c r="G1162" s="15"/>
      <c r="H1162" s="15"/>
      <c r="I1162" s="15"/>
      <c r="J1162" s="15"/>
      <c r="K1162" s="15"/>
      <c r="L1162" s="15"/>
      <c r="M1162" s="15"/>
      <c r="N1162" s="15"/>
      <c r="O1162" s="15"/>
      <c r="P1162" s="15"/>
      <c r="Q1162" s="15"/>
      <c r="R1162" s="15"/>
      <c r="S1162" s="15"/>
      <c r="T1162" s="15"/>
      <c r="U1162" s="15"/>
      <c r="V1162" s="15"/>
      <c r="W1162" s="15"/>
      <c r="X1162" s="15"/>
      <c r="Z1162" s="15"/>
      <c r="AA1162" s="15"/>
      <c r="AB1162" s="15"/>
      <c r="AC1162" s="15"/>
      <c r="AD1162" s="15"/>
      <c r="AE1162" s="15"/>
      <c r="AF1162" s="15"/>
      <c r="AG1162" s="15"/>
      <c r="AH1162" s="15"/>
      <c r="AI1162" s="15"/>
      <c r="AJ1162" s="15"/>
      <c r="AK1162" s="15"/>
      <c r="AL1162" s="15"/>
      <c r="AM1162" s="13"/>
      <c r="AN1162" s="13"/>
      <c r="AO1162" s="13"/>
      <c r="AP1162" s="13"/>
      <c r="AQ1162" s="13"/>
      <c r="AR1162" s="13"/>
      <c r="AS1162" s="13"/>
      <c r="AT1162" s="13"/>
      <c r="AU1162" s="13"/>
      <c r="AV1162" s="13"/>
      <c r="AW1162" s="13"/>
      <c r="AX1162" s="13"/>
      <c r="AY1162" s="13"/>
      <c r="AZ1162" s="13"/>
      <c r="BA1162" s="13"/>
      <c r="BB1162" s="13"/>
      <c r="BC1162" s="13"/>
      <c r="BD1162" s="13"/>
      <c r="BE1162" s="13"/>
      <c r="BF1162" s="13"/>
      <c r="BG1162" s="13"/>
      <c r="BH1162" s="13"/>
      <c r="BI1162" s="13"/>
      <c r="BJ1162" s="13"/>
      <c r="BK1162" s="13"/>
      <c r="BL1162" s="13"/>
      <c r="BM1162" s="13"/>
      <c r="BN1162" s="13"/>
      <c r="BO1162" s="13"/>
      <c r="BP1162" s="13"/>
      <c r="BQ1162" s="13"/>
      <c r="BR1162" s="13"/>
      <c r="BS1162" s="13"/>
      <c r="BT1162" s="13"/>
      <c r="BU1162" s="13"/>
      <c r="BV1162" s="13"/>
      <c r="BW1162" s="13"/>
      <c r="BX1162" s="13"/>
      <c r="BY1162" s="13"/>
      <c r="BZ1162" s="13"/>
      <c r="CA1162" s="13"/>
      <c r="CB1162" s="13"/>
      <c r="CC1162" s="13"/>
      <c r="CD1162" s="13"/>
      <c r="CE1162" s="13"/>
      <c r="CF1162" s="13"/>
      <c r="CG1162" s="13"/>
      <c r="CH1162" s="13"/>
    </row>
    <row r="1163" spans="1:86">
      <c r="A1163" s="15"/>
      <c r="B1163" s="15"/>
      <c r="C1163" s="15"/>
      <c r="D1163" s="15"/>
      <c r="E1163" s="15"/>
      <c r="F1163" s="15"/>
      <c r="G1163" s="15"/>
      <c r="H1163" s="15"/>
      <c r="I1163" s="15"/>
      <c r="J1163" s="15"/>
      <c r="K1163" s="15"/>
      <c r="L1163" s="15"/>
      <c r="M1163" s="15"/>
      <c r="N1163" s="15"/>
      <c r="O1163" s="15"/>
      <c r="P1163" s="15"/>
      <c r="Q1163" s="15"/>
      <c r="R1163" s="15"/>
      <c r="S1163" s="15"/>
      <c r="T1163" s="15"/>
      <c r="U1163" s="15"/>
      <c r="V1163" s="15"/>
      <c r="W1163" s="15"/>
      <c r="X1163" s="15"/>
      <c r="Z1163" s="15"/>
      <c r="AA1163" s="15"/>
      <c r="AB1163" s="15"/>
      <c r="AC1163" s="15"/>
      <c r="AD1163" s="15"/>
      <c r="AE1163" s="15"/>
      <c r="AF1163" s="15"/>
      <c r="AG1163" s="15"/>
      <c r="AH1163" s="15"/>
      <c r="AI1163" s="15"/>
      <c r="AJ1163" s="15"/>
      <c r="AK1163" s="15"/>
      <c r="AL1163" s="15"/>
      <c r="AM1163" s="13"/>
      <c r="AN1163" s="13"/>
      <c r="AO1163" s="13"/>
      <c r="AP1163" s="13"/>
      <c r="AQ1163" s="13"/>
      <c r="AR1163" s="13"/>
      <c r="AS1163" s="13"/>
      <c r="AT1163" s="13"/>
      <c r="AU1163" s="13"/>
      <c r="AV1163" s="13"/>
      <c r="AW1163" s="13"/>
      <c r="AX1163" s="13"/>
      <c r="AY1163" s="13"/>
      <c r="AZ1163" s="13"/>
      <c r="BA1163" s="13"/>
      <c r="BB1163" s="13"/>
      <c r="BC1163" s="13"/>
      <c r="BD1163" s="13"/>
      <c r="BE1163" s="13"/>
      <c r="BF1163" s="13"/>
      <c r="BG1163" s="13"/>
      <c r="BH1163" s="13"/>
      <c r="BI1163" s="13"/>
      <c r="BJ1163" s="13"/>
      <c r="BK1163" s="13"/>
      <c r="BL1163" s="13"/>
      <c r="BM1163" s="13"/>
      <c r="BN1163" s="13"/>
      <c r="BO1163" s="13"/>
      <c r="BP1163" s="13"/>
      <c r="BQ1163" s="13"/>
      <c r="BR1163" s="13"/>
      <c r="BS1163" s="13"/>
      <c r="BT1163" s="13"/>
      <c r="BU1163" s="13"/>
      <c r="BV1163" s="13"/>
      <c r="BW1163" s="13"/>
      <c r="BX1163" s="13"/>
      <c r="BY1163" s="13"/>
      <c r="BZ1163" s="13"/>
      <c r="CA1163" s="13"/>
      <c r="CB1163" s="13"/>
      <c r="CC1163" s="13"/>
      <c r="CD1163" s="13"/>
      <c r="CE1163" s="13"/>
      <c r="CF1163" s="13"/>
      <c r="CG1163" s="13"/>
      <c r="CH1163" s="13"/>
    </row>
    <row r="1164" spans="1:86">
      <c r="A1164" s="15"/>
      <c r="B1164" s="15"/>
      <c r="C1164" s="15"/>
      <c r="D1164" s="15"/>
      <c r="E1164" s="15"/>
      <c r="F1164" s="15"/>
      <c r="G1164" s="15"/>
      <c r="H1164" s="15"/>
      <c r="I1164" s="15"/>
      <c r="J1164" s="15"/>
      <c r="K1164" s="15"/>
      <c r="L1164" s="15"/>
      <c r="M1164" s="15"/>
      <c r="N1164" s="15"/>
      <c r="O1164" s="15"/>
      <c r="P1164" s="15"/>
      <c r="Q1164" s="15"/>
      <c r="R1164" s="15"/>
      <c r="S1164" s="15"/>
      <c r="T1164" s="15"/>
      <c r="U1164" s="15"/>
      <c r="V1164" s="15"/>
      <c r="W1164" s="15"/>
      <c r="X1164" s="15"/>
      <c r="Z1164" s="15"/>
      <c r="AA1164" s="15"/>
      <c r="AB1164" s="15"/>
      <c r="AC1164" s="15"/>
      <c r="AD1164" s="15"/>
      <c r="AE1164" s="15"/>
      <c r="AF1164" s="15"/>
      <c r="AG1164" s="15"/>
      <c r="AH1164" s="15"/>
      <c r="AI1164" s="15"/>
      <c r="AJ1164" s="15"/>
      <c r="AK1164" s="15"/>
      <c r="AL1164" s="15"/>
      <c r="AM1164" s="13"/>
      <c r="AN1164" s="13"/>
      <c r="AO1164" s="13"/>
      <c r="AP1164" s="13"/>
      <c r="AQ1164" s="13"/>
      <c r="AR1164" s="13"/>
      <c r="AS1164" s="13"/>
      <c r="AT1164" s="13"/>
      <c r="AU1164" s="13"/>
      <c r="AV1164" s="13"/>
      <c r="AW1164" s="13"/>
      <c r="AX1164" s="13"/>
      <c r="AY1164" s="13"/>
      <c r="AZ1164" s="13"/>
      <c r="BA1164" s="13"/>
      <c r="BB1164" s="13"/>
      <c r="BC1164" s="13"/>
      <c r="BD1164" s="13"/>
      <c r="BE1164" s="13"/>
      <c r="BF1164" s="13"/>
      <c r="BG1164" s="13"/>
      <c r="BH1164" s="13"/>
      <c r="BI1164" s="13"/>
      <c r="BJ1164" s="13"/>
      <c r="BK1164" s="13"/>
      <c r="BL1164" s="13"/>
      <c r="BM1164" s="13"/>
      <c r="BN1164" s="13"/>
      <c r="BO1164" s="13"/>
      <c r="BP1164" s="13"/>
      <c r="BQ1164" s="13"/>
      <c r="BR1164" s="13"/>
      <c r="BS1164" s="13"/>
      <c r="BT1164" s="13"/>
      <c r="BU1164" s="13"/>
      <c r="BV1164" s="13"/>
      <c r="BW1164" s="13"/>
      <c r="BX1164" s="13"/>
      <c r="BY1164" s="13"/>
      <c r="BZ1164" s="13"/>
      <c r="CA1164" s="13"/>
      <c r="CB1164" s="13"/>
      <c r="CC1164" s="13"/>
      <c r="CD1164" s="13"/>
      <c r="CE1164" s="13"/>
      <c r="CF1164" s="13"/>
      <c r="CG1164" s="13"/>
      <c r="CH1164" s="13"/>
    </row>
    <row r="1165" spans="1:86">
      <c r="A1165" s="15"/>
      <c r="B1165" s="15"/>
      <c r="C1165" s="15"/>
      <c r="D1165" s="15"/>
      <c r="E1165" s="15"/>
      <c r="F1165" s="15"/>
      <c r="G1165" s="15"/>
      <c r="H1165" s="15"/>
      <c r="I1165" s="15"/>
      <c r="J1165" s="15"/>
      <c r="K1165" s="15"/>
      <c r="L1165" s="15"/>
      <c r="M1165" s="15"/>
      <c r="N1165" s="15"/>
      <c r="O1165" s="15"/>
      <c r="P1165" s="15"/>
      <c r="Q1165" s="15"/>
      <c r="R1165" s="15"/>
      <c r="S1165" s="15"/>
      <c r="T1165" s="15"/>
      <c r="U1165" s="15"/>
      <c r="V1165" s="15"/>
      <c r="W1165" s="15"/>
      <c r="X1165" s="15"/>
      <c r="Z1165" s="15"/>
      <c r="AA1165" s="15"/>
      <c r="AB1165" s="15"/>
      <c r="AC1165" s="15"/>
      <c r="AD1165" s="15"/>
      <c r="AE1165" s="15"/>
      <c r="AF1165" s="15"/>
      <c r="AG1165" s="15"/>
      <c r="AH1165" s="15"/>
      <c r="AI1165" s="15"/>
      <c r="AJ1165" s="15"/>
      <c r="AK1165" s="15"/>
      <c r="AL1165" s="15"/>
      <c r="AM1165" s="13"/>
      <c r="AN1165" s="13"/>
      <c r="AO1165" s="13"/>
      <c r="AP1165" s="13"/>
      <c r="AQ1165" s="13"/>
      <c r="AR1165" s="13"/>
      <c r="AS1165" s="13"/>
      <c r="AT1165" s="13"/>
      <c r="AU1165" s="13"/>
      <c r="AV1165" s="13"/>
      <c r="AW1165" s="13"/>
      <c r="AX1165" s="13"/>
      <c r="AY1165" s="13"/>
      <c r="AZ1165" s="13"/>
      <c r="BA1165" s="13"/>
      <c r="BB1165" s="13"/>
      <c r="BC1165" s="13"/>
      <c r="BD1165" s="13"/>
      <c r="BE1165" s="13"/>
      <c r="BF1165" s="13"/>
      <c r="BG1165" s="13"/>
      <c r="BH1165" s="13"/>
      <c r="BI1165" s="13"/>
      <c r="BJ1165" s="13"/>
      <c r="BK1165" s="13"/>
      <c r="BL1165" s="13"/>
      <c r="BM1165" s="13"/>
      <c r="BN1165" s="13"/>
      <c r="BO1165" s="13"/>
      <c r="BP1165" s="13"/>
      <c r="BQ1165" s="13"/>
      <c r="BR1165" s="13"/>
      <c r="BS1165" s="13"/>
      <c r="BT1165" s="13"/>
      <c r="BU1165" s="13"/>
      <c r="BV1165" s="13"/>
      <c r="BW1165" s="13"/>
      <c r="BX1165" s="13"/>
      <c r="BY1165" s="13"/>
      <c r="BZ1165" s="13"/>
      <c r="CA1165" s="13"/>
      <c r="CB1165" s="13"/>
      <c r="CC1165" s="13"/>
      <c r="CD1165" s="13"/>
      <c r="CE1165" s="13"/>
      <c r="CF1165" s="13"/>
      <c r="CG1165" s="13"/>
      <c r="CH1165" s="13"/>
    </row>
    <row r="1166" spans="1:86">
      <c r="A1166" s="15"/>
      <c r="B1166" s="15"/>
      <c r="C1166" s="15"/>
      <c r="D1166" s="15"/>
      <c r="E1166" s="15"/>
      <c r="F1166" s="15"/>
      <c r="G1166" s="15"/>
      <c r="H1166" s="15"/>
      <c r="I1166" s="15"/>
      <c r="J1166" s="15"/>
      <c r="K1166" s="15"/>
      <c r="L1166" s="15"/>
      <c r="M1166" s="15"/>
      <c r="N1166" s="15"/>
      <c r="O1166" s="15"/>
      <c r="P1166" s="15"/>
      <c r="Q1166" s="15"/>
      <c r="R1166" s="15"/>
      <c r="S1166" s="15"/>
      <c r="T1166" s="15"/>
      <c r="U1166" s="15"/>
      <c r="V1166" s="15"/>
      <c r="W1166" s="15"/>
      <c r="X1166" s="15"/>
      <c r="Z1166" s="15"/>
      <c r="AA1166" s="15"/>
      <c r="AB1166" s="15"/>
      <c r="AC1166" s="15"/>
      <c r="AD1166" s="15"/>
      <c r="AE1166" s="15"/>
      <c r="AF1166" s="15"/>
      <c r="AG1166" s="15"/>
      <c r="AH1166" s="15"/>
      <c r="AI1166" s="15"/>
      <c r="AJ1166" s="15"/>
      <c r="AK1166" s="15"/>
      <c r="AL1166" s="15"/>
      <c r="AM1166" s="13"/>
      <c r="AN1166" s="13"/>
      <c r="AO1166" s="13"/>
      <c r="AP1166" s="13"/>
      <c r="AQ1166" s="13"/>
      <c r="AR1166" s="13"/>
      <c r="AS1166" s="13"/>
      <c r="AT1166" s="13"/>
      <c r="AU1166" s="13"/>
      <c r="AV1166" s="13"/>
      <c r="AW1166" s="13"/>
      <c r="AX1166" s="13"/>
      <c r="AY1166" s="13"/>
      <c r="AZ1166" s="13"/>
      <c r="BA1166" s="13"/>
      <c r="BB1166" s="13"/>
      <c r="BC1166" s="13"/>
      <c r="BD1166" s="13"/>
      <c r="BE1166" s="13"/>
      <c r="BF1166" s="13"/>
      <c r="BG1166" s="13"/>
      <c r="BH1166" s="13"/>
      <c r="BI1166" s="13"/>
      <c r="BJ1166" s="13"/>
      <c r="BK1166" s="13"/>
      <c r="BL1166" s="13"/>
      <c r="BM1166" s="13"/>
      <c r="BN1166" s="13"/>
      <c r="BO1166" s="13"/>
      <c r="BP1166" s="13"/>
      <c r="BQ1166" s="13"/>
      <c r="BR1166" s="13"/>
      <c r="BS1166" s="13"/>
      <c r="BT1166" s="13"/>
      <c r="BU1166" s="13"/>
      <c r="BV1166" s="13"/>
      <c r="BW1166" s="13"/>
      <c r="BX1166" s="13"/>
      <c r="BY1166" s="13"/>
      <c r="BZ1166" s="13"/>
      <c r="CA1166" s="13"/>
      <c r="CB1166" s="13"/>
      <c r="CC1166" s="13"/>
      <c r="CD1166" s="13"/>
      <c r="CE1166" s="13"/>
      <c r="CF1166" s="13"/>
      <c r="CG1166" s="13"/>
      <c r="CH1166" s="13"/>
    </row>
    <row r="1167" spans="1:86">
      <c r="A1167" s="15"/>
      <c r="B1167" s="15"/>
      <c r="C1167" s="15"/>
      <c r="D1167" s="15"/>
      <c r="E1167" s="15"/>
      <c r="F1167" s="15"/>
      <c r="G1167" s="15"/>
      <c r="H1167" s="15"/>
      <c r="I1167" s="15"/>
      <c r="J1167" s="15"/>
      <c r="K1167" s="15"/>
      <c r="L1167" s="15"/>
      <c r="M1167" s="15"/>
      <c r="N1167" s="15"/>
      <c r="O1167" s="15"/>
      <c r="P1167" s="15"/>
      <c r="Q1167" s="15"/>
      <c r="R1167" s="15"/>
      <c r="S1167" s="15"/>
      <c r="T1167" s="15"/>
      <c r="U1167" s="15"/>
      <c r="V1167" s="15"/>
      <c r="W1167" s="15"/>
      <c r="X1167" s="15"/>
      <c r="Z1167" s="15"/>
      <c r="AA1167" s="15"/>
      <c r="AB1167" s="15"/>
      <c r="AC1167" s="15"/>
      <c r="AD1167" s="15"/>
      <c r="AE1167" s="15"/>
      <c r="AF1167" s="15"/>
      <c r="AG1167" s="15"/>
      <c r="AH1167" s="15"/>
      <c r="AI1167" s="15"/>
      <c r="AJ1167" s="15"/>
      <c r="AK1167" s="15"/>
      <c r="AL1167" s="15"/>
      <c r="AM1167" s="13"/>
      <c r="AN1167" s="13"/>
      <c r="AO1167" s="13"/>
      <c r="AP1167" s="13"/>
      <c r="AQ1167" s="13"/>
      <c r="AR1167" s="13"/>
      <c r="AS1167" s="13"/>
      <c r="AT1167" s="13"/>
      <c r="AU1167" s="13"/>
      <c r="AV1167" s="13"/>
      <c r="AW1167" s="13"/>
      <c r="AX1167" s="13"/>
      <c r="AY1167" s="13"/>
      <c r="AZ1167" s="13"/>
      <c r="BA1167" s="13"/>
      <c r="BB1167" s="13"/>
      <c r="BC1167" s="13"/>
      <c r="BD1167" s="13"/>
      <c r="BE1167" s="13"/>
      <c r="BF1167" s="13"/>
      <c r="BG1167" s="13"/>
      <c r="BH1167" s="13"/>
      <c r="BI1167" s="13"/>
      <c r="BJ1167" s="13"/>
      <c r="BK1167" s="13"/>
      <c r="BL1167" s="13"/>
      <c r="BM1167" s="13"/>
      <c r="BN1167" s="13"/>
      <c r="BO1167" s="13"/>
      <c r="BP1167" s="13"/>
      <c r="BQ1167" s="13"/>
      <c r="BR1167" s="13"/>
      <c r="BS1167" s="13"/>
      <c r="BT1167" s="13"/>
      <c r="BU1167" s="13"/>
      <c r="BV1167" s="13"/>
      <c r="BW1167" s="13"/>
      <c r="BX1167" s="13"/>
      <c r="BY1167" s="13"/>
      <c r="BZ1167" s="13"/>
      <c r="CA1167" s="13"/>
      <c r="CB1167" s="13"/>
      <c r="CC1167" s="13"/>
      <c r="CD1167" s="13"/>
      <c r="CE1167" s="13"/>
      <c r="CF1167" s="13"/>
      <c r="CG1167" s="13"/>
      <c r="CH1167" s="13"/>
    </row>
    <row r="1168" spans="1:86">
      <c r="A1168" s="15"/>
      <c r="B1168" s="15"/>
      <c r="C1168" s="15"/>
      <c r="D1168" s="15"/>
      <c r="E1168" s="15"/>
      <c r="F1168" s="15"/>
      <c r="G1168" s="15"/>
      <c r="H1168" s="15"/>
      <c r="I1168" s="15"/>
      <c r="J1168" s="15"/>
      <c r="K1168" s="15"/>
      <c r="L1168" s="15"/>
      <c r="M1168" s="15"/>
      <c r="N1168" s="15"/>
      <c r="O1168" s="15"/>
      <c r="P1168" s="15"/>
      <c r="Q1168" s="15"/>
      <c r="R1168" s="15"/>
      <c r="S1168" s="15"/>
      <c r="T1168" s="15"/>
      <c r="U1168" s="15"/>
      <c r="V1168" s="15"/>
      <c r="W1168" s="15"/>
      <c r="X1168" s="15"/>
      <c r="Z1168" s="15"/>
      <c r="AA1168" s="15"/>
      <c r="AB1168" s="15"/>
      <c r="AC1168" s="15"/>
      <c r="AD1168" s="15"/>
      <c r="AE1168" s="15"/>
      <c r="AF1168" s="15"/>
      <c r="AG1168" s="15"/>
      <c r="AH1168" s="15"/>
      <c r="AI1168" s="15"/>
      <c r="AJ1168" s="15"/>
      <c r="AK1168" s="15"/>
      <c r="AL1168" s="15"/>
      <c r="AM1168" s="13"/>
      <c r="AN1168" s="13"/>
      <c r="AO1168" s="13"/>
      <c r="AP1168" s="13"/>
      <c r="AQ1168" s="13"/>
      <c r="AR1168" s="13"/>
      <c r="AS1168" s="13"/>
      <c r="AT1168" s="13"/>
      <c r="AU1168" s="13"/>
      <c r="AV1168" s="13"/>
      <c r="AW1168" s="13"/>
      <c r="AX1168" s="13"/>
      <c r="AY1168" s="13"/>
      <c r="AZ1168" s="13"/>
      <c r="BA1168" s="13"/>
      <c r="BB1168" s="13"/>
      <c r="BC1168" s="13"/>
      <c r="BD1168" s="13"/>
      <c r="BE1168" s="13"/>
      <c r="BF1168" s="13"/>
      <c r="BG1168" s="13"/>
      <c r="BH1168" s="13"/>
      <c r="BI1168" s="13"/>
      <c r="BJ1168" s="13"/>
      <c r="BK1168" s="13"/>
      <c r="BL1168" s="13"/>
      <c r="BM1168" s="13"/>
      <c r="BN1168" s="13"/>
      <c r="BO1168" s="13"/>
      <c r="BP1168" s="13"/>
      <c r="BQ1168" s="13"/>
      <c r="BR1168" s="13"/>
      <c r="BS1168" s="13"/>
      <c r="BT1168" s="13"/>
      <c r="BU1168" s="13"/>
      <c r="BV1168" s="13"/>
      <c r="BW1168" s="13"/>
      <c r="BX1168" s="13"/>
      <c r="BY1168" s="13"/>
      <c r="BZ1168" s="13"/>
      <c r="CA1168" s="13"/>
      <c r="CB1168" s="13"/>
      <c r="CC1168" s="13"/>
      <c r="CD1168" s="13"/>
      <c r="CE1168" s="13"/>
      <c r="CF1168" s="13"/>
      <c r="CG1168" s="13"/>
      <c r="CH1168" s="13"/>
    </row>
    <row r="1169" spans="1:86">
      <c r="A1169" s="15"/>
      <c r="B1169" s="15"/>
      <c r="C1169" s="15"/>
      <c r="D1169" s="15"/>
      <c r="E1169" s="15"/>
      <c r="F1169" s="15"/>
      <c r="G1169" s="15"/>
      <c r="H1169" s="15"/>
      <c r="I1169" s="15"/>
      <c r="J1169" s="15"/>
      <c r="K1169" s="15"/>
      <c r="L1169" s="15"/>
      <c r="M1169" s="15"/>
      <c r="N1169" s="15"/>
      <c r="O1169" s="15"/>
      <c r="P1169" s="15"/>
      <c r="Q1169" s="15"/>
      <c r="R1169" s="15"/>
      <c r="S1169" s="15"/>
      <c r="T1169" s="15"/>
      <c r="U1169" s="15"/>
      <c r="V1169" s="15"/>
      <c r="W1169" s="15"/>
      <c r="X1169" s="15"/>
      <c r="Z1169" s="15"/>
      <c r="AA1169" s="15"/>
      <c r="AB1169" s="15"/>
      <c r="AC1169" s="15"/>
      <c r="AD1169" s="15"/>
      <c r="AE1169" s="15"/>
      <c r="AF1169" s="15"/>
      <c r="AG1169" s="15"/>
      <c r="AH1169" s="15"/>
      <c r="AI1169" s="15"/>
      <c r="AJ1169" s="15"/>
      <c r="AK1169" s="15"/>
      <c r="AL1169" s="15"/>
      <c r="AM1169" s="13"/>
      <c r="AN1169" s="13"/>
      <c r="AO1169" s="13"/>
      <c r="AP1169" s="13"/>
      <c r="AQ1169" s="13"/>
      <c r="AR1169" s="13"/>
      <c r="AS1169" s="13"/>
      <c r="AT1169" s="13"/>
      <c r="AU1169" s="13"/>
      <c r="AV1169" s="13"/>
      <c r="AW1169" s="13"/>
      <c r="AX1169" s="13"/>
      <c r="AY1169" s="13"/>
      <c r="AZ1169" s="13"/>
      <c r="BA1169" s="13"/>
      <c r="BB1169" s="13"/>
      <c r="BC1169" s="13"/>
      <c r="BD1169" s="13"/>
      <c r="BE1169" s="13"/>
      <c r="BF1169" s="13"/>
      <c r="BG1169" s="13"/>
      <c r="BH1169" s="13"/>
      <c r="BI1169" s="13"/>
      <c r="BJ1169" s="13"/>
      <c r="BK1169" s="13"/>
      <c r="BL1169" s="13"/>
      <c r="BM1169" s="13"/>
      <c r="BN1169" s="13"/>
      <c r="BO1169" s="13"/>
      <c r="BP1169" s="13"/>
      <c r="BQ1169" s="13"/>
      <c r="BR1169" s="13"/>
      <c r="BS1169" s="13"/>
      <c r="BT1169" s="13"/>
      <c r="BU1169" s="13"/>
      <c r="BV1169" s="13"/>
      <c r="BW1169" s="13"/>
      <c r="BX1169" s="13"/>
      <c r="BY1169" s="13"/>
      <c r="BZ1169" s="13"/>
      <c r="CA1169" s="13"/>
      <c r="CB1169" s="13"/>
      <c r="CC1169" s="13"/>
      <c r="CD1169" s="13"/>
      <c r="CE1169" s="13"/>
      <c r="CF1169" s="13"/>
      <c r="CG1169" s="13"/>
      <c r="CH1169" s="13"/>
    </row>
    <row r="1170" spans="1:86">
      <c r="A1170" s="15"/>
      <c r="B1170" s="15"/>
      <c r="C1170" s="15"/>
      <c r="D1170" s="15"/>
      <c r="E1170" s="15"/>
      <c r="F1170" s="15"/>
      <c r="G1170" s="15"/>
      <c r="H1170" s="15"/>
      <c r="I1170" s="15"/>
      <c r="J1170" s="15"/>
      <c r="K1170" s="15"/>
      <c r="L1170" s="15"/>
      <c r="M1170" s="15"/>
      <c r="N1170" s="15"/>
      <c r="O1170" s="15"/>
      <c r="P1170" s="15"/>
      <c r="Q1170" s="15"/>
      <c r="R1170" s="15"/>
      <c r="S1170" s="15"/>
      <c r="T1170" s="15"/>
      <c r="U1170" s="15"/>
      <c r="V1170" s="15"/>
      <c r="W1170" s="15"/>
      <c r="X1170" s="15"/>
      <c r="Z1170" s="15"/>
      <c r="AA1170" s="15"/>
      <c r="AB1170" s="15"/>
      <c r="AC1170" s="15"/>
      <c r="AD1170" s="15"/>
      <c r="AE1170" s="15"/>
      <c r="AF1170" s="15"/>
      <c r="AG1170" s="15"/>
      <c r="AH1170" s="15"/>
      <c r="AI1170" s="15"/>
      <c r="AJ1170" s="15"/>
      <c r="AK1170" s="15"/>
      <c r="AL1170" s="15"/>
      <c r="AM1170" s="13"/>
      <c r="AN1170" s="13"/>
      <c r="AO1170" s="13"/>
      <c r="AP1170" s="13"/>
      <c r="AQ1170" s="13"/>
      <c r="AR1170" s="13"/>
      <c r="AS1170" s="13"/>
      <c r="AT1170" s="13"/>
      <c r="AU1170" s="13"/>
      <c r="AV1170" s="13"/>
      <c r="AW1170" s="13"/>
      <c r="AX1170" s="13"/>
      <c r="AY1170" s="13"/>
      <c r="AZ1170" s="13"/>
      <c r="BA1170" s="13"/>
      <c r="BB1170" s="13"/>
      <c r="BC1170" s="13"/>
      <c r="BD1170" s="13"/>
      <c r="BE1170" s="13"/>
      <c r="BF1170" s="13"/>
      <c r="BG1170" s="13"/>
      <c r="BH1170" s="13"/>
      <c r="BI1170" s="13"/>
      <c r="BJ1170" s="13"/>
      <c r="BK1170" s="13"/>
      <c r="BL1170" s="13"/>
      <c r="BM1170" s="13"/>
      <c r="BN1170" s="13"/>
      <c r="BO1170" s="13"/>
      <c r="BP1170" s="13"/>
      <c r="BQ1170" s="13"/>
      <c r="BR1170" s="13"/>
      <c r="BS1170" s="13"/>
      <c r="BT1170" s="13"/>
      <c r="BU1170" s="13"/>
      <c r="BV1170" s="13"/>
      <c r="BW1170" s="13"/>
      <c r="BX1170" s="13"/>
      <c r="BY1170" s="13"/>
      <c r="BZ1170" s="13"/>
      <c r="CA1170" s="13"/>
      <c r="CB1170" s="13"/>
      <c r="CC1170" s="13"/>
      <c r="CD1170" s="13"/>
      <c r="CE1170" s="13"/>
      <c r="CF1170" s="13"/>
      <c r="CG1170" s="13"/>
      <c r="CH1170" s="13"/>
    </row>
    <row r="1171" spans="1:86">
      <c r="A1171" s="15"/>
      <c r="B1171" s="15"/>
      <c r="C1171" s="15"/>
      <c r="D1171" s="15"/>
      <c r="E1171" s="15"/>
      <c r="F1171" s="15"/>
      <c r="G1171" s="15"/>
      <c r="H1171" s="15"/>
      <c r="I1171" s="15"/>
      <c r="J1171" s="15"/>
      <c r="K1171" s="15"/>
      <c r="L1171" s="15"/>
      <c r="M1171" s="15"/>
      <c r="N1171" s="15"/>
      <c r="O1171" s="15"/>
      <c r="P1171" s="15"/>
      <c r="Q1171" s="15"/>
      <c r="R1171" s="15"/>
      <c r="S1171" s="15"/>
      <c r="T1171" s="15"/>
      <c r="U1171" s="15"/>
      <c r="V1171" s="15"/>
      <c r="W1171" s="15"/>
      <c r="X1171" s="15"/>
      <c r="Z1171" s="15"/>
      <c r="AA1171" s="15"/>
      <c r="AB1171" s="15"/>
      <c r="AC1171" s="15"/>
      <c r="AD1171" s="15"/>
      <c r="AE1171" s="15"/>
      <c r="AF1171" s="15"/>
      <c r="AG1171" s="15"/>
      <c r="AH1171" s="15"/>
      <c r="AI1171" s="15"/>
      <c r="AJ1171" s="15"/>
      <c r="AK1171" s="15"/>
      <c r="AL1171" s="15"/>
      <c r="AM1171" s="13"/>
      <c r="AN1171" s="13"/>
      <c r="AO1171" s="13"/>
      <c r="AP1171" s="13"/>
      <c r="AQ1171" s="13"/>
      <c r="AR1171" s="13"/>
      <c r="AS1171" s="13"/>
      <c r="AT1171" s="13"/>
      <c r="AU1171" s="13"/>
      <c r="AV1171" s="13"/>
      <c r="AW1171" s="13"/>
      <c r="AX1171" s="13"/>
      <c r="AY1171" s="13"/>
      <c r="AZ1171" s="13"/>
      <c r="BA1171" s="13"/>
      <c r="BB1171" s="13"/>
      <c r="BC1171" s="13"/>
      <c r="BD1171" s="13"/>
      <c r="BE1171" s="13"/>
      <c r="BF1171" s="13"/>
      <c r="BG1171" s="13"/>
      <c r="BH1171" s="13"/>
      <c r="BI1171" s="13"/>
      <c r="BJ1171" s="13"/>
      <c r="BK1171" s="13"/>
      <c r="BL1171" s="13"/>
      <c r="BM1171" s="13"/>
      <c r="BN1171" s="13"/>
      <c r="BO1171" s="13"/>
      <c r="BP1171" s="13"/>
      <c r="BQ1171" s="13"/>
      <c r="BR1171" s="13"/>
      <c r="BS1171" s="13"/>
      <c r="BT1171" s="13"/>
      <c r="BU1171" s="13"/>
      <c r="BV1171" s="13"/>
      <c r="BW1171" s="13"/>
      <c r="BX1171" s="13"/>
      <c r="BY1171" s="13"/>
      <c r="BZ1171" s="13"/>
      <c r="CA1171" s="13"/>
      <c r="CB1171" s="13"/>
      <c r="CC1171" s="13"/>
      <c r="CD1171" s="13"/>
      <c r="CE1171" s="13"/>
      <c r="CF1171" s="13"/>
      <c r="CG1171" s="13"/>
      <c r="CH1171" s="13"/>
    </row>
    <row r="1172" spans="1:86">
      <c r="A1172" s="15"/>
      <c r="B1172" s="15"/>
      <c r="C1172" s="15"/>
      <c r="D1172" s="15"/>
      <c r="E1172" s="15"/>
      <c r="F1172" s="15"/>
      <c r="G1172" s="15"/>
      <c r="H1172" s="15"/>
      <c r="I1172" s="15"/>
      <c r="J1172" s="15"/>
      <c r="K1172" s="15"/>
      <c r="L1172" s="15"/>
      <c r="M1172" s="15"/>
      <c r="N1172" s="15"/>
      <c r="O1172" s="15"/>
      <c r="P1172" s="15"/>
      <c r="Q1172" s="15"/>
      <c r="R1172" s="15"/>
      <c r="S1172" s="15"/>
      <c r="T1172" s="15"/>
      <c r="U1172" s="15"/>
      <c r="V1172" s="15"/>
      <c r="W1172" s="15"/>
      <c r="X1172" s="15"/>
      <c r="Z1172" s="15"/>
      <c r="AA1172" s="15"/>
      <c r="AB1172" s="15"/>
      <c r="AC1172" s="15"/>
      <c r="AD1172" s="15"/>
      <c r="AE1172" s="15"/>
      <c r="AF1172" s="15"/>
      <c r="AG1172" s="15"/>
      <c r="AH1172" s="15"/>
      <c r="AI1172" s="15"/>
      <c r="AJ1172" s="15"/>
      <c r="AK1172" s="15"/>
      <c r="AL1172" s="15"/>
      <c r="AM1172" s="13"/>
      <c r="AN1172" s="13"/>
      <c r="AO1172" s="13"/>
      <c r="AP1172" s="13"/>
      <c r="AQ1172" s="13"/>
      <c r="AR1172" s="13"/>
      <c r="AS1172" s="13"/>
      <c r="AT1172" s="13"/>
      <c r="AU1172" s="13"/>
      <c r="AV1172" s="13"/>
      <c r="AW1172" s="13"/>
      <c r="AX1172" s="13"/>
      <c r="AY1172" s="13"/>
      <c r="AZ1172" s="13"/>
      <c r="BA1172" s="13"/>
      <c r="BB1172" s="13"/>
      <c r="BC1172" s="13"/>
      <c r="BD1172" s="13"/>
      <c r="BE1172" s="13"/>
      <c r="BF1172" s="13"/>
      <c r="BG1172" s="13"/>
      <c r="BH1172" s="13"/>
      <c r="BI1172" s="13"/>
      <c r="BJ1172" s="13"/>
      <c r="BK1172" s="13"/>
      <c r="BL1172" s="13"/>
      <c r="BM1172" s="13"/>
      <c r="BN1172" s="13"/>
      <c r="BO1172" s="13"/>
      <c r="BP1172" s="13"/>
      <c r="BQ1172" s="13"/>
      <c r="BR1172" s="13"/>
      <c r="BS1172" s="13"/>
      <c r="BT1172" s="13"/>
      <c r="BU1172" s="13"/>
      <c r="BV1172" s="13"/>
      <c r="BW1172" s="13"/>
      <c r="BX1172" s="13"/>
      <c r="BY1172" s="13"/>
      <c r="BZ1172" s="13"/>
      <c r="CA1172" s="13"/>
      <c r="CB1172" s="13"/>
      <c r="CC1172" s="13"/>
      <c r="CD1172" s="13"/>
      <c r="CE1172" s="13"/>
      <c r="CF1172" s="13"/>
      <c r="CG1172" s="13"/>
      <c r="CH1172" s="13"/>
    </row>
    <row r="1173" spans="1:86">
      <c r="A1173" s="15"/>
      <c r="B1173" s="15"/>
      <c r="C1173" s="15"/>
      <c r="D1173" s="15"/>
      <c r="E1173" s="15"/>
      <c r="F1173" s="15"/>
      <c r="G1173" s="15"/>
      <c r="H1173" s="15"/>
      <c r="I1173" s="15"/>
      <c r="J1173" s="15"/>
      <c r="K1173" s="15"/>
      <c r="L1173" s="15"/>
      <c r="M1173" s="15"/>
      <c r="N1173" s="15"/>
      <c r="O1173" s="15"/>
      <c r="P1173" s="15"/>
      <c r="Q1173" s="15"/>
      <c r="R1173" s="15"/>
      <c r="S1173" s="15"/>
      <c r="T1173" s="15"/>
      <c r="U1173" s="15"/>
      <c r="V1173" s="15"/>
      <c r="W1173" s="15"/>
      <c r="X1173" s="15"/>
      <c r="Z1173" s="15"/>
      <c r="AA1173" s="15"/>
      <c r="AB1173" s="15"/>
      <c r="AC1173" s="15"/>
      <c r="AD1173" s="15"/>
      <c r="AE1173" s="15"/>
      <c r="AF1173" s="15"/>
      <c r="AG1173" s="15"/>
      <c r="AH1173" s="15"/>
      <c r="AI1173" s="15"/>
      <c r="AJ1173" s="15"/>
      <c r="AK1173" s="15"/>
      <c r="AL1173" s="15"/>
      <c r="AM1173" s="13"/>
      <c r="AN1173" s="13"/>
      <c r="AO1173" s="13"/>
      <c r="AP1173" s="13"/>
      <c r="AQ1173" s="13"/>
      <c r="AR1173" s="13"/>
      <c r="AS1173" s="13"/>
      <c r="AT1173" s="13"/>
      <c r="AU1173" s="13"/>
      <c r="AV1173" s="13"/>
      <c r="AW1173" s="13"/>
      <c r="AX1173" s="13"/>
      <c r="AY1173" s="13"/>
      <c r="AZ1173" s="13"/>
      <c r="BA1173" s="13"/>
      <c r="BB1173" s="13"/>
      <c r="BC1173" s="13"/>
      <c r="BD1173" s="13"/>
      <c r="BE1173" s="13"/>
      <c r="BF1173" s="13"/>
      <c r="BG1173" s="13"/>
      <c r="BH1173" s="13"/>
      <c r="BI1173" s="13"/>
      <c r="BJ1173" s="13"/>
      <c r="BK1173" s="13"/>
      <c r="BL1173" s="13"/>
      <c r="BM1173" s="13"/>
      <c r="BN1173" s="13"/>
      <c r="BO1173" s="13"/>
      <c r="BP1173" s="13"/>
      <c r="BQ1173" s="13"/>
      <c r="BR1173" s="13"/>
      <c r="BS1173" s="13"/>
      <c r="BT1173" s="13"/>
      <c r="BU1173" s="13"/>
      <c r="BV1173" s="13"/>
      <c r="BW1173" s="13"/>
      <c r="BX1173" s="13"/>
      <c r="BY1173" s="13"/>
      <c r="BZ1173" s="13"/>
      <c r="CA1173" s="13"/>
      <c r="CB1173" s="13"/>
      <c r="CC1173" s="13"/>
      <c r="CD1173" s="13"/>
      <c r="CE1173" s="13"/>
      <c r="CF1173" s="13"/>
      <c r="CG1173" s="13"/>
      <c r="CH1173" s="13"/>
    </row>
    <row r="1174" spans="1:86">
      <c r="A1174" s="15"/>
      <c r="B1174" s="15"/>
      <c r="C1174" s="15"/>
      <c r="D1174" s="15"/>
      <c r="E1174" s="15"/>
      <c r="F1174" s="15"/>
      <c r="G1174" s="15"/>
      <c r="H1174" s="15"/>
      <c r="I1174" s="15"/>
      <c r="J1174" s="15"/>
      <c r="K1174" s="15"/>
      <c r="L1174" s="15"/>
      <c r="M1174" s="15"/>
      <c r="N1174" s="15"/>
      <c r="O1174" s="15"/>
      <c r="P1174" s="15"/>
      <c r="Q1174" s="15"/>
      <c r="R1174" s="15"/>
      <c r="S1174" s="15"/>
      <c r="T1174" s="15"/>
      <c r="U1174" s="15"/>
      <c r="V1174" s="15"/>
      <c r="W1174" s="15"/>
      <c r="X1174" s="15"/>
      <c r="Z1174" s="15"/>
      <c r="AA1174" s="15"/>
      <c r="AB1174" s="15"/>
      <c r="AC1174" s="15"/>
      <c r="AD1174" s="15"/>
      <c r="AE1174" s="15"/>
      <c r="AF1174" s="15"/>
      <c r="AG1174" s="15"/>
      <c r="AH1174" s="15"/>
      <c r="AI1174" s="15"/>
      <c r="AJ1174" s="15"/>
      <c r="AK1174" s="15"/>
      <c r="AL1174" s="15"/>
      <c r="AM1174" s="13"/>
      <c r="AN1174" s="13"/>
      <c r="AO1174" s="13"/>
      <c r="AP1174" s="13"/>
      <c r="AQ1174" s="13"/>
      <c r="AR1174" s="13"/>
      <c r="AS1174" s="13"/>
      <c r="AT1174" s="13"/>
      <c r="AU1174" s="13"/>
      <c r="AV1174" s="13"/>
      <c r="AW1174" s="13"/>
      <c r="AX1174" s="13"/>
      <c r="AY1174" s="13"/>
      <c r="AZ1174" s="13"/>
      <c r="BA1174" s="13"/>
      <c r="BB1174" s="13"/>
      <c r="BC1174" s="13"/>
      <c r="BD1174" s="13"/>
      <c r="BE1174" s="13"/>
      <c r="BF1174" s="13"/>
      <c r="BG1174" s="13"/>
      <c r="BH1174" s="13"/>
      <c r="BI1174" s="13"/>
      <c r="BJ1174" s="13"/>
      <c r="BK1174" s="13"/>
      <c r="BL1174" s="13"/>
      <c r="BM1174" s="13"/>
      <c r="BN1174" s="13"/>
      <c r="BO1174" s="13"/>
      <c r="BP1174" s="13"/>
      <c r="BQ1174" s="13"/>
      <c r="BR1174" s="13"/>
      <c r="BS1174" s="13"/>
      <c r="BT1174" s="13"/>
      <c r="BU1174" s="13"/>
      <c r="BV1174" s="13"/>
      <c r="BW1174" s="13"/>
      <c r="BX1174" s="13"/>
      <c r="BY1174" s="13"/>
      <c r="BZ1174" s="13"/>
      <c r="CA1174" s="13"/>
      <c r="CB1174" s="13"/>
      <c r="CC1174" s="13"/>
      <c r="CD1174" s="13"/>
      <c r="CE1174" s="13"/>
      <c r="CF1174" s="13"/>
      <c r="CG1174" s="13"/>
      <c r="CH1174" s="13"/>
    </row>
    <row r="1175" spans="1:86">
      <c r="A1175" s="15"/>
      <c r="B1175" s="15"/>
      <c r="C1175" s="15"/>
      <c r="D1175" s="15"/>
      <c r="E1175" s="15"/>
      <c r="F1175" s="15"/>
      <c r="G1175" s="15"/>
      <c r="H1175" s="15"/>
      <c r="I1175" s="15"/>
      <c r="J1175" s="15"/>
      <c r="K1175" s="15"/>
      <c r="L1175" s="15"/>
      <c r="M1175" s="15"/>
      <c r="N1175" s="15"/>
      <c r="O1175" s="15"/>
      <c r="P1175" s="15"/>
      <c r="Q1175" s="15"/>
      <c r="R1175" s="15"/>
      <c r="S1175" s="15"/>
      <c r="T1175" s="15"/>
      <c r="U1175" s="15"/>
      <c r="V1175" s="15"/>
      <c r="W1175" s="15"/>
      <c r="X1175" s="15"/>
      <c r="Z1175" s="15"/>
      <c r="AA1175" s="15"/>
      <c r="AB1175" s="15"/>
      <c r="AC1175" s="15"/>
      <c r="AD1175" s="15"/>
      <c r="AE1175" s="15"/>
      <c r="AF1175" s="15"/>
      <c r="AG1175" s="15"/>
      <c r="AH1175" s="15"/>
      <c r="AI1175" s="15"/>
      <c r="AJ1175" s="15"/>
      <c r="AK1175" s="15"/>
      <c r="AL1175" s="15"/>
      <c r="AM1175" s="13"/>
      <c r="AN1175" s="13"/>
      <c r="AO1175" s="13"/>
      <c r="AP1175" s="13"/>
      <c r="AQ1175" s="13"/>
      <c r="AR1175" s="13"/>
      <c r="AS1175" s="13"/>
      <c r="AT1175" s="13"/>
      <c r="AU1175" s="13"/>
      <c r="AV1175" s="13"/>
      <c r="AW1175" s="13"/>
      <c r="AX1175" s="13"/>
      <c r="AY1175" s="13"/>
      <c r="AZ1175" s="13"/>
      <c r="BA1175" s="13"/>
      <c r="BB1175" s="13"/>
      <c r="BC1175" s="13"/>
      <c r="BD1175" s="13"/>
      <c r="BE1175" s="13"/>
      <c r="BF1175" s="13"/>
      <c r="BG1175" s="13"/>
      <c r="BH1175" s="13"/>
      <c r="BI1175" s="13"/>
      <c r="BJ1175" s="13"/>
      <c r="BK1175" s="13"/>
      <c r="BL1175" s="13"/>
      <c r="BM1175" s="13"/>
      <c r="BN1175" s="13"/>
      <c r="BO1175" s="13"/>
      <c r="BP1175" s="13"/>
      <c r="BQ1175" s="13"/>
      <c r="BR1175" s="13"/>
      <c r="BS1175" s="13"/>
      <c r="BT1175" s="13"/>
      <c r="BU1175" s="13"/>
      <c r="BV1175" s="13"/>
      <c r="BW1175" s="13"/>
      <c r="BX1175" s="13"/>
      <c r="BY1175" s="13"/>
      <c r="BZ1175" s="13"/>
      <c r="CA1175" s="13"/>
      <c r="CB1175" s="13"/>
      <c r="CC1175" s="13"/>
      <c r="CD1175" s="13"/>
      <c r="CE1175" s="13"/>
      <c r="CF1175" s="13"/>
      <c r="CG1175" s="13"/>
      <c r="CH1175" s="13"/>
    </row>
    <row r="1176" spans="1:86">
      <c r="A1176" s="15"/>
      <c r="B1176" s="15"/>
      <c r="C1176" s="15"/>
      <c r="D1176" s="15"/>
      <c r="E1176" s="15"/>
      <c r="F1176" s="15"/>
      <c r="G1176" s="15"/>
      <c r="H1176" s="15"/>
      <c r="I1176" s="15"/>
      <c r="J1176" s="15"/>
      <c r="K1176" s="15"/>
      <c r="L1176" s="15"/>
      <c r="M1176" s="15"/>
      <c r="N1176" s="15"/>
      <c r="O1176" s="15"/>
      <c r="P1176" s="15"/>
      <c r="Q1176" s="15"/>
      <c r="R1176" s="15"/>
      <c r="S1176" s="15"/>
      <c r="T1176" s="15"/>
      <c r="U1176" s="15"/>
      <c r="V1176" s="15"/>
      <c r="W1176" s="15"/>
      <c r="X1176" s="15"/>
      <c r="Z1176" s="15"/>
      <c r="AA1176" s="15"/>
      <c r="AB1176" s="15"/>
      <c r="AC1176" s="15"/>
      <c r="AD1176" s="15"/>
      <c r="AE1176" s="15"/>
      <c r="AF1176" s="15"/>
      <c r="AG1176" s="15"/>
      <c r="AH1176" s="15"/>
      <c r="AI1176" s="15"/>
      <c r="AJ1176" s="15"/>
      <c r="AK1176" s="15"/>
      <c r="AL1176" s="15"/>
      <c r="AM1176" s="13"/>
      <c r="AN1176" s="13"/>
      <c r="AO1176" s="13"/>
      <c r="AP1176" s="13"/>
      <c r="AQ1176" s="13"/>
      <c r="AR1176" s="13"/>
      <c r="AS1176" s="13"/>
      <c r="AT1176" s="13"/>
      <c r="AU1176" s="13"/>
      <c r="AV1176" s="13"/>
      <c r="AW1176" s="13"/>
      <c r="AX1176" s="13"/>
      <c r="AY1176" s="13"/>
      <c r="AZ1176" s="13"/>
      <c r="BA1176" s="13"/>
      <c r="BB1176" s="13"/>
      <c r="BC1176" s="13"/>
      <c r="BD1176" s="13"/>
      <c r="BE1176" s="13"/>
      <c r="BF1176" s="13"/>
      <c r="BG1176" s="13"/>
      <c r="BH1176" s="13"/>
      <c r="BI1176" s="13"/>
      <c r="BJ1176" s="13"/>
      <c r="BK1176" s="13"/>
      <c r="BL1176" s="13"/>
      <c r="BM1176" s="13"/>
      <c r="BN1176" s="13"/>
      <c r="BO1176" s="13"/>
      <c r="BP1176" s="13"/>
      <c r="BQ1176" s="13"/>
      <c r="BR1176" s="13"/>
      <c r="BS1176" s="13"/>
      <c r="BT1176" s="13"/>
      <c r="BU1176" s="13"/>
      <c r="BV1176" s="13"/>
      <c r="BW1176" s="13"/>
      <c r="BX1176" s="13"/>
      <c r="BY1176" s="13"/>
      <c r="BZ1176" s="13"/>
      <c r="CA1176" s="13"/>
      <c r="CB1176" s="13"/>
      <c r="CC1176" s="13"/>
      <c r="CD1176" s="13"/>
      <c r="CE1176" s="13"/>
      <c r="CF1176" s="13"/>
      <c r="CG1176" s="13"/>
      <c r="CH1176" s="13"/>
    </row>
    <row r="1177" spans="1:86">
      <c r="A1177" s="15"/>
      <c r="B1177" s="15"/>
      <c r="C1177" s="15"/>
      <c r="D1177" s="15"/>
      <c r="E1177" s="15"/>
      <c r="F1177" s="15"/>
      <c r="G1177" s="15"/>
      <c r="H1177" s="15"/>
      <c r="I1177" s="15"/>
      <c r="J1177" s="15"/>
      <c r="K1177" s="15"/>
      <c r="L1177" s="15"/>
      <c r="M1177" s="15"/>
      <c r="N1177" s="15"/>
      <c r="O1177" s="15"/>
      <c r="P1177" s="15"/>
      <c r="Q1177" s="15"/>
      <c r="R1177" s="15"/>
      <c r="S1177" s="15"/>
      <c r="T1177" s="15"/>
      <c r="U1177" s="15"/>
      <c r="V1177" s="15"/>
      <c r="W1177" s="15"/>
      <c r="X1177" s="15"/>
      <c r="Z1177" s="15"/>
      <c r="AA1177" s="15"/>
      <c r="AB1177" s="15"/>
      <c r="AC1177" s="15"/>
      <c r="AD1177" s="15"/>
      <c r="AE1177" s="15"/>
      <c r="AF1177" s="15"/>
      <c r="AG1177" s="15"/>
      <c r="AH1177" s="15"/>
      <c r="AI1177" s="15"/>
      <c r="AJ1177" s="15"/>
      <c r="AK1177" s="15"/>
      <c r="AL1177" s="15"/>
      <c r="AM1177" s="13"/>
      <c r="AN1177" s="13"/>
      <c r="AO1177" s="13"/>
      <c r="AP1177" s="13"/>
      <c r="AQ1177" s="13"/>
      <c r="AR1177" s="13"/>
      <c r="AS1177" s="13"/>
      <c r="AT1177" s="13"/>
      <c r="AU1177" s="13"/>
      <c r="AV1177" s="13"/>
      <c r="AW1177" s="13"/>
      <c r="AX1177" s="13"/>
      <c r="AY1177" s="13"/>
      <c r="AZ1177" s="13"/>
      <c r="BA1177" s="13"/>
      <c r="BB1177" s="13"/>
      <c r="BC1177" s="13"/>
      <c r="BD1177" s="13"/>
      <c r="BE1177" s="13"/>
      <c r="BF1177" s="13"/>
      <c r="BG1177" s="13"/>
      <c r="BH1177" s="13"/>
      <c r="BI1177" s="13"/>
      <c r="BJ1177" s="13"/>
      <c r="BK1177" s="13"/>
      <c r="BL1177" s="13"/>
      <c r="BM1177" s="13"/>
      <c r="BN1177" s="13"/>
      <c r="BO1177" s="13"/>
      <c r="BP1177" s="13"/>
      <c r="BQ1177" s="13"/>
      <c r="BR1177" s="13"/>
      <c r="BS1177" s="13"/>
      <c r="BT1177" s="13"/>
      <c r="BU1177" s="13"/>
      <c r="BV1177" s="13"/>
      <c r="BW1177" s="13"/>
      <c r="BX1177" s="13"/>
      <c r="BY1177" s="13"/>
      <c r="BZ1177" s="13"/>
      <c r="CA1177" s="13"/>
      <c r="CB1177" s="13"/>
      <c r="CC1177" s="13"/>
      <c r="CD1177" s="13"/>
      <c r="CE1177" s="13"/>
      <c r="CF1177" s="13"/>
      <c r="CG1177" s="13"/>
      <c r="CH1177" s="13"/>
    </row>
    <row r="1178" spans="1:86">
      <c r="A1178" s="15"/>
      <c r="B1178" s="15"/>
      <c r="C1178" s="15"/>
      <c r="D1178" s="15"/>
      <c r="E1178" s="15"/>
      <c r="F1178" s="15"/>
      <c r="G1178" s="15"/>
      <c r="H1178" s="15"/>
      <c r="I1178" s="15"/>
      <c r="J1178" s="15"/>
      <c r="K1178" s="15"/>
      <c r="L1178" s="15"/>
      <c r="M1178" s="15"/>
      <c r="N1178" s="15"/>
      <c r="O1178" s="15"/>
      <c r="P1178" s="15"/>
      <c r="Q1178" s="15"/>
      <c r="R1178" s="15"/>
      <c r="S1178" s="15"/>
      <c r="T1178" s="15"/>
      <c r="U1178" s="15"/>
      <c r="V1178" s="15"/>
      <c r="W1178" s="15"/>
      <c r="X1178" s="15"/>
      <c r="Z1178" s="15"/>
      <c r="AA1178" s="15"/>
      <c r="AB1178" s="15"/>
      <c r="AC1178" s="15"/>
      <c r="AD1178" s="15"/>
      <c r="AE1178" s="15"/>
      <c r="AF1178" s="15"/>
      <c r="AG1178" s="15"/>
      <c r="AH1178" s="15"/>
      <c r="AI1178" s="15"/>
      <c r="AJ1178" s="15"/>
      <c r="AK1178" s="15"/>
      <c r="AL1178" s="15"/>
      <c r="AM1178" s="13"/>
      <c r="AN1178" s="13"/>
      <c r="AO1178" s="13"/>
      <c r="AP1178" s="13"/>
      <c r="AQ1178" s="13"/>
      <c r="AR1178" s="13"/>
      <c r="AS1178" s="13"/>
      <c r="AT1178" s="13"/>
      <c r="AU1178" s="13"/>
      <c r="AV1178" s="13"/>
      <c r="AW1178" s="13"/>
      <c r="AX1178" s="13"/>
      <c r="AY1178" s="13"/>
      <c r="AZ1178" s="13"/>
      <c r="BA1178" s="13"/>
      <c r="BB1178" s="13"/>
      <c r="BC1178" s="13"/>
      <c r="BD1178" s="13"/>
      <c r="BE1178" s="13"/>
      <c r="BF1178" s="13"/>
      <c r="BG1178" s="13"/>
      <c r="BH1178" s="13"/>
      <c r="BI1178" s="13"/>
      <c r="BJ1178" s="13"/>
      <c r="BK1178" s="13"/>
      <c r="BL1178" s="13"/>
      <c r="BM1178" s="13"/>
      <c r="BN1178" s="13"/>
      <c r="BO1178" s="13"/>
      <c r="BP1178" s="13"/>
      <c r="BQ1178" s="13"/>
      <c r="BR1178" s="13"/>
      <c r="BS1178" s="13"/>
      <c r="BT1178" s="13"/>
      <c r="BU1178" s="13"/>
      <c r="BV1178" s="13"/>
      <c r="BW1178" s="13"/>
      <c r="BX1178" s="13"/>
      <c r="BY1178" s="13"/>
      <c r="BZ1178" s="13"/>
      <c r="CA1178" s="13"/>
      <c r="CB1178" s="13"/>
      <c r="CC1178" s="13"/>
      <c r="CD1178" s="13"/>
      <c r="CE1178" s="13"/>
      <c r="CF1178" s="13"/>
      <c r="CG1178" s="13"/>
      <c r="CH1178" s="13"/>
    </row>
    <row r="1179" spans="1:86">
      <c r="A1179" s="15"/>
      <c r="B1179" s="15"/>
      <c r="C1179" s="15"/>
      <c r="D1179" s="15"/>
      <c r="E1179" s="15"/>
      <c r="F1179" s="15"/>
      <c r="G1179" s="15"/>
      <c r="H1179" s="15"/>
      <c r="I1179" s="15"/>
      <c r="J1179" s="15"/>
      <c r="K1179" s="15"/>
      <c r="L1179" s="15"/>
      <c r="M1179" s="15"/>
      <c r="N1179" s="15"/>
      <c r="O1179" s="15"/>
      <c r="P1179" s="15"/>
      <c r="Q1179" s="15"/>
      <c r="R1179" s="15"/>
      <c r="S1179" s="15"/>
      <c r="T1179" s="15"/>
      <c r="U1179" s="15"/>
      <c r="V1179" s="15"/>
      <c r="W1179" s="15"/>
      <c r="X1179" s="15"/>
      <c r="Z1179" s="15"/>
      <c r="AA1179" s="15"/>
      <c r="AB1179" s="15"/>
      <c r="AC1179" s="15"/>
      <c r="AD1179" s="15"/>
      <c r="AE1179" s="15"/>
      <c r="AF1179" s="15"/>
      <c r="AG1179" s="15"/>
      <c r="AH1179" s="15"/>
      <c r="AI1179" s="15"/>
      <c r="AJ1179" s="15"/>
      <c r="AK1179" s="15"/>
      <c r="AL1179" s="15"/>
      <c r="AM1179" s="13"/>
      <c r="AN1179" s="13"/>
      <c r="AO1179" s="13"/>
      <c r="AP1179" s="13"/>
      <c r="AQ1179" s="13"/>
      <c r="AR1179" s="13"/>
      <c r="AS1179" s="13"/>
      <c r="AT1179" s="13"/>
      <c r="AU1179" s="13"/>
      <c r="AV1179" s="13"/>
      <c r="AW1179" s="13"/>
      <c r="AX1179" s="13"/>
      <c r="AY1179" s="13"/>
      <c r="AZ1179" s="13"/>
      <c r="BA1179" s="13"/>
      <c r="BB1179" s="13"/>
      <c r="BC1179" s="13"/>
      <c r="BD1179" s="13"/>
      <c r="BE1179" s="13"/>
      <c r="BF1179" s="13"/>
      <c r="BG1179" s="13"/>
      <c r="BH1179" s="13"/>
      <c r="BI1179" s="13"/>
      <c r="BJ1179" s="13"/>
      <c r="BK1179" s="13"/>
      <c r="BL1179" s="13"/>
      <c r="BM1179" s="13"/>
      <c r="BN1179" s="13"/>
      <c r="BO1179" s="13"/>
      <c r="BP1179" s="13"/>
      <c r="BQ1179" s="13"/>
      <c r="BR1179" s="13"/>
      <c r="BS1179" s="13"/>
      <c r="BT1179" s="13"/>
      <c r="BU1179" s="13"/>
      <c r="BV1179" s="13"/>
      <c r="BW1179" s="13"/>
      <c r="BX1179" s="13"/>
      <c r="BY1179" s="13"/>
      <c r="BZ1179" s="13"/>
      <c r="CA1179" s="13"/>
      <c r="CB1179" s="13"/>
      <c r="CC1179" s="13"/>
      <c r="CD1179" s="13"/>
      <c r="CE1179" s="13"/>
      <c r="CF1179" s="13"/>
      <c r="CG1179" s="13"/>
      <c r="CH1179" s="13"/>
    </row>
    <row r="1180" spans="1:86">
      <c r="A1180" s="15"/>
      <c r="B1180" s="15"/>
      <c r="C1180" s="15"/>
      <c r="D1180" s="15"/>
      <c r="E1180" s="15"/>
      <c r="F1180" s="15"/>
      <c r="G1180" s="15"/>
      <c r="H1180" s="15"/>
      <c r="I1180" s="15"/>
      <c r="J1180" s="15"/>
      <c r="K1180" s="15"/>
      <c r="L1180" s="15"/>
      <c r="M1180" s="15"/>
      <c r="N1180" s="15"/>
      <c r="O1180" s="15"/>
      <c r="P1180" s="15"/>
      <c r="Q1180" s="15"/>
      <c r="R1180" s="15"/>
      <c r="S1180" s="15"/>
      <c r="T1180" s="15"/>
      <c r="U1180" s="15"/>
      <c r="V1180" s="15"/>
      <c r="W1180" s="15"/>
      <c r="X1180" s="15"/>
      <c r="Z1180" s="15"/>
      <c r="AA1180" s="15"/>
      <c r="AB1180" s="15"/>
      <c r="AC1180" s="15"/>
      <c r="AD1180" s="15"/>
      <c r="AE1180" s="15"/>
      <c r="AF1180" s="15"/>
      <c r="AG1180" s="15"/>
      <c r="AH1180" s="15"/>
      <c r="AI1180" s="15"/>
      <c r="AJ1180" s="15"/>
      <c r="AK1180" s="15"/>
      <c r="AL1180" s="15"/>
      <c r="AM1180" s="13"/>
      <c r="AN1180" s="13"/>
      <c r="AO1180" s="13"/>
      <c r="AP1180" s="13"/>
      <c r="AQ1180" s="13"/>
      <c r="AR1180" s="13"/>
      <c r="AS1180" s="13"/>
      <c r="AT1180" s="13"/>
      <c r="AU1180" s="13"/>
      <c r="AV1180" s="13"/>
      <c r="AW1180" s="13"/>
      <c r="AX1180" s="13"/>
      <c r="AY1180" s="13"/>
      <c r="AZ1180" s="13"/>
      <c r="BA1180" s="13"/>
      <c r="BB1180" s="13"/>
      <c r="BC1180" s="13"/>
      <c r="BD1180" s="13"/>
      <c r="BE1180" s="13"/>
      <c r="BF1180" s="13"/>
      <c r="BG1180" s="13"/>
      <c r="BH1180" s="13"/>
      <c r="BI1180" s="13"/>
      <c r="BJ1180" s="13"/>
      <c r="BK1180" s="13"/>
      <c r="BL1180" s="13"/>
      <c r="BM1180" s="13"/>
      <c r="BN1180" s="13"/>
      <c r="BO1180" s="13"/>
      <c r="BP1180" s="13"/>
      <c r="BQ1180" s="13"/>
      <c r="BR1180" s="13"/>
      <c r="BS1180" s="13"/>
      <c r="BT1180" s="13"/>
      <c r="BU1180" s="13"/>
      <c r="BV1180" s="13"/>
      <c r="BW1180" s="13"/>
      <c r="BX1180" s="13"/>
      <c r="BY1180" s="13"/>
      <c r="BZ1180" s="13"/>
      <c r="CA1180" s="13"/>
      <c r="CB1180" s="13"/>
      <c r="CC1180" s="13"/>
      <c r="CD1180" s="13"/>
      <c r="CE1180" s="13"/>
      <c r="CF1180" s="13"/>
      <c r="CG1180" s="13"/>
      <c r="CH1180" s="13"/>
    </row>
    <row r="1181" spans="1:86">
      <c r="A1181" s="15"/>
      <c r="B1181" s="15"/>
      <c r="C1181" s="15"/>
      <c r="D1181" s="15"/>
      <c r="E1181" s="15"/>
      <c r="F1181" s="15"/>
      <c r="G1181" s="15"/>
      <c r="H1181" s="15"/>
      <c r="I1181" s="15"/>
      <c r="J1181" s="15"/>
      <c r="K1181" s="15"/>
      <c r="L1181" s="15"/>
      <c r="M1181" s="15"/>
      <c r="N1181" s="15"/>
      <c r="O1181" s="15"/>
      <c r="P1181" s="15"/>
      <c r="Q1181" s="15"/>
      <c r="R1181" s="15"/>
      <c r="S1181" s="15"/>
      <c r="T1181" s="15"/>
      <c r="U1181" s="15"/>
      <c r="V1181" s="15"/>
      <c r="W1181" s="15"/>
      <c r="X1181" s="15"/>
      <c r="Z1181" s="15"/>
      <c r="AA1181" s="15"/>
      <c r="AB1181" s="15"/>
      <c r="AC1181" s="15"/>
      <c r="AD1181" s="15"/>
      <c r="AE1181" s="15"/>
      <c r="AF1181" s="15"/>
      <c r="AG1181" s="15"/>
      <c r="AH1181" s="15"/>
      <c r="AI1181" s="15"/>
      <c r="AJ1181" s="15"/>
      <c r="AK1181" s="15"/>
      <c r="AL1181" s="15"/>
      <c r="AM1181" s="13"/>
      <c r="AN1181" s="13"/>
      <c r="AO1181" s="13"/>
      <c r="AP1181" s="13"/>
      <c r="AQ1181" s="13"/>
      <c r="AR1181" s="13"/>
      <c r="AS1181" s="13"/>
      <c r="AT1181" s="13"/>
      <c r="AU1181" s="13"/>
      <c r="AV1181" s="13"/>
      <c r="AW1181" s="13"/>
      <c r="AX1181" s="13"/>
      <c r="AY1181" s="13"/>
      <c r="AZ1181" s="13"/>
      <c r="BA1181" s="13"/>
      <c r="BB1181" s="13"/>
      <c r="BC1181" s="13"/>
      <c r="BD1181" s="13"/>
      <c r="BE1181" s="13"/>
      <c r="BF1181" s="13"/>
      <c r="BG1181" s="13"/>
      <c r="BH1181" s="13"/>
      <c r="BI1181" s="13"/>
      <c r="BJ1181" s="13"/>
      <c r="BK1181" s="13"/>
      <c r="BL1181" s="13"/>
      <c r="BM1181" s="13"/>
      <c r="BN1181" s="13"/>
      <c r="BO1181" s="13"/>
      <c r="BP1181" s="13"/>
      <c r="BQ1181" s="13"/>
      <c r="BR1181" s="13"/>
      <c r="BS1181" s="13"/>
      <c r="BT1181" s="13"/>
      <c r="BU1181" s="13"/>
      <c r="BV1181" s="13"/>
      <c r="BW1181" s="13"/>
      <c r="BX1181" s="13"/>
      <c r="BY1181" s="13"/>
      <c r="BZ1181" s="13"/>
      <c r="CA1181" s="13"/>
      <c r="CB1181" s="13"/>
      <c r="CC1181" s="13"/>
      <c r="CD1181" s="13"/>
      <c r="CE1181" s="13"/>
      <c r="CF1181" s="13"/>
      <c r="CG1181" s="13"/>
      <c r="CH1181" s="13"/>
    </row>
    <row r="1182" spans="1:86">
      <c r="A1182" s="15"/>
      <c r="B1182" s="15"/>
      <c r="C1182" s="15"/>
      <c r="D1182" s="15"/>
      <c r="E1182" s="15"/>
      <c r="F1182" s="15"/>
      <c r="G1182" s="15"/>
      <c r="H1182" s="15"/>
      <c r="I1182" s="15"/>
      <c r="J1182" s="15"/>
      <c r="K1182" s="15"/>
      <c r="L1182" s="15"/>
      <c r="M1182" s="15"/>
      <c r="N1182" s="15"/>
      <c r="O1182" s="15"/>
      <c r="P1182" s="15"/>
      <c r="Q1182" s="15"/>
      <c r="R1182" s="15"/>
      <c r="S1182" s="15"/>
      <c r="T1182" s="15"/>
      <c r="U1182" s="15"/>
      <c r="V1182" s="15"/>
      <c r="W1182" s="15"/>
      <c r="X1182" s="15"/>
      <c r="Z1182" s="15"/>
      <c r="AA1182" s="15"/>
      <c r="AB1182" s="15"/>
      <c r="AC1182" s="15"/>
      <c r="AD1182" s="15"/>
      <c r="AE1182" s="15"/>
      <c r="AF1182" s="15"/>
      <c r="AG1182" s="15"/>
      <c r="AH1182" s="15"/>
      <c r="AI1182" s="15"/>
      <c r="AJ1182" s="15"/>
      <c r="AK1182" s="15"/>
      <c r="AL1182" s="15"/>
      <c r="AM1182" s="13"/>
      <c r="AN1182" s="13"/>
      <c r="AO1182" s="13"/>
      <c r="AP1182" s="13"/>
      <c r="AQ1182" s="13"/>
      <c r="AR1182" s="13"/>
      <c r="AS1182" s="13"/>
      <c r="AT1182" s="13"/>
      <c r="AU1182" s="13"/>
      <c r="AV1182" s="13"/>
      <c r="AW1182" s="13"/>
      <c r="AX1182" s="13"/>
      <c r="AY1182" s="13"/>
      <c r="AZ1182" s="13"/>
      <c r="BA1182" s="13"/>
      <c r="BB1182" s="13"/>
      <c r="BC1182" s="13"/>
      <c r="BD1182" s="13"/>
      <c r="BE1182" s="13"/>
      <c r="BF1182" s="13"/>
      <c r="BG1182" s="13"/>
      <c r="BH1182" s="13"/>
      <c r="BI1182" s="13"/>
      <c r="BJ1182" s="13"/>
      <c r="BK1182" s="13"/>
      <c r="BL1182" s="13"/>
      <c r="BM1182" s="13"/>
      <c r="BN1182" s="13"/>
      <c r="BO1182" s="13"/>
      <c r="BP1182" s="13"/>
      <c r="BQ1182" s="13"/>
      <c r="BR1182" s="13"/>
      <c r="BS1182" s="13"/>
      <c r="BT1182" s="13"/>
      <c r="BU1182" s="13"/>
      <c r="BV1182" s="13"/>
      <c r="BW1182" s="13"/>
      <c r="BX1182" s="13"/>
      <c r="BY1182" s="13"/>
      <c r="BZ1182" s="13"/>
      <c r="CA1182" s="13"/>
      <c r="CB1182" s="13"/>
      <c r="CC1182" s="13"/>
      <c r="CD1182" s="13"/>
      <c r="CE1182" s="13"/>
      <c r="CF1182" s="13"/>
      <c r="CG1182" s="13"/>
      <c r="CH1182" s="13"/>
    </row>
    <row r="1183" spans="1:86">
      <c r="A1183" s="15"/>
      <c r="B1183" s="15"/>
      <c r="C1183" s="15"/>
      <c r="D1183" s="15"/>
      <c r="E1183" s="15"/>
      <c r="F1183" s="15"/>
      <c r="G1183" s="15"/>
      <c r="H1183" s="15"/>
      <c r="I1183" s="15"/>
      <c r="J1183" s="15"/>
      <c r="K1183" s="15"/>
      <c r="L1183" s="15"/>
      <c r="M1183" s="15"/>
      <c r="N1183" s="15"/>
      <c r="O1183" s="15"/>
      <c r="P1183" s="15"/>
      <c r="Q1183" s="15"/>
      <c r="R1183" s="15"/>
      <c r="S1183" s="15"/>
      <c r="T1183" s="15"/>
      <c r="U1183" s="15"/>
      <c r="V1183" s="15"/>
      <c r="W1183" s="15"/>
      <c r="X1183" s="15"/>
      <c r="Z1183" s="15"/>
      <c r="AA1183" s="15"/>
      <c r="AB1183" s="15"/>
      <c r="AC1183" s="15"/>
      <c r="AD1183" s="15"/>
      <c r="AE1183" s="15"/>
      <c r="AF1183" s="15"/>
      <c r="AG1183" s="15"/>
      <c r="AH1183" s="15"/>
      <c r="AI1183" s="15"/>
      <c r="AJ1183" s="15"/>
      <c r="AK1183" s="15"/>
      <c r="AL1183" s="15"/>
      <c r="AM1183" s="13"/>
      <c r="AN1183" s="13"/>
      <c r="AO1183" s="13"/>
      <c r="AP1183" s="13"/>
      <c r="AQ1183" s="13"/>
      <c r="AR1183" s="13"/>
      <c r="AS1183" s="13"/>
      <c r="AT1183" s="13"/>
      <c r="AU1183" s="13"/>
      <c r="AV1183" s="13"/>
      <c r="AW1183" s="13"/>
      <c r="AX1183" s="13"/>
      <c r="AY1183" s="13"/>
      <c r="AZ1183" s="13"/>
      <c r="BA1183" s="13"/>
      <c r="BB1183" s="13"/>
      <c r="BC1183" s="13"/>
      <c r="BD1183" s="13"/>
      <c r="BE1183" s="13"/>
      <c r="BF1183" s="13"/>
      <c r="BG1183" s="13"/>
      <c r="BH1183" s="13"/>
      <c r="BI1183" s="13"/>
      <c r="BJ1183" s="13"/>
      <c r="BK1183" s="13"/>
      <c r="BL1183" s="13"/>
      <c r="BM1183" s="13"/>
      <c r="BN1183" s="13"/>
      <c r="BO1183" s="13"/>
      <c r="BP1183" s="13"/>
      <c r="BQ1183" s="13"/>
      <c r="BR1183" s="13"/>
      <c r="BS1183" s="13"/>
      <c r="BT1183" s="13"/>
      <c r="BU1183" s="13"/>
      <c r="BV1183" s="13"/>
      <c r="BW1183" s="13"/>
      <c r="BX1183" s="13"/>
      <c r="BY1183" s="13"/>
      <c r="BZ1183" s="13"/>
      <c r="CA1183" s="13"/>
      <c r="CB1183" s="13"/>
      <c r="CC1183" s="13"/>
      <c r="CD1183" s="13"/>
      <c r="CE1183" s="13"/>
      <c r="CF1183" s="13"/>
      <c r="CG1183" s="13"/>
      <c r="CH1183" s="13"/>
    </row>
    <row r="1184" spans="1:86">
      <c r="A1184" s="15"/>
      <c r="B1184" s="15"/>
      <c r="C1184" s="15"/>
      <c r="D1184" s="15"/>
      <c r="E1184" s="15"/>
      <c r="F1184" s="15"/>
      <c r="G1184" s="15"/>
      <c r="H1184" s="15"/>
      <c r="I1184" s="15"/>
      <c r="J1184" s="15"/>
      <c r="K1184" s="15"/>
      <c r="L1184" s="15"/>
      <c r="M1184" s="15"/>
      <c r="N1184" s="15"/>
      <c r="O1184" s="15"/>
      <c r="P1184" s="15"/>
      <c r="Q1184" s="15"/>
      <c r="R1184" s="15"/>
      <c r="S1184" s="15"/>
      <c r="T1184" s="15"/>
      <c r="U1184" s="15"/>
      <c r="V1184" s="15"/>
      <c r="W1184" s="15"/>
      <c r="X1184" s="15"/>
      <c r="Z1184" s="15"/>
      <c r="AA1184" s="15"/>
      <c r="AB1184" s="15"/>
      <c r="AC1184" s="15"/>
      <c r="AD1184" s="15"/>
      <c r="AE1184" s="15"/>
      <c r="AF1184" s="15"/>
      <c r="AG1184" s="15"/>
      <c r="AH1184" s="15"/>
      <c r="AI1184" s="15"/>
      <c r="AJ1184" s="15"/>
      <c r="AK1184" s="15"/>
      <c r="AL1184" s="15"/>
      <c r="AM1184" s="13"/>
      <c r="AN1184" s="13"/>
      <c r="AO1184" s="13"/>
      <c r="AP1184" s="13"/>
      <c r="AQ1184" s="13"/>
      <c r="AR1184" s="13"/>
      <c r="AS1184" s="13"/>
      <c r="AT1184" s="13"/>
      <c r="AU1184" s="13"/>
      <c r="AV1184" s="13"/>
      <c r="AW1184" s="13"/>
      <c r="AX1184" s="13"/>
      <c r="AY1184" s="13"/>
      <c r="AZ1184" s="13"/>
      <c r="BA1184" s="13"/>
      <c r="BB1184" s="13"/>
      <c r="BC1184" s="13"/>
      <c r="BD1184" s="13"/>
      <c r="BE1184" s="13"/>
      <c r="BF1184" s="13"/>
      <c r="BG1184" s="13"/>
      <c r="BH1184" s="13"/>
      <c r="BI1184" s="13"/>
      <c r="BJ1184" s="13"/>
      <c r="BK1184" s="13"/>
      <c r="BL1184" s="13"/>
      <c r="BM1184" s="13"/>
      <c r="BN1184" s="13"/>
      <c r="BO1184" s="13"/>
      <c r="BP1184" s="13"/>
      <c r="BQ1184" s="13"/>
      <c r="BR1184" s="13"/>
      <c r="BS1184" s="13"/>
      <c r="BT1184" s="13"/>
      <c r="BU1184" s="13"/>
      <c r="BV1184" s="13"/>
      <c r="BW1184" s="13"/>
      <c r="BX1184" s="13"/>
      <c r="BY1184" s="13"/>
      <c r="BZ1184" s="13"/>
      <c r="CA1184" s="13"/>
      <c r="CB1184" s="13"/>
      <c r="CC1184" s="13"/>
      <c r="CD1184" s="13"/>
      <c r="CE1184" s="13"/>
      <c r="CF1184" s="13"/>
      <c r="CG1184" s="13"/>
      <c r="CH1184" s="13"/>
    </row>
    <row r="1185" spans="1:86">
      <c r="A1185" s="15"/>
      <c r="B1185" s="15"/>
      <c r="C1185" s="15"/>
      <c r="D1185" s="15"/>
      <c r="E1185" s="15"/>
      <c r="F1185" s="15"/>
      <c r="G1185" s="15"/>
      <c r="H1185" s="15"/>
      <c r="I1185" s="15"/>
      <c r="J1185" s="15"/>
      <c r="K1185" s="15"/>
      <c r="L1185" s="15"/>
      <c r="M1185" s="15"/>
      <c r="N1185" s="15"/>
      <c r="O1185" s="15"/>
      <c r="P1185" s="15"/>
      <c r="Q1185" s="15"/>
      <c r="R1185" s="15"/>
      <c r="S1185" s="15"/>
      <c r="T1185" s="15"/>
      <c r="U1185" s="15"/>
      <c r="V1185" s="15"/>
      <c r="W1185" s="15"/>
      <c r="X1185" s="15"/>
      <c r="Z1185" s="15"/>
      <c r="AA1185" s="15"/>
      <c r="AB1185" s="15"/>
      <c r="AC1185" s="15"/>
      <c r="AD1185" s="15"/>
      <c r="AE1185" s="15"/>
      <c r="AF1185" s="15"/>
      <c r="AG1185" s="15"/>
      <c r="AH1185" s="15"/>
      <c r="AI1185" s="15"/>
      <c r="AJ1185" s="15"/>
      <c r="AK1185" s="15"/>
      <c r="AL1185" s="15"/>
      <c r="AM1185" s="13"/>
      <c r="AN1185" s="13"/>
      <c r="AO1185" s="13"/>
      <c r="AP1185" s="13"/>
      <c r="AQ1185" s="13"/>
      <c r="AR1185" s="13"/>
      <c r="AS1185" s="13"/>
      <c r="AT1185" s="13"/>
      <c r="AU1185" s="13"/>
      <c r="AV1185" s="13"/>
      <c r="AW1185" s="13"/>
      <c r="AX1185" s="13"/>
      <c r="AY1185" s="13"/>
      <c r="AZ1185" s="13"/>
      <c r="BA1185" s="13"/>
      <c r="BB1185" s="13"/>
      <c r="BC1185" s="13"/>
      <c r="BD1185" s="13"/>
      <c r="BE1185" s="13"/>
      <c r="BF1185" s="13"/>
      <c r="BG1185" s="13"/>
      <c r="BH1185" s="13"/>
      <c r="BI1185" s="13"/>
      <c r="BJ1185" s="13"/>
      <c r="BK1185" s="13"/>
      <c r="BL1185" s="13"/>
      <c r="BM1185" s="13"/>
      <c r="BN1185" s="13"/>
      <c r="BO1185" s="13"/>
      <c r="BP1185" s="13"/>
      <c r="BQ1185" s="13"/>
      <c r="BR1185" s="13"/>
      <c r="BS1185" s="13"/>
      <c r="BT1185" s="13"/>
      <c r="BU1185" s="13"/>
      <c r="BV1185" s="13"/>
      <c r="BW1185" s="13"/>
      <c r="BX1185" s="13"/>
      <c r="BY1185" s="13"/>
      <c r="BZ1185" s="13"/>
      <c r="CA1185" s="13"/>
      <c r="CB1185" s="13"/>
      <c r="CC1185" s="13"/>
      <c r="CD1185" s="13"/>
      <c r="CE1185" s="13"/>
      <c r="CF1185" s="13"/>
      <c r="CG1185" s="13"/>
      <c r="CH1185" s="13"/>
    </row>
    <row r="1186" spans="1:86">
      <c r="A1186" s="15"/>
      <c r="B1186" s="15"/>
      <c r="C1186" s="15"/>
      <c r="D1186" s="15"/>
      <c r="E1186" s="15"/>
      <c r="F1186" s="15"/>
      <c r="G1186" s="15"/>
      <c r="H1186" s="15"/>
      <c r="I1186" s="15"/>
      <c r="J1186" s="15"/>
      <c r="K1186" s="15"/>
      <c r="L1186" s="15"/>
      <c r="M1186" s="15"/>
      <c r="N1186" s="15"/>
      <c r="O1186" s="15"/>
      <c r="P1186" s="15"/>
      <c r="Q1186" s="15"/>
      <c r="R1186" s="15"/>
      <c r="S1186" s="15"/>
      <c r="T1186" s="15"/>
      <c r="U1186" s="15"/>
      <c r="V1186" s="15"/>
      <c r="W1186" s="15"/>
      <c r="X1186" s="15"/>
      <c r="Z1186" s="15"/>
      <c r="AA1186" s="15"/>
      <c r="AB1186" s="15"/>
      <c r="AC1186" s="15"/>
      <c r="AD1186" s="15"/>
      <c r="AE1186" s="15"/>
      <c r="AF1186" s="15"/>
      <c r="AG1186" s="15"/>
      <c r="AH1186" s="15"/>
      <c r="AI1186" s="15"/>
      <c r="AJ1186" s="15"/>
      <c r="AK1186" s="15"/>
      <c r="AL1186" s="15"/>
      <c r="AM1186" s="13"/>
      <c r="AN1186" s="13"/>
      <c r="AO1186" s="13"/>
      <c r="AP1186" s="13"/>
      <c r="AQ1186" s="13"/>
      <c r="AR1186" s="13"/>
      <c r="AS1186" s="13"/>
      <c r="AT1186" s="13"/>
      <c r="AU1186" s="13"/>
      <c r="AV1186" s="13"/>
      <c r="AW1186" s="13"/>
      <c r="AX1186" s="13"/>
      <c r="AY1186" s="13"/>
      <c r="AZ1186" s="13"/>
      <c r="BA1186" s="13"/>
      <c r="BB1186" s="13"/>
      <c r="BC1186" s="13"/>
      <c r="BD1186" s="13"/>
      <c r="BE1186" s="13"/>
      <c r="BF1186" s="13"/>
      <c r="BG1186" s="13"/>
      <c r="BH1186" s="13"/>
      <c r="BI1186" s="13"/>
      <c r="BJ1186" s="13"/>
      <c r="BK1186" s="13"/>
      <c r="BL1186" s="13"/>
      <c r="BM1186" s="13"/>
      <c r="BN1186" s="13"/>
      <c r="BO1186" s="13"/>
      <c r="BP1186" s="13"/>
      <c r="BQ1186" s="13"/>
      <c r="BR1186" s="13"/>
      <c r="BS1186" s="13"/>
      <c r="BT1186" s="13"/>
      <c r="BU1186" s="13"/>
      <c r="BV1186" s="13"/>
      <c r="BW1186" s="13"/>
      <c r="BX1186" s="13"/>
      <c r="BY1186" s="13"/>
      <c r="BZ1186" s="13"/>
      <c r="CA1186" s="13"/>
      <c r="CB1186" s="13"/>
      <c r="CC1186" s="13"/>
      <c r="CD1186" s="13"/>
      <c r="CE1186" s="13"/>
      <c r="CF1186" s="13"/>
      <c r="CG1186" s="13"/>
      <c r="CH1186" s="13"/>
    </row>
    <row r="1187" spans="1:86">
      <c r="A1187" s="15"/>
      <c r="B1187" s="15"/>
      <c r="C1187" s="15"/>
      <c r="D1187" s="15"/>
      <c r="E1187" s="15"/>
      <c r="F1187" s="15"/>
      <c r="G1187" s="15"/>
      <c r="H1187" s="15"/>
      <c r="I1187" s="15"/>
      <c r="J1187" s="15"/>
      <c r="K1187" s="15"/>
      <c r="L1187" s="15"/>
      <c r="M1187" s="15"/>
      <c r="N1187" s="15"/>
      <c r="O1187" s="15"/>
      <c r="P1187" s="15"/>
      <c r="Q1187" s="15"/>
      <c r="R1187" s="15"/>
      <c r="S1187" s="15"/>
      <c r="T1187" s="15"/>
      <c r="U1187" s="15"/>
      <c r="V1187" s="15"/>
      <c r="W1187" s="15"/>
      <c r="X1187" s="15"/>
      <c r="Z1187" s="15"/>
      <c r="AA1187" s="15"/>
      <c r="AB1187" s="15"/>
      <c r="AC1187" s="15"/>
      <c r="AD1187" s="15"/>
      <c r="AE1187" s="15"/>
      <c r="AF1187" s="15"/>
      <c r="AG1187" s="15"/>
      <c r="AH1187" s="15"/>
      <c r="AI1187" s="15"/>
      <c r="AJ1187" s="15"/>
      <c r="AK1187" s="15"/>
      <c r="AL1187" s="15"/>
      <c r="AM1187" s="13"/>
      <c r="AN1187" s="13"/>
      <c r="AO1187" s="13"/>
      <c r="AP1187" s="13"/>
      <c r="AQ1187" s="13"/>
      <c r="AR1187" s="13"/>
      <c r="AS1187" s="13"/>
      <c r="AT1187" s="13"/>
      <c r="AU1187" s="13"/>
      <c r="AV1187" s="13"/>
      <c r="AW1187" s="13"/>
      <c r="AX1187" s="13"/>
      <c r="AY1187" s="13"/>
      <c r="AZ1187" s="13"/>
      <c r="BA1187" s="13"/>
      <c r="BB1187" s="13"/>
      <c r="BC1187" s="13"/>
      <c r="BD1187" s="13"/>
      <c r="BE1187" s="13"/>
      <c r="BF1187" s="13"/>
      <c r="BG1187" s="13"/>
      <c r="BH1187" s="13"/>
      <c r="BI1187" s="13"/>
      <c r="BJ1187" s="13"/>
      <c r="BK1187" s="13"/>
      <c r="BL1187" s="13"/>
      <c r="BM1187" s="13"/>
      <c r="BN1187" s="13"/>
      <c r="BO1187" s="13"/>
      <c r="BP1187" s="13"/>
      <c r="BQ1187" s="13"/>
      <c r="BR1187" s="13"/>
      <c r="BS1187" s="13"/>
      <c r="BT1187" s="13"/>
      <c r="BU1187" s="13"/>
      <c r="BV1187" s="13"/>
      <c r="BW1187" s="13"/>
      <c r="BX1187" s="13"/>
      <c r="BY1187" s="13"/>
      <c r="BZ1187" s="13"/>
      <c r="CA1187" s="13"/>
      <c r="CB1187" s="13"/>
      <c r="CC1187" s="13"/>
      <c r="CD1187" s="13"/>
      <c r="CE1187" s="13"/>
      <c r="CF1187" s="13"/>
      <c r="CG1187" s="13"/>
      <c r="CH1187" s="13"/>
    </row>
    <row r="1188" spans="1:86">
      <c r="A1188" s="15"/>
      <c r="B1188" s="15"/>
      <c r="C1188" s="15"/>
      <c r="D1188" s="15"/>
      <c r="E1188" s="15"/>
      <c r="F1188" s="15"/>
      <c r="G1188" s="15"/>
      <c r="H1188" s="15"/>
      <c r="I1188" s="15"/>
      <c r="J1188" s="15"/>
      <c r="K1188" s="15"/>
      <c r="L1188" s="15"/>
      <c r="M1188" s="15"/>
      <c r="N1188" s="15"/>
      <c r="O1188" s="15"/>
      <c r="P1188" s="15"/>
      <c r="Q1188" s="15"/>
      <c r="R1188" s="15"/>
      <c r="S1188" s="15"/>
      <c r="T1188" s="15"/>
      <c r="U1188" s="15"/>
      <c r="V1188" s="15"/>
      <c r="W1188" s="15"/>
      <c r="X1188" s="15"/>
      <c r="Z1188" s="15"/>
      <c r="AA1188" s="15"/>
      <c r="AB1188" s="15"/>
      <c r="AC1188" s="15"/>
      <c r="AD1188" s="15"/>
      <c r="AE1188" s="15"/>
      <c r="AF1188" s="15"/>
      <c r="AG1188" s="15"/>
      <c r="AH1188" s="15"/>
      <c r="AI1188" s="15"/>
      <c r="AJ1188" s="15"/>
      <c r="AK1188" s="15"/>
      <c r="AL1188" s="15"/>
      <c r="AM1188" s="13"/>
      <c r="AN1188" s="13"/>
      <c r="AO1188" s="13"/>
      <c r="AP1188" s="13"/>
      <c r="AQ1188" s="13"/>
      <c r="AR1188" s="13"/>
      <c r="AS1188" s="13"/>
      <c r="AT1188" s="13"/>
      <c r="AU1188" s="13"/>
      <c r="AV1188" s="13"/>
      <c r="AW1188" s="13"/>
      <c r="AX1188" s="13"/>
      <c r="AY1188" s="13"/>
      <c r="AZ1188" s="13"/>
      <c r="BA1188" s="13"/>
      <c r="BB1188" s="13"/>
      <c r="BC1188" s="13"/>
      <c r="BD1188" s="13"/>
      <c r="BE1188" s="13"/>
      <c r="BF1188" s="13"/>
      <c r="BG1188" s="13"/>
      <c r="BH1188" s="13"/>
      <c r="BI1188" s="13"/>
      <c r="BJ1188" s="13"/>
      <c r="BK1188" s="13"/>
      <c r="BL1188" s="13"/>
      <c r="BM1188" s="13"/>
      <c r="BN1188" s="13"/>
      <c r="BO1188" s="13"/>
      <c r="BP1188" s="13"/>
      <c r="BQ1188" s="13"/>
      <c r="BR1188" s="13"/>
      <c r="BS1188" s="13"/>
      <c r="BT1188" s="13"/>
      <c r="BU1188" s="13"/>
      <c r="BV1188" s="13"/>
      <c r="BW1188" s="13"/>
      <c r="BX1188" s="13"/>
      <c r="BY1188" s="13"/>
      <c r="BZ1188" s="13"/>
      <c r="CA1188" s="13"/>
      <c r="CB1188" s="13"/>
      <c r="CC1188" s="13"/>
      <c r="CD1188" s="13"/>
      <c r="CE1188" s="13"/>
      <c r="CF1188" s="13"/>
      <c r="CG1188" s="13"/>
      <c r="CH1188" s="13"/>
    </row>
    <row r="1189" spans="1:86">
      <c r="A1189" s="15"/>
      <c r="B1189" s="15"/>
      <c r="C1189" s="15"/>
      <c r="D1189" s="15"/>
      <c r="E1189" s="15"/>
      <c r="F1189" s="15"/>
      <c r="G1189" s="15"/>
      <c r="H1189" s="15"/>
      <c r="I1189" s="15"/>
      <c r="J1189" s="15"/>
      <c r="K1189" s="15"/>
      <c r="L1189" s="15"/>
      <c r="M1189" s="15"/>
      <c r="N1189" s="15"/>
      <c r="O1189" s="15"/>
      <c r="P1189" s="15"/>
      <c r="Q1189" s="15"/>
      <c r="R1189" s="15"/>
      <c r="S1189" s="15"/>
      <c r="T1189" s="15"/>
      <c r="U1189" s="15"/>
      <c r="V1189" s="15"/>
      <c r="W1189" s="15"/>
      <c r="X1189" s="15"/>
      <c r="Z1189" s="15"/>
      <c r="AA1189" s="15"/>
      <c r="AB1189" s="15"/>
      <c r="AC1189" s="15"/>
      <c r="AD1189" s="15"/>
      <c r="AE1189" s="15"/>
      <c r="AF1189" s="15"/>
      <c r="AG1189" s="15"/>
      <c r="AH1189" s="15"/>
      <c r="AI1189" s="15"/>
      <c r="AJ1189" s="15"/>
      <c r="AK1189" s="15"/>
      <c r="AL1189" s="15"/>
      <c r="AM1189" s="13"/>
      <c r="AN1189" s="13"/>
      <c r="AO1189" s="13"/>
      <c r="AP1189" s="13"/>
      <c r="AQ1189" s="13"/>
      <c r="AR1189" s="13"/>
      <c r="AS1189" s="13"/>
      <c r="AT1189" s="13"/>
      <c r="AU1189" s="13"/>
      <c r="AV1189" s="13"/>
      <c r="AW1189" s="13"/>
      <c r="AX1189" s="13"/>
      <c r="AY1189" s="13"/>
      <c r="AZ1189" s="13"/>
      <c r="BA1189" s="13"/>
      <c r="BB1189" s="13"/>
      <c r="BC1189" s="13"/>
      <c r="BD1189" s="13"/>
      <c r="BE1189" s="13"/>
      <c r="BF1189" s="13"/>
      <c r="BG1189" s="13"/>
      <c r="BH1189" s="13"/>
      <c r="BI1189" s="13"/>
      <c r="BJ1189" s="13"/>
      <c r="BK1189" s="13"/>
      <c r="BL1189" s="13"/>
      <c r="BM1189" s="13"/>
      <c r="BN1189" s="13"/>
      <c r="BO1189" s="13"/>
      <c r="BP1189" s="13"/>
      <c r="BQ1189" s="13"/>
      <c r="BR1189" s="13"/>
      <c r="BS1189" s="13"/>
      <c r="BT1189" s="13"/>
      <c r="BU1189" s="13"/>
      <c r="BV1189" s="13"/>
      <c r="BW1189" s="13"/>
      <c r="BX1189" s="13"/>
      <c r="BY1189" s="13"/>
      <c r="BZ1189" s="13"/>
      <c r="CA1189" s="13"/>
      <c r="CB1189" s="13"/>
      <c r="CC1189" s="13"/>
      <c r="CD1189" s="13"/>
      <c r="CE1189" s="13"/>
      <c r="CF1189" s="13"/>
      <c r="CG1189" s="13"/>
      <c r="CH1189" s="13"/>
    </row>
    <row r="1190" spans="1:86">
      <c r="A1190" s="15"/>
      <c r="B1190" s="15"/>
      <c r="C1190" s="15"/>
      <c r="D1190" s="15"/>
      <c r="E1190" s="15"/>
      <c r="F1190" s="15"/>
      <c r="G1190" s="15"/>
      <c r="H1190" s="15"/>
      <c r="I1190" s="15"/>
      <c r="J1190" s="15"/>
      <c r="K1190" s="15"/>
      <c r="L1190" s="15"/>
      <c r="M1190" s="15"/>
      <c r="N1190" s="15"/>
      <c r="O1190" s="15"/>
      <c r="P1190" s="15"/>
      <c r="Q1190" s="15"/>
      <c r="R1190" s="15"/>
      <c r="S1190" s="15"/>
      <c r="T1190" s="15"/>
      <c r="U1190" s="15"/>
      <c r="V1190" s="15"/>
      <c r="W1190" s="15"/>
      <c r="X1190" s="15"/>
      <c r="Z1190" s="15"/>
      <c r="AA1190" s="15"/>
      <c r="AB1190" s="15"/>
      <c r="AC1190" s="15"/>
      <c r="AD1190" s="15"/>
      <c r="AE1190" s="15"/>
      <c r="AF1190" s="15"/>
      <c r="AG1190" s="15"/>
      <c r="AH1190" s="15"/>
      <c r="AI1190" s="15"/>
      <c r="AJ1190" s="15"/>
      <c r="AK1190" s="15"/>
      <c r="AL1190" s="15"/>
      <c r="AM1190" s="13"/>
      <c r="AN1190" s="13"/>
      <c r="AO1190" s="13"/>
      <c r="AP1190" s="13"/>
      <c r="AQ1190" s="13"/>
      <c r="AR1190" s="13"/>
      <c r="AS1190" s="13"/>
      <c r="AT1190" s="13"/>
      <c r="AU1190" s="13"/>
      <c r="AV1190" s="13"/>
      <c r="AW1190" s="13"/>
      <c r="AX1190" s="13"/>
      <c r="AY1190" s="13"/>
      <c r="AZ1190" s="13"/>
      <c r="BA1190" s="13"/>
      <c r="BB1190" s="13"/>
      <c r="BC1190" s="13"/>
      <c r="BD1190" s="13"/>
      <c r="BE1190" s="13"/>
      <c r="BF1190" s="13"/>
      <c r="BG1190" s="13"/>
      <c r="BH1190" s="13"/>
      <c r="BI1190" s="13"/>
      <c r="BJ1190" s="13"/>
      <c r="BK1190" s="13"/>
      <c r="BL1190" s="13"/>
      <c r="BM1190" s="13"/>
      <c r="BN1190" s="13"/>
      <c r="BO1190" s="13"/>
      <c r="BP1190" s="13"/>
      <c r="BQ1190" s="13"/>
      <c r="BR1190" s="13"/>
      <c r="BS1190" s="13"/>
      <c r="BT1190" s="13"/>
      <c r="BU1190" s="13"/>
      <c r="BV1190" s="13"/>
      <c r="BW1190" s="13"/>
      <c r="BX1190" s="13"/>
      <c r="BY1190" s="13"/>
      <c r="BZ1190" s="13"/>
      <c r="CA1190" s="13"/>
      <c r="CB1190" s="13"/>
      <c r="CC1190" s="13"/>
      <c r="CD1190" s="13"/>
      <c r="CE1190" s="13"/>
      <c r="CF1190" s="13"/>
      <c r="CG1190" s="13"/>
      <c r="CH1190" s="13"/>
    </row>
    <row r="1191" spans="1:86">
      <c r="A1191" s="15"/>
      <c r="B1191" s="15"/>
      <c r="C1191" s="15"/>
      <c r="D1191" s="15"/>
      <c r="E1191" s="15"/>
      <c r="F1191" s="15"/>
      <c r="G1191" s="15"/>
      <c r="H1191" s="15"/>
      <c r="I1191" s="15"/>
      <c r="J1191" s="15"/>
      <c r="K1191" s="15"/>
      <c r="L1191" s="15"/>
      <c r="M1191" s="15"/>
      <c r="N1191" s="15"/>
      <c r="O1191" s="15"/>
      <c r="P1191" s="15"/>
      <c r="Q1191" s="15"/>
      <c r="R1191" s="15"/>
      <c r="S1191" s="15"/>
      <c r="T1191" s="15"/>
      <c r="U1191" s="15"/>
      <c r="V1191" s="15"/>
      <c r="W1191" s="15"/>
      <c r="X1191" s="15"/>
      <c r="Z1191" s="15"/>
      <c r="AA1191" s="15"/>
      <c r="AB1191" s="15"/>
      <c r="AC1191" s="15"/>
      <c r="AD1191" s="15"/>
      <c r="AE1191" s="15"/>
      <c r="AF1191" s="15"/>
      <c r="AG1191" s="15"/>
      <c r="AH1191" s="15"/>
      <c r="AI1191" s="15"/>
      <c r="AJ1191" s="15"/>
      <c r="AK1191" s="15"/>
      <c r="AL1191" s="15"/>
      <c r="AM1191" s="13"/>
      <c r="AN1191" s="13"/>
      <c r="AO1191" s="13"/>
      <c r="AP1191" s="13"/>
      <c r="AQ1191" s="13"/>
      <c r="AR1191" s="13"/>
      <c r="AS1191" s="13"/>
      <c r="AT1191" s="13"/>
      <c r="AU1191" s="13"/>
      <c r="AV1191" s="13"/>
      <c r="AW1191" s="13"/>
      <c r="AX1191" s="13"/>
      <c r="AY1191" s="13"/>
      <c r="AZ1191" s="13"/>
      <c r="BA1191" s="13"/>
      <c r="BB1191" s="13"/>
      <c r="BC1191" s="13"/>
      <c r="BD1191" s="13"/>
      <c r="BE1191" s="13"/>
      <c r="BF1191" s="13"/>
      <c r="BG1191" s="13"/>
      <c r="BH1191" s="13"/>
      <c r="BI1191" s="13"/>
      <c r="BJ1191" s="13"/>
      <c r="BK1191" s="13"/>
      <c r="BL1191" s="13"/>
      <c r="BM1191" s="13"/>
      <c r="BN1191" s="13"/>
      <c r="BO1191" s="13"/>
      <c r="BP1191" s="13"/>
      <c r="BQ1191" s="13"/>
      <c r="BR1191" s="13"/>
      <c r="BS1191" s="13"/>
      <c r="BT1191" s="13"/>
      <c r="BU1191" s="13"/>
      <c r="BV1191" s="13"/>
      <c r="BW1191" s="13"/>
      <c r="BX1191" s="13"/>
      <c r="BY1191" s="13"/>
      <c r="BZ1191" s="13"/>
      <c r="CA1191" s="13"/>
      <c r="CB1191" s="13"/>
      <c r="CC1191" s="13"/>
      <c r="CD1191" s="13"/>
      <c r="CE1191" s="13"/>
      <c r="CF1191" s="13"/>
      <c r="CG1191" s="13"/>
      <c r="CH1191" s="13"/>
    </row>
    <row r="1192" spans="1:86">
      <c r="A1192" s="15"/>
      <c r="B1192" s="15"/>
      <c r="C1192" s="15"/>
      <c r="D1192" s="15"/>
      <c r="E1192" s="15"/>
      <c r="F1192" s="15"/>
      <c r="G1192" s="15"/>
      <c r="H1192" s="15"/>
      <c r="I1192" s="15"/>
      <c r="J1192" s="15"/>
      <c r="K1192" s="15"/>
      <c r="L1192" s="15"/>
      <c r="M1192" s="15"/>
      <c r="N1192" s="15"/>
      <c r="O1192" s="15"/>
      <c r="P1192" s="15"/>
      <c r="Q1192" s="15"/>
      <c r="R1192" s="15"/>
      <c r="S1192" s="15"/>
      <c r="T1192" s="15"/>
      <c r="U1192" s="15"/>
      <c r="V1192" s="15"/>
      <c r="W1192" s="15"/>
      <c r="X1192" s="15"/>
      <c r="Z1192" s="15"/>
      <c r="AA1192" s="15"/>
      <c r="AB1192" s="15"/>
      <c r="AC1192" s="15"/>
      <c r="AD1192" s="15"/>
      <c r="AE1192" s="15"/>
      <c r="AF1192" s="15"/>
      <c r="AG1192" s="15"/>
      <c r="AH1192" s="15"/>
      <c r="AI1192" s="15"/>
      <c r="AJ1192" s="15"/>
      <c r="AK1192" s="15"/>
      <c r="AL1192" s="15"/>
      <c r="AM1192" s="13"/>
      <c r="AN1192" s="13"/>
      <c r="AO1192" s="13"/>
      <c r="AP1192" s="13"/>
      <c r="AQ1192" s="13"/>
      <c r="AR1192" s="13"/>
      <c r="AS1192" s="13"/>
      <c r="AT1192" s="13"/>
      <c r="AU1192" s="13"/>
      <c r="AV1192" s="13"/>
      <c r="AW1192" s="13"/>
      <c r="AX1192" s="13"/>
      <c r="AY1192" s="13"/>
      <c r="AZ1192" s="13"/>
      <c r="BA1192" s="13"/>
      <c r="BB1192" s="13"/>
      <c r="BC1192" s="13"/>
      <c r="BD1192" s="13"/>
      <c r="BE1192" s="13"/>
      <c r="BF1192" s="13"/>
      <c r="BG1192" s="13"/>
      <c r="BH1192" s="13"/>
      <c r="BI1192" s="13"/>
      <c r="BJ1192" s="13"/>
      <c r="BK1192" s="13"/>
      <c r="BL1192" s="13"/>
      <c r="BM1192" s="13"/>
      <c r="BN1192" s="13"/>
      <c r="BO1192" s="13"/>
      <c r="BP1192" s="13"/>
      <c r="BQ1192" s="13"/>
      <c r="BR1192" s="13"/>
      <c r="BS1192" s="13"/>
      <c r="BT1192" s="13"/>
      <c r="BU1192" s="13"/>
      <c r="BV1192" s="13"/>
      <c r="BW1192" s="13"/>
      <c r="BX1192" s="13"/>
      <c r="BY1192" s="13"/>
      <c r="BZ1192" s="13"/>
      <c r="CA1192" s="13"/>
      <c r="CB1192" s="13"/>
      <c r="CC1192" s="13"/>
      <c r="CD1192" s="13"/>
      <c r="CE1192" s="13"/>
      <c r="CF1192" s="13"/>
      <c r="CG1192" s="13"/>
      <c r="CH1192" s="13"/>
    </row>
    <row r="1193" spans="1:86">
      <c r="A1193" s="15"/>
      <c r="B1193" s="15"/>
      <c r="C1193" s="15"/>
      <c r="D1193" s="15"/>
      <c r="E1193" s="15"/>
      <c r="F1193" s="15"/>
      <c r="G1193" s="15"/>
      <c r="H1193" s="15"/>
      <c r="I1193" s="15"/>
      <c r="J1193" s="15"/>
      <c r="K1193" s="15"/>
      <c r="L1193" s="15"/>
      <c r="M1193" s="15"/>
      <c r="N1193" s="15"/>
      <c r="O1193" s="15"/>
      <c r="P1193" s="15"/>
      <c r="Q1193" s="15"/>
      <c r="R1193" s="15"/>
      <c r="S1193" s="15"/>
      <c r="T1193" s="15"/>
      <c r="U1193" s="15"/>
      <c r="V1193" s="15"/>
      <c r="W1193" s="15"/>
      <c r="X1193" s="15"/>
      <c r="Z1193" s="15"/>
      <c r="AA1193" s="15"/>
      <c r="AB1193" s="15"/>
      <c r="AC1193" s="15"/>
      <c r="AD1193" s="15"/>
      <c r="AE1193" s="15"/>
      <c r="AF1193" s="15"/>
      <c r="AG1193" s="15"/>
      <c r="AH1193" s="15"/>
      <c r="AI1193" s="15"/>
      <c r="AJ1193" s="15"/>
      <c r="AK1193" s="15"/>
      <c r="AL1193" s="15"/>
      <c r="AM1193" s="13"/>
      <c r="AN1193" s="13"/>
      <c r="AO1193" s="13"/>
      <c r="AP1193" s="13"/>
      <c r="AQ1193" s="13"/>
      <c r="AR1193" s="13"/>
      <c r="AS1193" s="13"/>
      <c r="AT1193" s="13"/>
      <c r="AU1193" s="13"/>
      <c r="AV1193" s="13"/>
      <c r="AW1193" s="13"/>
      <c r="AX1193" s="13"/>
      <c r="AY1193" s="13"/>
      <c r="AZ1193" s="13"/>
      <c r="BA1193" s="13"/>
      <c r="BB1193" s="13"/>
      <c r="BC1193" s="13"/>
      <c r="BD1193" s="13"/>
      <c r="BE1193" s="13"/>
      <c r="BF1193" s="13"/>
      <c r="BG1193" s="13"/>
      <c r="BH1193" s="13"/>
      <c r="BI1193" s="13"/>
      <c r="BJ1193" s="13"/>
      <c r="BK1193" s="13"/>
      <c r="BL1193" s="13"/>
      <c r="BM1193" s="13"/>
      <c r="BN1193" s="13"/>
      <c r="BO1193" s="13"/>
      <c r="BP1193" s="13"/>
      <c r="BQ1193" s="13"/>
      <c r="BR1193" s="13"/>
      <c r="BS1193" s="13"/>
      <c r="BT1193" s="13"/>
      <c r="BU1193" s="13"/>
      <c r="BV1193" s="13"/>
      <c r="BW1193" s="13"/>
      <c r="BX1193" s="13"/>
      <c r="BY1193" s="13"/>
      <c r="BZ1193" s="13"/>
      <c r="CA1193" s="13"/>
      <c r="CB1193" s="13"/>
      <c r="CC1193" s="13"/>
      <c r="CD1193" s="13"/>
      <c r="CE1193" s="13"/>
      <c r="CF1193" s="13"/>
      <c r="CG1193" s="13"/>
      <c r="CH1193" s="13"/>
    </row>
    <row r="1194" spans="1:86">
      <c r="A1194" s="15"/>
      <c r="B1194" s="15"/>
      <c r="C1194" s="15"/>
      <c r="D1194" s="15"/>
      <c r="E1194" s="15"/>
      <c r="F1194" s="15"/>
      <c r="G1194" s="15"/>
      <c r="H1194" s="15"/>
      <c r="I1194" s="15"/>
      <c r="J1194" s="15"/>
      <c r="K1194" s="15"/>
      <c r="L1194" s="15"/>
      <c r="M1194" s="15"/>
      <c r="N1194" s="15"/>
      <c r="O1194" s="15"/>
      <c r="P1194" s="15"/>
      <c r="Q1194" s="15"/>
      <c r="R1194" s="15"/>
      <c r="S1194" s="15"/>
      <c r="T1194" s="15"/>
      <c r="U1194" s="15"/>
      <c r="V1194" s="15"/>
      <c r="W1194" s="15"/>
      <c r="X1194" s="15"/>
      <c r="Z1194" s="15"/>
      <c r="AA1194" s="15"/>
      <c r="AB1194" s="15"/>
      <c r="AC1194" s="15"/>
      <c r="AD1194" s="15"/>
      <c r="AE1194" s="15"/>
      <c r="AF1194" s="15"/>
      <c r="AG1194" s="15"/>
      <c r="AH1194" s="15"/>
      <c r="AI1194" s="15"/>
      <c r="AJ1194" s="15"/>
      <c r="AK1194" s="15"/>
      <c r="AL1194" s="15"/>
      <c r="AM1194" s="13"/>
      <c r="AN1194" s="13"/>
      <c r="AO1194" s="13"/>
      <c r="AP1194" s="13"/>
      <c r="AQ1194" s="13"/>
      <c r="AR1194" s="13"/>
      <c r="AS1194" s="13"/>
      <c r="AT1194" s="13"/>
      <c r="AU1194" s="13"/>
      <c r="AV1194" s="13"/>
      <c r="AW1194" s="13"/>
      <c r="AX1194" s="13"/>
      <c r="AY1194" s="13"/>
      <c r="AZ1194" s="13"/>
      <c r="BA1194" s="13"/>
      <c r="BB1194" s="13"/>
      <c r="BC1194" s="13"/>
      <c r="BD1194" s="13"/>
      <c r="BE1194" s="13"/>
      <c r="BF1194" s="13"/>
      <c r="BG1194" s="13"/>
      <c r="BH1194" s="13"/>
      <c r="BI1194" s="13"/>
      <c r="BJ1194" s="13"/>
      <c r="BK1194" s="13"/>
      <c r="BL1194" s="13"/>
      <c r="BM1194" s="13"/>
      <c r="BN1194" s="13"/>
      <c r="BO1194" s="13"/>
      <c r="BP1194" s="13"/>
      <c r="BQ1194" s="13"/>
      <c r="BR1194" s="13"/>
      <c r="BS1194" s="13"/>
      <c r="BT1194" s="13"/>
      <c r="BU1194" s="13"/>
      <c r="BV1194" s="13"/>
      <c r="BW1194" s="13"/>
      <c r="BX1194" s="13"/>
      <c r="BY1194" s="13"/>
      <c r="BZ1194" s="13"/>
      <c r="CA1194" s="13"/>
      <c r="CB1194" s="13"/>
      <c r="CC1194" s="13"/>
      <c r="CD1194" s="13"/>
      <c r="CE1194" s="13"/>
      <c r="CF1194" s="13"/>
      <c r="CG1194" s="13"/>
      <c r="CH1194" s="13"/>
    </row>
    <row r="1195" spans="1:86">
      <c r="A1195" s="15"/>
      <c r="B1195" s="15"/>
      <c r="C1195" s="15"/>
      <c r="D1195" s="15"/>
      <c r="E1195" s="15"/>
      <c r="F1195" s="15"/>
      <c r="G1195" s="15"/>
      <c r="H1195" s="15"/>
      <c r="I1195" s="15"/>
      <c r="J1195" s="15"/>
      <c r="K1195" s="15"/>
      <c r="L1195" s="15"/>
      <c r="M1195" s="15"/>
      <c r="N1195" s="15"/>
      <c r="O1195" s="15"/>
      <c r="P1195" s="15"/>
      <c r="Q1195" s="15"/>
      <c r="R1195" s="15"/>
      <c r="S1195" s="15"/>
      <c r="T1195" s="15"/>
      <c r="U1195" s="15"/>
      <c r="V1195" s="15"/>
      <c r="W1195" s="15"/>
      <c r="X1195" s="15"/>
      <c r="Z1195" s="15"/>
      <c r="AA1195" s="15"/>
      <c r="AB1195" s="15"/>
      <c r="AC1195" s="15"/>
      <c r="AD1195" s="15"/>
      <c r="AE1195" s="15"/>
      <c r="AF1195" s="15"/>
      <c r="AG1195" s="15"/>
      <c r="AH1195" s="15"/>
      <c r="AI1195" s="15"/>
      <c r="AJ1195" s="15"/>
      <c r="AK1195" s="15"/>
      <c r="AL1195" s="15"/>
      <c r="AM1195" s="13"/>
      <c r="AN1195" s="13"/>
      <c r="AO1195" s="13"/>
      <c r="AP1195" s="13"/>
      <c r="AQ1195" s="13"/>
      <c r="AR1195" s="13"/>
      <c r="AS1195" s="13"/>
      <c r="AT1195" s="13"/>
      <c r="AU1195" s="13"/>
      <c r="AV1195" s="13"/>
      <c r="AW1195" s="13"/>
      <c r="AX1195" s="13"/>
      <c r="AY1195" s="13"/>
      <c r="AZ1195" s="13"/>
      <c r="BA1195" s="13"/>
      <c r="BB1195" s="13"/>
      <c r="BC1195" s="13"/>
      <c r="BD1195" s="13"/>
      <c r="BE1195" s="13"/>
      <c r="BF1195" s="13"/>
      <c r="BG1195" s="13"/>
      <c r="BH1195" s="13"/>
      <c r="BI1195" s="13"/>
      <c r="BJ1195" s="13"/>
      <c r="BK1195" s="13"/>
      <c r="BL1195" s="13"/>
      <c r="BM1195" s="13"/>
      <c r="BN1195" s="13"/>
      <c r="BO1195" s="13"/>
      <c r="BP1195" s="13"/>
      <c r="BQ1195" s="13"/>
      <c r="BR1195" s="13"/>
      <c r="BS1195" s="13"/>
      <c r="BT1195" s="13"/>
      <c r="BU1195" s="13"/>
      <c r="BV1195" s="13"/>
      <c r="BW1195" s="13"/>
      <c r="BX1195" s="13"/>
      <c r="BY1195" s="13"/>
      <c r="BZ1195" s="13"/>
      <c r="CA1195" s="13"/>
      <c r="CB1195" s="13"/>
      <c r="CC1195" s="13"/>
      <c r="CD1195" s="13"/>
      <c r="CE1195" s="13"/>
      <c r="CF1195" s="13"/>
      <c r="CG1195" s="13"/>
      <c r="CH1195" s="13"/>
    </row>
    <row r="1196" spans="1:86">
      <c r="A1196" s="15"/>
      <c r="B1196" s="15"/>
      <c r="C1196" s="15"/>
      <c r="D1196" s="15"/>
      <c r="E1196" s="15"/>
      <c r="F1196" s="15"/>
      <c r="G1196" s="15"/>
      <c r="H1196" s="15"/>
      <c r="I1196" s="15"/>
      <c r="J1196" s="15"/>
      <c r="K1196" s="15"/>
      <c r="L1196" s="15"/>
      <c r="M1196" s="15"/>
      <c r="N1196" s="15"/>
      <c r="O1196" s="15"/>
      <c r="P1196" s="15"/>
      <c r="Q1196" s="15"/>
      <c r="R1196" s="15"/>
      <c r="S1196" s="15"/>
      <c r="T1196" s="15"/>
      <c r="U1196" s="15"/>
      <c r="V1196" s="15"/>
      <c r="W1196" s="15"/>
      <c r="X1196" s="15"/>
      <c r="Z1196" s="15"/>
      <c r="AA1196" s="15"/>
      <c r="AB1196" s="15"/>
      <c r="AC1196" s="15"/>
      <c r="AD1196" s="15"/>
      <c r="AE1196" s="15"/>
      <c r="AF1196" s="15"/>
      <c r="AG1196" s="15"/>
      <c r="AH1196" s="15"/>
      <c r="AI1196" s="15"/>
      <c r="AJ1196" s="15"/>
      <c r="AK1196" s="15"/>
      <c r="AL1196" s="15"/>
      <c r="AM1196" s="13"/>
      <c r="AN1196" s="13"/>
      <c r="AO1196" s="13"/>
      <c r="AP1196" s="13"/>
      <c r="AQ1196" s="13"/>
      <c r="AR1196" s="13"/>
      <c r="AS1196" s="13"/>
      <c r="AT1196" s="13"/>
      <c r="AU1196" s="13"/>
      <c r="AV1196" s="13"/>
      <c r="AW1196" s="13"/>
      <c r="AX1196" s="13"/>
      <c r="AY1196" s="13"/>
      <c r="AZ1196" s="13"/>
      <c r="BA1196" s="13"/>
      <c r="BB1196" s="13"/>
      <c r="BC1196" s="13"/>
      <c r="BD1196" s="13"/>
      <c r="BE1196" s="13"/>
      <c r="BF1196" s="13"/>
      <c r="BG1196" s="13"/>
      <c r="BH1196" s="13"/>
      <c r="BI1196" s="13"/>
      <c r="BJ1196" s="13"/>
      <c r="BK1196" s="13"/>
      <c r="BL1196" s="13"/>
      <c r="BM1196" s="13"/>
      <c r="BN1196" s="13"/>
      <c r="BO1196" s="13"/>
      <c r="BP1196" s="13"/>
      <c r="BQ1196" s="13"/>
      <c r="BR1196" s="13"/>
      <c r="BS1196" s="13"/>
      <c r="BT1196" s="13"/>
      <c r="BU1196" s="13"/>
      <c r="BV1196" s="13"/>
      <c r="BW1196" s="13"/>
      <c r="BX1196" s="13"/>
      <c r="BY1196" s="13"/>
      <c r="BZ1196" s="13"/>
      <c r="CA1196" s="13"/>
      <c r="CB1196" s="13"/>
      <c r="CC1196" s="13"/>
      <c r="CD1196" s="13"/>
      <c r="CE1196" s="13"/>
      <c r="CF1196" s="13"/>
      <c r="CG1196" s="13"/>
      <c r="CH1196" s="13"/>
    </row>
    <row r="1197" spans="1:86">
      <c r="A1197" s="15"/>
      <c r="B1197" s="15"/>
      <c r="C1197" s="15"/>
      <c r="D1197" s="15"/>
      <c r="E1197" s="15"/>
      <c r="F1197" s="15"/>
      <c r="G1197" s="15"/>
      <c r="H1197" s="15"/>
      <c r="I1197" s="15"/>
      <c r="J1197" s="15"/>
      <c r="K1197" s="15"/>
      <c r="L1197" s="15"/>
      <c r="M1197" s="15"/>
      <c r="N1197" s="15"/>
      <c r="O1197" s="15"/>
      <c r="P1197" s="15"/>
      <c r="Q1197" s="15"/>
      <c r="R1197" s="15"/>
      <c r="S1197" s="15"/>
      <c r="T1197" s="15"/>
      <c r="U1197" s="15"/>
      <c r="V1197" s="15"/>
      <c r="W1197" s="15"/>
      <c r="X1197" s="15"/>
      <c r="Z1197" s="15"/>
      <c r="AA1197" s="15"/>
      <c r="AB1197" s="15"/>
      <c r="AC1197" s="15"/>
      <c r="AD1197" s="15"/>
      <c r="AE1197" s="15"/>
      <c r="AF1197" s="15"/>
      <c r="AG1197" s="15"/>
      <c r="AH1197" s="15"/>
      <c r="AI1197" s="15"/>
      <c r="AJ1197" s="15"/>
      <c r="AK1197" s="15"/>
      <c r="AL1197" s="15"/>
      <c r="AM1197" s="13"/>
      <c r="AN1197" s="13"/>
      <c r="AO1197" s="13"/>
      <c r="AP1197" s="13"/>
      <c r="AQ1197" s="13"/>
      <c r="AR1197" s="13"/>
      <c r="AS1197" s="13"/>
      <c r="AT1197" s="13"/>
      <c r="AU1197" s="13"/>
      <c r="AV1197" s="13"/>
      <c r="AW1197" s="13"/>
      <c r="AX1197" s="13"/>
      <c r="AY1197" s="13"/>
      <c r="AZ1197" s="13"/>
      <c r="BA1197" s="13"/>
      <c r="BB1197" s="13"/>
      <c r="BC1197" s="13"/>
      <c r="BD1197" s="13"/>
      <c r="BE1197" s="13"/>
      <c r="BF1197" s="13"/>
      <c r="BG1197" s="13"/>
      <c r="BH1197" s="13"/>
      <c r="BI1197" s="13"/>
      <c r="BJ1197" s="13"/>
      <c r="BK1197" s="13"/>
      <c r="BL1197" s="13"/>
      <c r="BM1197" s="13"/>
      <c r="BN1197" s="13"/>
      <c r="BO1197" s="13"/>
      <c r="BP1197" s="13"/>
      <c r="BQ1197" s="13"/>
      <c r="BR1197" s="13"/>
      <c r="BS1197" s="13"/>
      <c r="BT1197" s="13"/>
      <c r="BU1197" s="13"/>
      <c r="BV1197" s="13"/>
      <c r="BW1197" s="13"/>
      <c r="BX1197" s="13"/>
      <c r="BY1197" s="13"/>
      <c r="BZ1197" s="13"/>
      <c r="CA1197" s="13"/>
      <c r="CB1197" s="13"/>
      <c r="CC1197" s="13"/>
      <c r="CD1197" s="13"/>
      <c r="CE1197" s="13"/>
      <c r="CF1197" s="13"/>
      <c r="CG1197" s="13"/>
      <c r="CH1197" s="13"/>
    </row>
    <row r="1198" spans="1:86">
      <c r="A1198" s="15"/>
      <c r="B1198" s="15"/>
      <c r="C1198" s="15"/>
      <c r="D1198" s="15"/>
      <c r="E1198" s="15"/>
      <c r="F1198" s="15"/>
      <c r="G1198" s="15"/>
      <c r="H1198" s="15"/>
      <c r="I1198" s="15"/>
      <c r="J1198" s="15"/>
      <c r="K1198" s="15"/>
      <c r="L1198" s="15"/>
      <c r="M1198" s="15"/>
      <c r="N1198" s="15"/>
      <c r="O1198" s="15"/>
      <c r="P1198" s="15"/>
      <c r="Q1198" s="15"/>
      <c r="R1198" s="15"/>
      <c r="S1198" s="15"/>
      <c r="T1198" s="15"/>
      <c r="U1198" s="15"/>
      <c r="V1198" s="15"/>
      <c r="W1198" s="15"/>
      <c r="X1198" s="15"/>
      <c r="Z1198" s="15"/>
      <c r="AA1198" s="15"/>
      <c r="AB1198" s="15"/>
      <c r="AC1198" s="15"/>
      <c r="AD1198" s="15"/>
      <c r="AE1198" s="15"/>
      <c r="AF1198" s="15"/>
      <c r="AG1198" s="15"/>
      <c r="AH1198" s="15"/>
      <c r="AI1198" s="15"/>
      <c r="AJ1198" s="15"/>
      <c r="AK1198" s="15"/>
      <c r="AL1198" s="15"/>
      <c r="AM1198" s="13"/>
      <c r="AN1198" s="13"/>
      <c r="AO1198" s="13"/>
      <c r="AP1198" s="13"/>
      <c r="AQ1198" s="13"/>
      <c r="AR1198" s="13"/>
      <c r="AS1198" s="13"/>
      <c r="AT1198" s="13"/>
      <c r="AU1198" s="13"/>
      <c r="AV1198" s="13"/>
      <c r="AW1198" s="13"/>
      <c r="AX1198" s="13"/>
      <c r="AY1198" s="13"/>
      <c r="AZ1198" s="13"/>
      <c r="BA1198" s="13"/>
      <c r="BB1198" s="13"/>
      <c r="BC1198" s="13"/>
      <c r="BD1198" s="13"/>
      <c r="BE1198" s="13"/>
      <c r="BF1198" s="13"/>
      <c r="BG1198" s="13"/>
      <c r="BH1198" s="13"/>
      <c r="BI1198" s="13"/>
      <c r="BJ1198" s="13"/>
      <c r="BK1198" s="13"/>
      <c r="BL1198" s="13"/>
      <c r="BM1198" s="13"/>
      <c r="BN1198" s="13"/>
      <c r="BO1198" s="13"/>
      <c r="BP1198" s="13"/>
      <c r="BQ1198" s="13"/>
      <c r="BR1198" s="13"/>
      <c r="BS1198" s="13"/>
      <c r="BT1198" s="13"/>
      <c r="BU1198" s="13"/>
      <c r="BV1198" s="13"/>
      <c r="BW1198" s="13"/>
      <c r="BX1198" s="13"/>
      <c r="BY1198" s="13"/>
      <c r="BZ1198" s="13"/>
      <c r="CA1198" s="13"/>
      <c r="CB1198" s="13"/>
      <c r="CC1198" s="13"/>
      <c r="CD1198" s="13"/>
      <c r="CE1198" s="13"/>
      <c r="CF1198" s="13"/>
      <c r="CG1198" s="13"/>
      <c r="CH1198" s="13"/>
    </row>
    <row r="1199" spans="1:86">
      <c r="A1199" s="15"/>
      <c r="B1199" s="15"/>
      <c r="C1199" s="15"/>
      <c r="D1199" s="15"/>
      <c r="E1199" s="15"/>
      <c r="F1199" s="15"/>
      <c r="G1199" s="15"/>
      <c r="H1199" s="15"/>
      <c r="I1199" s="15"/>
      <c r="J1199" s="15"/>
      <c r="K1199" s="15"/>
      <c r="L1199" s="15"/>
      <c r="M1199" s="15"/>
      <c r="N1199" s="15"/>
      <c r="O1199" s="15"/>
      <c r="P1199" s="15"/>
      <c r="Q1199" s="15"/>
      <c r="R1199" s="15"/>
      <c r="S1199" s="15"/>
      <c r="T1199" s="15"/>
      <c r="U1199" s="15"/>
      <c r="V1199" s="15"/>
      <c r="W1199" s="15"/>
      <c r="X1199" s="15"/>
      <c r="Z1199" s="15"/>
      <c r="AA1199" s="15"/>
      <c r="AB1199" s="15"/>
      <c r="AC1199" s="15"/>
      <c r="AD1199" s="15"/>
      <c r="AE1199" s="15"/>
      <c r="AF1199" s="15"/>
      <c r="AG1199" s="15"/>
      <c r="AH1199" s="15"/>
      <c r="AI1199" s="15"/>
      <c r="AJ1199" s="15"/>
      <c r="AK1199" s="15"/>
      <c r="AL1199" s="15"/>
      <c r="AM1199" s="13"/>
      <c r="AN1199" s="13"/>
      <c r="AO1199" s="13"/>
      <c r="AP1199" s="13"/>
      <c r="AQ1199" s="13"/>
      <c r="AR1199" s="13"/>
      <c r="AS1199" s="13"/>
      <c r="AT1199" s="13"/>
      <c r="AU1199" s="13"/>
      <c r="AV1199" s="13"/>
      <c r="AW1199" s="13"/>
      <c r="AX1199" s="13"/>
      <c r="AY1199" s="13"/>
      <c r="AZ1199" s="13"/>
      <c r="BA1199" s="13"/>
      <c r="BB1199" s="13"/>
      <c r="BC1199" s="13"/>
      <c r="BD1199" s="13"/>
      <c r="BE1199" s="13"/>
      <c r="BF1199" s="13"/>
      <c r="BG1199" s="13"/>
      <c r="BH1199" s="13"/>
      <c r="BI1199" s="13"/>
      <c r="BJ1199" s="13"/>
      <c r="BK1199" s="13"/>
      <c r="BL1199" s="13"/>
      <c r="BM1199" s="13"/>
      <c r="BN1199" s="13"/>
      <c r="BO1199" s="13"/>
      <c r="BP1199" s="13"/>
      <c r="BQ1199" s="13"/>
      <c r="BR1199" s="13"/>
      <c r="BS1199" s="13"/>
      <c r="BT1199" s="13"/>
      <c r="BU1199" s="13"/>
      <c r="BV1199" s="13"/>
      <c r="BW1199" s="13"/>
      <c r="BX1199" s="13"/>
      <c r="BY1199" s="13"/>
      <c r="BZ1199" s="13"/>
      <c r="CA1199" s="13"/>
      <c r="CB1199" s="13"/>
      <c r="CC1199" s="13"/>
      <c r="CD1199" s="13"/>
      <c r="CE1199" s="13"/>
      <c r="CF1199" s="13"/>
      <c r="CG1199" s="13"/>
      <c r="CH1199" s="13"/>
    </row>
    <row r="1200" spans="1:86">
      <c r="A1200" s="15"/>
      <c r="B1200" s="15"/>
      <c r="C1200" s="15"/>
      <c r="D1200" s="15"/>
      <c r="E1200" s="15"/>
      <c r="F1200" s="15"/>
      <c r="G1200" s="15"/>
      <c r="H1200" s="15"/>
      <c r="I1200" s="15"/>
      <c r="J1200" s="15"/>
      <c r="K1200" s="15"/>
      <c r="L1200" s="15"/>
      <c r="M1200" s="15"/>
      <c r="N1200" s="15"/>
      <c r="O1200" s="15"/>
      <c r="P1200" s="15"/>
      <c r="Q1200" s="15"/>
      <c r="R1200" s="15"/>
      <c r="S1200" s="15"/>
      <c r="T1200" s="15"/>
      <c r="U1200" s="15"/>
      <c r="V1200" s="15"/>
      <c r="W1200" s="15"/>
      <c r="X1200" s="15"/>
      <c r="Z1200" s="15"/>
      <c r="AA1200" s="15"/>
      <c r="AB1200" s="15"/>
      <c r="AC1200" s="15"/>
      <c r="AD1200" s="15"/>
      <c r="AE1200" s="15"/>
      <c r="AF1200" s="15"/>
      <c r="AG1200" s="15"/>
      <c r="AH1200" s="15"/>
      <c r="AI1200" s="15"/>
      <c r="AJ1200" s="15"/>
      <c r="AK1200" s="15"/>
      <c r="AL1200" s="15"/>
      <c r="AM1200" s="13"/>
      <c r="AN1200" s="13"/>
      <c r="AO1200" s="13"/>
      <c r="AP1200" s="13"/>
      <c r="AQ1200" s="13"/>
      <c r="AR1200" s="13"/>
      <c r="AS1200" s="13"/>
      <c r="AT1200" s="13"/>
      <c r="AU1200" s="13"/>
      <c r="AV1200" s="13"/>
      <c r="AW1200" s="13"/>
      <c r="AX1200" s="13"/>
      <c r="AY1200" s="13"/>
      <c r="AZ1200" s="13"/>
      <c r="BA1200" s="13"/>
      <c r="BB1200" s="13"/>
      <c r="BC1200" s="13"/>
      <c r="BD1200" s="13"/>
      <c r="BE1200" s="13"/>
      <c r="BF1200" s="13"/>
      <c r="BG1200" s="13"/>
      <c r="BH1200" s="13"/>
      <c r="BI1200" s="13"/>
      <c r="BJ1200" s="13"/>
      <c r="BK1200" s="13"/>
      <c r="BL1200" s="13"/>
      <c r="BM1200" s="13"/>
      <c r="BN1200" s="13"/>
      <c r="BO1200" s="13"/>
      <c r="BP1200" s="13"/>
      <c r="BQ1200" s="13"/>
      <c r="BR1200" s="13"/>
      <c r="BS1200" s="13"/>
      <c r="BT1200" s="13"/>
      <c r="BU1200" s="13"/>
      <c r="BV1200" s="13"/>
      <c r="BW1200" s="13"/>
      <c r="BX1200" s="13"/>
      <c r="BY1200" s="13"/>
      <c r="BZ1200" s="13"/>
      <c r="CA1200" s="13"/>
      <c r="CB1200" s="13"/>
      <c r="CC1200" s="13"/>
      <c r="CD1200" s="13"/>
      <c r="CE1200" s="13"/>
      <c r="CF1200" s="13"/>
      <c r="CG1200" s="13"/>
      <c r="CH1200" s="13"/>
    </row>
    <row r="1201" spans="1:86">
      <c r="A1201" s="15"/>
      <c r="B1201" s="15"/>
      <c r="C1201" s="15"/>
      <c r="D1201" s="15"/>
      <c r="E1201" s="15"/>
      <c r="F1201" s="15"/>
      <c r="G1201" s="15"/>
      <c r="H1201" s="15"/>
      <c r="I1201" s="15"/>
      <c r="J1201" s="15"/>
      <c r="K1201" s="15"/>
      <c r="L1201" s="15"/>
      <c r="M1201" s="15"/>
      <c r="N1201" s="15"/>
      <c r="O1201" s="15"/>
      <c r="P1201" s="15"/>
      <c r="Q1201" s="15"/>
      <c r="R1201" s="15"/>
      <c r="S1201" s="15"/>
      <c r="T1201" s="15"/>
      <c r="U1201" s="15"/>
      <c r="V1201" s="15"/>
      <c r="W1201" s="15"/>
      <c r="X1201" s="15"/>
      <c r="Z1201" s="15"/>
      <c r="AA1201" s="15"/>
      <c r="AB1201" s="15"/>
      <c r="AC1201" s="15"/>
      <c r="AD1201" s="15"/>
      <c r="AE1201" s="15"/>
      <c r="AF1201" s="15"/>
      <c r="AG1201" s="15"/>
      <c r="AH1201" s="15"/>
      <c r="AI1201" s="15"/>
      <c r="AJ1201" s="15"/>
      <c r="AK1201" s="15"/>
      <c r="AL1201" s="15"/>
      <c r="AM1201" s="13"/>
      <c r="AN1201" s="13"/>
      <c r="AO1201" s="13"/>
      <c r="AP1201" s="13"/>
      <c r="AQ1201" s="13"/>
      <c r="AR1201" s="13"/>
      <c r="AS1201" s="13"/>
      <c r="AT1201" s="13"/>
      <c r="AU1201" s="13"/>
      <c r="AV1201" s="13"/>
      <c r="AW1201" s="13"/>
      <c r="AX1201" s="13"/>
      <c r="AY1201" s="13"/>
      <c r="AZ1201" s="13"/>
      <c r="BA1201" s="13"/>
      <c r="BB1201" s="13"/>
      <c r="BC1201" s="13"/>
      <c r="BD1201" s="13"/>
      <c r="BE1201" s="13"/>
      <c r="BF1201" s="13"/>
      <c r="BG1201" s="13"/>
      <c r="BH1201" s="13"/>
      <c r="BI1201" s="13"/>
      <c r="BJ1201" s="13"/>
      <c r="BK1201" s="13"/>
      <c r="BL1201" s="13"/>
      <c r="BM1201" s="13"/>
      <c r="BN1201" s="13"/>
      <c r="BO1201" s="13"/>
      <c r="BP1201" s="13"/>
      <c r="BQ1201" s="13"/>
      <c r="BR1201" s="13"/>
      <c r="BS1201" s="13"/>
      <c r="BT1201" s="13"/>
      <c r="BU1201" s="13"/>
      <c r="BV1201" s="13"/>
      <c r="BW1201" s="13"/>
      <c r="BX1201" s="13"/>
      <c r="BY1201" s="13"/>
      <c r="BZ1201" s="13"/>
      <c r="CA1201" s="13"/>
      <c r="CB1201" s="13"/>
      <c r="CC1201" s="13"/>
      <c r="CD1201" s="13"/>
      <c r="CE1201" s="13"/>
      <c r="CF1201" s="13"/>
      <c r="CG1201" s="13"/>
      <c r="CH1201" s="13"/>
    </row>
    <row r="1202" spans="1:86">
      <c r="A1202" s="15"/>
      <c r="B1202" s="15"/>
      <c r="C1202" s="15"/>
      <c r="D1202" s="15"/>
      <c r="E1202" s="15"/>
      <c r="F1202" s="15"/>
      <c r="G1202" s="15"/>
      <c r="H1202" s="15"/>
      <c r="I1202" s="15"/>
      <c r="J1202" s="15"/>
      <c r="K1202" s="15"/>
      <c r="L1202" s="15"/>
      <c r="M1202" s="15"/>
      <c r="N1202" s="15"/>
      <c r="O1202" s="15"/>
      <c r="P1202" s="15"/>
      <c r="Q1202" s="15"/>
      <c r="R1202" s="15"/>
      <c r="S1202" s="15"/>
      <c r="T1202" s="15"/>
      <c r="U1202" s="15"/>
      <c r="V1202" s="15"/>
      <c r="W1202" s="15"/>
      <c r="X1202" s="15"/>
      <c r="Z1202" s="15"/>
      <c r="AA1202" s="15"/>
      <c r="AB1202" s="15"/>
      <c r="AC1202" s="15"/>
      <c r="AD1202" s="15"/>
      <c r="AE1202" s="15"/>
      <c r="AF1202" s="15"/>
      <c r="AG1202" s="15"/>
      <c r="AH1202" s="15"/>
      <c r="AI1202" s="15"/>
      <c r="AJ1202" s="15"/>
      <c r="AK1202" s="15"/>
      <c r="AL1202" s="15"/>
      <c r="AM1202" s="13"/>
      <c r="AN1202" s="13"/>
      <c r="AO1202" s="13"/>
      <c r="AP1202" s="13"/>
      <c r="AQ1202" s="13"/>
      <c r="AR1202" s="13"/>
      <c r="AS1202" s="13"/>
      <c r="AT1202" s="13"/>
      <c r="AU1202" s="13"/>
      <c r="AV1202" s="13"/>
      <c r="AW1202" s="13"/>
      <c r="AX1202" s="13"/>
      <c r="AY1202" s="13"/>
      <c r="AZ1202" s="13"/>
      <c r="BA1202" s="13"/>
      <c r="BB1202" s="13"/>
      <c r="BC1202" s="13"/>
      <c r="BD1202" s="13"/>
      <c r="BE1202" s="13"/>
      <c r="BF1202" s="13"/>
      <c r="BG1202" s="13"/>
      <c r="BH1202" s="13"/>
      <c r="BI1202" s="13"/>
      <c r="BJ1202" s="13"/>
      <c r="BK1202" s="13"/>
      <c r="BL1202" s="13"/>
      <c r="BM1202" s="13"/>
      <c r="BN1202" s="13"/>
      <c r="BO1202" s="13"/>
      <c r="BP1202" s="13"/>
      <c r="BQ1202" s="13"/>
      <c r="BR1202" s="13"/>
      <c r="BS1202" s="13"/>
      <c r="BT1202" s="13"/>
      <c r="BU1202" s="13"/>
      <c r="BV1202" s="13"/>
      <c r="BW1202" s="13"/>
      <c r="BX1202" s="13"/>
      <c r="BY1202" s="13"/>
      <c r="BZ1202" s="13"/>
      <c r="CA1202" s="13"/>
      <c r="CB1202" s="13"/>
      <c r="CC1202" s="13"/>
      <c r="CD1202" s="13"/>
      <c r="CE1202" s="13"/>
      <c r="CF1202" s="13"/>
      <c r="CG1202" s="13"/>
      <c r="CH1202" s="13"/>
    </row>
    <row r="1203" spans="1:86">
      <c r="A1203" s="15"/>
      <c r="B1203" s="15"/>
      <c r="C1203" s="15"/>
      <c r="D1203" s="15"/>
      <c r="E1203" s="15"/>
      <c r="F1203" s="15"/>
      <c r="G1203" s="15"/>
      <c r="H1203" s="15"/>
      <c r="I1203" s="15"/>
      <c r="J1203" s="15"/>
      <c r="K1203" s="15"/>
      <c r="L1203" s="15"/>
      <c r="M1203" s="15"/>
      <c r="N1203" s="15"/>
      <c r="O1203" s="15"/>
      <c r="P1203" s="15"/>
      <c r="Q1203" s="15"/>
      <c r="R1203" s="15"/>
      <c r="S1203" s="15"/>
      <c r="T1203" s="15"/>
      <c r="U1203" s="15"/>
      <c r="V1203" s="15"/>
      <c r="W1203" s="15"/>
      <c r="X1203" s="15"/>
      <c r="Z1203" s="15"/>
      <c r="AA1203" s="15"/>
      <c r="AB1203" s="15"/>
      <c r="AC1203" s="15"/>
      <c r="AD1203" s="15"/>
      <c r="AE1203" s="15"/>
      <c r="AF1203" s="15"/>
      <c r="AG1203" s="15"/>
      <c r="AH1203" s="15"/>
      <c r="AI1203" s="15"/>
      <c r="AJ1203" s="15"/>
      <c r="AK1203" s="15"/>
      <c r="AL1203" s="15"/>
      <c r="AM1203" s="13"/>
      <c r="AN1203" s="13"/>
      <c r="AO1203" s="13"/>
      <c r="AP1203" s="13"/>
      <c r="AQ1203" s="13"/>
      <c r="AR1203" s="13"/>
      <c r="AS1203" s="13"/>
      <c r="AT1203" s="13"/>
      <c r="AU1203" s="13"/>
      <c r="AV1203" s="13"/>
      <c r="AW1203" s="13"/>
      <c r="AX1203" s="13"/>
      <c r="AY1203" s="13"/>
      <c r="AZ1203" s="13"/>
      <c r="BA1203" s="13"/>
      <c r="BB1203" s="13"/>
      <c r="BC1203" s="13"/>
      <c r="BD1203" s="13"/>
      <c r="BE1203" s="13"/>
      <c r="BF1203" s="13"/>
      <c r="BG1203" s="13"/>
      <c r="BH1203" s="13"/>
      <c r="BI1203" s="13"/>
      <c r="BJ1203" s="13"/>
      <c r="BK1203" s="13"/>
      <c r="BL1203" s="13"/>
      <c r="BM1203" s="13"/>
      <c r="BN1203" s="13"/>
      <c r="BO1203" s="13"/>
      <c r="BP1203" s="13"/>
      <c r="BQ1203" s="13"/>
      <c r="BR1203" s="13"/>
      <c r="BS1203" s="13"/>
      <c r="BT1203" s="13"/>
      <c r="BU1203" s="13"/>
      <c r="BV1203" s="13"/>
      <c r="BW1203" s="13"/>
      <c r="BX1203" s="13"/>
      <c r="BY1203" s="13"/>
      <c r="BZ1203" s="13"/>
      <c r="CA1203" s="13"/>
      <c r="CB1203" s="13"/>
      <c r="CC1203" s="13"/>
      <c r="CD1203" s="13"/>
      <c r="CE1203" s="13"/>
      <c r="CF1203" s="13"/>
      <c r="CG1203" s="13"/>
      <c r="CH1203" s="13"/>
    </row>
    <row r="1204" spans="1:86">
      <c r="A1204" s="15"/>
      <c r="B1204" s="15"/>
      <c r="C1204" s="15"/>
      <c r="D1204" s="15"/>
      <c r="E1204" s="15"/>
      <c r="F1204" s="15"/>
      <c r="G1204" s="15"/>
      <c r="H1204" s="15"/>
      <c r="I1204" s="15"/>
      <c r="J1204" s="15"/>
      <c r="K1204" s="15"/>
      <c r="L1204" s="15"/>
      <c r="M1204" s="15"/>
      <c r="N1204" s="15"/>
      <c r="O1204" s="15"/>
      <c r="P1204" s="15"/>
      <c r="Q1204" s="15"/>
      <c r="R1204" s="15"/>
      <c r="S1204" s="15"/>
      <c r="T1204" s="15"/>
      <c r="U1204" s="15"/>
      <c r="V1204" s="15"/>
      <c r="W1204" s="15"/>
      <c r="X1204" s="15"/>
      <c r="Z1204" s="15"/>
      <c r="AA1204" s="15"/>
      <c r="AB1204" s="15"/>
      <c r="AC1204" s="15"/>
      <c r="AD1204" s="15"/>
      <c r="AE1204" s="15"/>
      <c r="AF1204" s="15"/>
      <c r="AG1204" s="15"/>
      <c r="AH1204" s="15"/>
      <c r="AI1204" s="15"/>
      <c r="AJ1204" s="15"/>
      <c r="AK1204" s="15"/>
      <c r="AL1204" s="15"/>
      <c r="AM1204" s="13"/>
      <c r="AN1204" s="13"/>
      <c r="AO1204" s="13"/>
      <c r="AP1204" s="13"/>
      <c r="AQ1204" s="13"/>
      <c r="AR1204" s="13"/>
      <c r="AS1204" s="13"/>
      <c r="AT1204" s="13"/>
      <c r="AU1204" s="13"/>
      <c r="AV1204" s="13"/>
      <c r="AW1204" s="13"/>
      <c r="AX1204" s="13"/>
      <c r="AY1204" s="13"/>
      <c r="AZ1204" s="13"/>
      <c r="BA1204" s="13"/>
      <c r="BB1204" s="13"/>
      <c r="BC1204" s="13"/>
      <c r="BD1204" s="13"/>
      <c r="BE1204" s="13"/>
      <c r="BF1204" s="13"/>
      <c r="BG1204" s="13"/>
      <c r="BH1204" s="13"/>
      <c r="BI1204" s="13"/>
      <c r="BJ1204" s="13"/>
      <c r="BK1204" s="13"/>
      <c r="BL1204" s="13"/>
      <c r="BM1204" s="13"/>
      <c r="BN1204" s="13"/>
      <c r="BO1204" s="13"/>
      <c r="BP1204" s="13"/>
      <c r="BQ1204" s="13"/>
      <c r="BR1204" s="13"/>
      <c r="BS1204" s="13"/>
      <c r="BT1204" s="13"/>
      <c r="BU1204" s="13"/>
      <c r="BV1204" s="13"/>
      <c r="BW1204" s="13"/>
      <c r="BX1204" s="13"/>
      <c r="BY1204" s="13"/>
      <c r="BZ1204" s="13"/>
      <c r="CA1204" s="13"/>
      <c r="CB1204" s="13"/>
      <c r="CC1204" s="13"/>
      <c r="CD1204" s="13"/>
      <c r="CE1204" s="13"/>
      <c r="CF1204" s="13"/>
      <c r="CG1204" s="13"/>
      <c r="CH1204" s="13"/>
    </row>
    <row r="1205" spans="1:86">
      <c r="A1205" s="15"/>
      <c r="B1205" s="15"/>
      <c r="C1205" s="15"/>
      <c r="D1205" s="15"/>
      <c r="E1205" s="15"/>
      <c r="F1205" s="15"/>
      <c r="G1205" s="15"/>
      <c r="H1205" s="15"/>
      <c r="I1205" s="15"/>
      <c r="J1205" s="15"/>
      <c r="K1205" s="15"/>
      <c r="L1205" s="15"/>
      <c r="M1205" s="15"/>
      <c r="N1205" s="15"/>
      <c r="O1205" s="15"/>
      <c r="P1205" s="15"/>
      <c r="Q1205" s="15"/>
      <c r="R1205" s="15"/>
      <c r="S1205" s="15"/>
      <c r="T1205" s="15"/>
      <c r="U1205" s="15"/>
      <c r="V1205" s="15"/>
      <c r="W1205" s="15"/>
      <c r="X1205" s="15"/>
      <c r="Z1205" s="15"/>
      <c r="AA1205" s="15"/>
      <c r="AB1205" s="15"/>
      <c r="AC1205" s="15"/>
      <c r="AD1205" s="15"/>
      <c r="AE1205" s="15"/>
      <c r="AF1205" s="15"/>
      <c r="AG1205" s="15"/>
      <c r="AH1205" s="15"/>
      <c r="AI1205" s="15"/>
      <c r="AJ1205" s="15"/>
      <c r="AK1205" s="15"/>
      <c r="AL1205" s="15"/>
      <c r="AM1205" s="13"/>
      <c r="AN1205" s="13"/>
      <c r="AO1205" s="13"/>
      <c r="AP1205" s="13"/>
      <c r="AQ1205" s="13"/>
      <c r="AR1205" s="13"/>
      <c r="AS1205" s="13"/>
      <c r="AT1205" s="13"/>
      <c r="AU1205" s="13"/>
      <c r="AV1205" s="13"/>
      <c r="AW1205" s="13"/>
      <c r="AX1205" s="13"/>
      <c r="AY1205" s="13"/>
      <c r="AZ1205" s="13"/>
      <c r="BA1205" s="13"/>
      <c r="BB1205" s="13"/>
      <c r="BC1205" s="13"/>
      <c r="BD1205" s="13"/>
      <c r="BE1205" s="13"/>
      <c r="BF1205" s="13"/>
      <c r="BG1205" s="13"/>
      <c r="BH1205" s="13"/>
      <c r="BI1205" s="13"/>
      <c r="BJ1205" s="13"/>
      <c r="BK1205" s="13"/>
      <c r="BL1205" s="13"/>
      <c r="BM1205" s="13"/>
      <c r="BN1205" s="13"/>
      <c r="BO1205" s="13"/>
      <c r="BP1205" s="13"/>
      <c r="BQ1205" s="13"/>
      <c r="BR1205" s="13"/>
      <c r="BS1205" s="13"/>
      <c r="BT1205" s="13"/>
      <c r="BU1205" s="13"/>
      <c r="BV1205" s="13"/>
      <c r="BW1205" s="13"/>
      <c r="BX1205" s="13"/>
      <c r="BY1205" s="13"/>
      <c r="BZ1205" s="13"/>
      <c r="CA1205" s="13"/>
      <c r="CB1205" s="13"/>
      <c r="CC1205" s="13"/>
      <c r="CD1205" s="13"/>
      <c r="CE1205" s="13"/>
      <c r="CF1205" s="13"/>
      <c r="CG1205" s="13"/>
      <c r="CH1205" s="13"/>
    </row>
    <row r="1206" spans="1:86">
      <c r="A1206" s="15"/>
      <c r="B1206" s="15"/>
      <c r="C1206" s="15"/>
      <c r="D1206" s="15"/>
      <c r="E1206" s="15"/>
      <c r="F1206" s="15"/>
      <c r="G1206" s="15"/>
      <c r="H1206" s="15"/>
      <c r="I1206" s="15"/>
      <c r="J1206" s="15"/>
      <c r="K1206" s="15"/>
      <c r="L1206" s="15"/>
      <c r="M1206" s="15"/>
      <c r="N1206" s="15"/>
      <c r="O1206" s="15"/>
      <c r="P1206" s="15"/>
      <c r="Q1206" s="15"/>
      <c r="R1206" s="15"/>
      <c r="S1206" s="15"/>
      <c r="T1206" s="15"/>
      <c r="U1206" s="15"/>
      <c r="V1206" s="15"/>
      <c r="W1206" s="15"/>
      <c r="X1206" s="15"/>
      <c r="Z1206" s="15"/>
      <c r="AA1206" s="15"/>
      <c r="AB1206" s="15"/>
      <c r="AC1206" s="15"/>
      <c r="AD1206" s="15"/>
      <c r="AE1206" s="15"/>
      <c r="AF1206" s="15"/>
      <c r="AG1206" s="15"/>
      <c r="AH1206" s="15"/>
      <c r="AI1206" s="15"/>
      <c r="AJ1206" s="15"/>
      <c r="AK1206" s="15"/>
      <c r="AL1206" s="15"/>
      <c r="AM1206" s="13"/>
      <c r="AN1206" s="13"/>
      <c r="AO1206" s="13"/>
      <c r="AP1206" s="13"/>
      <c r="AQ1206" s="13"/>
      <c r="AR1206" s="13"/>
      <c r="AS1206" s="13"/>
      <c r="AT1206" s="13"/>
      <c r="AU1206" s="13"/>
      <c r="AV1206" s="13"/>
      <c r="AW1206" s="13"/>
      <c r="AX1206" s="13"/>
      <c r="AY1206" s="13"/>
      <c r="AZ1206" s="13"/>
      <c r="BA1206" s="13"/>
      <c r="BB1206" s="13"/>
      <c r="BC1206" s="13"/>
      <c r="BD1206" s="13"/>
      <c r="BE1206" s="13"/>
      <c r="BF1206" s="13"/>
      <c r="BG1206" s="13"/>
      <c r="BH1206" s="13"/>
      <c r="BI1206" s="13"/>
      <c r="BJ1206" s="13"/>
      <c r="BK1206" s="13"/>
      <c r="BL1206" s="13"/>
      <c r="BM1206" s="13"/>
      <c r="BN1206" s="13"/>
      <c r="BO1206" s="13"/>
      <c r="BP1206" s="13"/>
      <c r="BQ1206" s="13"/>
      <c r="BR1206" s="13"/>
      <c r="BS1206" s="13"/>
      <c r="BT1206" s="13"/>
      <c r="BU1206" s="13"/>
      <c r="BV1206" s="13"/>
      <c r="BW1206" s="13"/>
      <c r="BX1206" s="13"/>
      <c r="BY1206" s="13"/>
      <c r="BZ1206" s="13"/>
      <c r="CA1206" s="13"/>
      <c r="CB1206" s="13"/>
      <c r="CC1206" s="13"/>
      <c r="CD1206" s="13"/>
      <c r="CE1206" s="13"/>
      <c r="CF1206" s="13"/>
      <c r="CG1206" s="13"/>
      <c r="CH1206" s="13"/>
    </row>
    <row r="1207" spans="1:86">
      <c r="A1207" s="15"/>
      <c r="B1207" s="15"/>
      <c r="C1207" s="15"/>
      <c r="D1207" s="15"/>
      <c r="E1207" s="15"/>
      <c r="F1207" s="15"/>
      <c r="G1207" s="15"/>
      <c r="H1207" s="15"/>
      <c r="I1207" s="15"/>
      <c r="J1207" s="15"/>
      <c r="K1207" s="15"/>
      <c r="L1207" s="15"/>
      <c r="M1207" s="15"/>
      <c r="N1207" s="15"/>
      <c r="O1207" s="15"/>
      <c r="P1207" s="15"/>
      <c r="Q1207" s="15"/>
      <c r="R1207" s="15"/>
      <c r="S1207" s="15"/>
      <c r="T1207" s="15"/>
      <c r="U1207" s="15"/>
      <c r="V1207" s="15"/>
      <c r="W1207" s="15"/>
      <c r="X1207" s="15"/>
      <c r="Z1207" s="15"/>
      <c r="AA1207" s="15"/>
      <c r="AB1207" s="15"/>
      <c r="AC1207" s="15"/>
      <c r="AD1207" s="15"/>
      <c r="AE1207" s="15"/>
      <c r="AF1207" s="15"/>
      <c r="AG1207" s="15"/>
      <c r="AH1207" s="15"/>
      <c r="AI1207" s="15"/>
      <c r="AJ1207" s="15"/>
      <c r="AK1207" s="15"/>
      <c r="AL1207" s="15"/>
      <c r="AM1207" s="13"/>
      <c r="AN1207" s="13"/>
      <c r="AO1207" s="13"/>
      <c r="AP1207" s="13"/>
      <c r="AQ1207" s="13"/>
      <c r="AR1207" s="13"/>
      <c r="AS1207" s="13"/>
      <c r="AT1207" s="13"/>
      <c r="AU1207" s="13"/>
      <c r="AV1207" s="13"/>
      <c r="AW1207" s="13"/>
      <c r="AX1207" s="13"/>
      <c r="AY1207" s="13"/>
      <c r="AZ1207" s="13"/>
      <c r="BA1207" s="13"/>
      <c r="BB1207" s="13"/>
      <c r="BC1207" s="13"/>
      <c r="BD1207" s="13"/>
      <c r="BE1207" s="13"/>
      <c r="BF1207" s="13"/>
      <c r="BG1207" s="13"/>
      <c r="BH1207" s="13"/>
      <c r="BI1207" s="13"/>
      <c r="BJ1207" s="13"/>
      <c r="BK1207" s="13"/>
      <c r="BL1207" s="13"/>
      <c r="BM1207" s="13"/>
      <c r="BN1207" s="13"/>
      <c r="BO1207" s="13"/>
      <c r="BP1207" s="13"/>
      <c r="BQ1207" s="13"/>
      <c r="BR1207" s="13"/>
      <c r="BS1207" s="13"/>
      <c r="BT1207" s="13"/>
      <c r="BU1207" s="13"/>
      <c r="BV1207" s="13"/>
      <c r="BW1207" s="13"/>
      <c r="BX1207" s="13"/>
      <c r="BY1207" s="13"/>
      <c r="BZ1207" s="13"/>
      <c r="CA1207" s="13"/>
      <c r="CB1207" s="13"/>
      <c r="CC1207" s="13"/>
      <c r="CD1207" s="13"/>
      <c r="CE1207" s="13"/>
      <c r="CF1207" s="13"/>
      <c r="CG1207" s="13"/>
      <c r="CH1207" s="13"/>
    </row>
    <row r="1208" spans="1:86">
      <c r="A1208" s="15"/>
      <c r="B1208" s="15"/>
      <c r="C1208" s="15"/>
      <c r="D1208" s="15"/>
      <c r="E1208" s="15"/>
      <c r="F1208" s="15"/>
      <c r="G1208" s="15"/>
      <c r="H1208" s="15"/>
      <c r="I1208" s="15"/>
      <c r="J1208" s="15"/>
      <c r="K1208" s="15"/>
      <c r="L1208" s="15"/>
      <c r="M1208" s="15"/>
      <c r="N1208" s="15"/>
      <c r="O1208" s="15"/>
      <c r="P1208" s="15"/>
      <c r="Q1208" s="15"/>
      <c r="R1208" s="15"/>
      <c r="S1208" s="15"/>
      <c r="T1208" s="15"/>
      <c r="U1208" s="15"/>
      <c r="V1208" s="15"/>
      <c r="W1208" s="15"/>
      <c r="X1208" s="15"/>
      <c r="Z1208" s="15"/>
      <c r="AA1208" s="15"/>
      <c r="AB1208" s="15"/>
      <c r="AC1208" s="15"/>
      <c r="AD1208" s="15"/>
      <c r="AE1208" s="15"/>
      <c r="AF1208" s="15"/>
      <c r="AG1208" s="15"/>
      <c r="AH1208" s="15"/>
      <c r="AI1208" s="15"/>
      <c r="AJ1208" s="15"/>
      <c r="AK1208" s="15"/>
      <c r="AL1208" s="15"/>
      <c r="AM1208" s="13"/>
      <c r="AN1208" s="13"/>
      <c r="AO1208" s="13"/>
      <c r="AP1208" s="13"/>
      <c r="AQ1208" s="13"/>
      <c r="AR1208" s="13"/>
      <c r="AS1208" s="13"/>
      <c r="AT1208" s="13"/>
      <c r="AU1208" s="13"/>
      <c r="AV1208" s="13"/>
      <c r="AW1208" s="13"/>
      <c r="AX1208" s="13"/>
      <c r="AY1208" s="13"/>
      <c r="AZ1208" s="13"/>
      <c r="BA1208" s="13"/>
      <c r="BB1208" s="13"/>
      <c r="BC1208" s="13"/>
      <c r="BD1208" s="13"/>
      <c r="BE1208" s="13"/>
      <c r="BF1208" s="13"/>
      <c r="BG1208" s="13"/>
      <c r="BH1208" s="13"/>
      <c r="BI1208" s="13"/>
      <c r="BJ1208" s="13"/>
      <c r="BK1208" s="13"/>
      <c r="BL1208" s="13"/>
      <c r="BM1208" s="13"/>
      <c r="BN1208" s="13"/>
      <c r="BO1208" s="13"/>
      <c r="BP1208" s="13"/>
      <c r="BQ1208" s="13"/>
      <c r="BR1208" s="13"/>
      <c r="BS1208" s="13"/>
      <c r="BT1208" s="13"/>
      <c r="BU1208" s="13"/>
      <c r="BV1208" s="13"/>
      <c r="BW1208" s="13"/>
      <c r="BX1208" s="13"/>
      <c r="BY1208" s="13"/>
      <c r="BZ1208" s="13"/>
      <c r="CA1208" s="13"/>
      <c r="CB1208" s="13"/>
      <c r="CC1208" s="13"/>
      <c r="CD1208" s="13"/>
      <c r="CE1208" s="13"/>
      <c r="CF1208" s="13"/>
      <c r="CG1208" s="13"/>
      <c r="CH1208" s="13"/>
    </row>
    <row r="1209" spans="1:86">
      <c r="A1209" s="15"/>
      <c r="B1209" s="15"/>
      <c r="C1209" s="15"/>
      <c r="D1209" s="15"/>
      <c r="E1209" s="15"/>
      <c r="F1209" s="15"/>
      <c r="G1209" s="15"/>
      <c r="H1209" s="15"/>
      <c r="I1209" s="15"/>
      <c r="J1209" s="15"/>
      <c r="K1209" s="15"/>
      <c r="L1209" s="15"/>
      <c r="M1209" s="15"/>
      <c r="N1209" s="15"/>
      <c r="O1209" s="15"/>
      <c r="P1209" s="15"/>
      <c r="Q1209" s="15"/>
      <c r="R1209" s="15"/>
      <c r="S1209" s="15"/>
      <c r="T1209" s="15"/>
      <c r="U1209" s="15"/>
      <c r="V1209" s="15"/>
      <c r="W1209" s="15"/>
      <c r="X1209" s="15"/>
      <c r="Z1209" s="15"/>
      <c r="AA1209" s="15"/>
      <c r="AB1209" s="15"/>
      <c r="AC1209" s="15"/>
      <c r="AD1209" s="15"/>
      <c r="AE1209" s="15"/>
      <c r="AF1209" s="15"/>
      <c r="AG1209" s="15"/>
      <c r="AH1209" s="15"/>
      <c r="AI1209" s="15"/>
      <c r="AJ1209" s="15"/>
      <c r="AK1209" s="15"/>
      <c r="AL1209" s="15"/>
      <c r="AM1209" s="13"/>
      <c r="AN1209" s="13"/>
      <c r="AO1209" s="13"/>
      <c r="AP1209" s="13"/>
      <c r="AQ1209" s="13"/>
      <c r="AR1209" s="13"/>
      <c r="AS1209" s="13"/>
      <c r="AT1209" s="13"/>
      <c r="AU1209" s="13"/>
      <c r="AV1209" s="13"/>
      <c r="AW1209" s="13"/>
      <c r="AX1209" s="13"/>
      <c r="AY1209" s="13"/>
      <c r="AZ1209" s="13"/>
      <c r="BA1209" s="13"/>
      <c r="BB1209" s="13"/>
      <c r="BC1209" s="13"/>
      <c r="BD1209" s="13"/>
      <c r="BE1209" s="13"/>
      <c r="BF1209" s="13"/>
      <c r="BG1209" s="13"/>
      <c r="BH1209" s="13"/>
      <c r="BI1209" s="13"/>
      <c r="BJ1209" s="13"/>
      <c r="BK1209" s="13"/>
      <c r="BL1209" s="13"/>
      <c r="BM1209" s="13"/>
      <c r="BN1209" s="13"/>
      <c r="BO1209" s="13"/>
      <c r="BP1209" s="13"/>
      <c r="BQ1209" s="13"/>
      <c r="BR1209" s="13"/>
      <c r="BS1209" s="13"/>
      <c r="BT1209" s="13"/>
      <c r="BU1209" s="13"/>
      <c r="BV1209" s="13"/>
      <c r="BW1209" s="13"/>
      <c r="BX1209" s="13"/>
      <c r="BY1209" s="13"/>
      <c r="BZ1209" s="13"/>
      <c r="CA1209" s="13"/>
      <c r="CB1209" s="13"/>
      <c r="CC1209" s="13"/>
      <c r="CD1209" s="13"/>
      <c r="CE1209" s="13"/>
      <c r="CF1209" s="13"/>
      <c r="CG1209" s="13"/>
      <c r="CH1209" s="13"/>
    </row>
    <row r="1210" spans="1:86">
      <c r="A1210" s="15"/>
      <c r="B1210" s="15"/>
      <c r="C1210" s="15"/>
      <c r="D1210" s="15"/>
      <c r="E1210" s="15"/>
      <c r="F1210" s="15"/>
      <c r="G1210" s="15"/>
      <c r="H1210" s="15"/>
      <c r="I1210" s="15"/>
      <c r="J1210" s="15"/>
      <c r="K1210" s="15"/>
      <c r="L1210" s="15"/>
      <c r="M1210" s="15"/>
      <c r="N1210" s="15"/>
      <c r="O1210" s="15"/>
      <c r="P1210" s="15"/>
      <c r="Q1210" s="15"/>
      <c r="R1210" s="15"/>
      <c r="S1210" s="15"/>
      <c r="T1210" s="15"/>
      <c r="U1210" s="15"/>
      <c r="V1210" s="15"/>
      <c r="W1210" s="15"/>
      <c r="X1210" s="15"/>
      <c r="Z1210" s="15"/>
      <c r="AA1210" s="15"/>
      <c r="AB1210" s="15"/>
      <c r="AC1210" s="15"/>
      <c r="AD1210" s="15"/>
      <c r="AE1210" s="15"/>
      <c r="AF1210" s="15"/>
      <c r="AG1210" s="15"/>
      <c r="AH1210" s="15"/>
      <c r="AI1210" s="15"/>
      <c r="AJ1210" s="15"/>
      <c r="AK1210" s="15"/>
      <c r="AL1210" s="15"/>
      <c r="AM1210" s="13"/>
      <c r="AN1210" s="13"/>
      <c r="AO1210" s="13"/>
      <c r="AP1210" s="13"/>
      <c r="AQ1210" s="13"/>
      <c r="AR1210" s="13"/>
      <c r="AS1210" s="13"/>
      <c r="AT1210" s="13"/>
      <c r="AU1210" s="13"/>
      <c r="AV1210" s="13"/>
      <c r="AW1210" s="13"/>
      <c r="AX1210" s="13"/>
      <c r="AY1210" s="13"/>
      <c r="AZ1210" s="13"/>
      <c r="BA1210" s="13"/>
      <c r="BB1210" s="13"/>
      <c r="BC1210" s="13"/>
      <c r="BD1210" s="13"/>
      <c r="BE1210" s="13"/>
      <c r="BF1210" s="13"/>
      <c r="BG1210" s="13"/>
      <c r="BH1210" s="13"/>
      <c r="BI1210" s="13"/>
      <c r="BJ1210" s="13"/>
      <c r="BK1210" s="13"/>
      <c r="BL1210" s="13"/>
      <c r="BM1210" s="13"/>
      <c r="BN1210" s="13"/>
      <c r="BO1210" s="13"/>
      <c r="BP1210" s="13"/>
      <c r="BQ1210" s="13"/>
      <c r="BR1210" s="13"/>
      <c r="BS1210" s="13"/>
      <c r="BT1210" s="13"/>
      <c r="BU1210" s="13"/>
      <c r="BV1210" s="13"/>
      <c r="BW1210" s="13"/>
      <c r="BX1210" s="13"/>
      <c r="BY1210" s="13"/>
      <c r="BZ1210" s="13"/>
      <c r="CA1210" s="13"/>
      <c r="CB1210" s="13"/>
      <c r="CC1210" s="13"/>
      <c r="CD1210" s="13"/>
      <c r="CE1210" s="13"/>
      <c r="CF1210" s="13"/>
      <c r="CG1210" s="13"/>
      <c r="CH1210" s="13"/>
    </row>
    <row r="1211" spans="1:86">
      <c r="A1211" s="15"/>
      <c r="B1211" s="15"/>
      <c r="C1211" s="15"/>
      <c r="D1211" s="15"/>
      <c r="E1211" s="15"/>
      <c r="F1211" s="15"/>
      <c r="G1211" s="15"/>
      <c r="H1211" s="15"/>
      <c r="I1211" s="15"/>
      <c r="J1211" s="15"/>
      <c r="K1211" s="15"/>
      <c r="L1211" s="15"/>
      <c r="M1211" s="15"/>
      <c r="N1211" s="15"/>
      <c r="O1211" s="15"/>
      <c r="P1211" s="15"/>
      <c r="Q1211" s="15"/>
      <c r="R1211" s="15"/>
      <c r="S1211" s="15"/>
      <c r="T1211" s="15"/>
      <c r="U1211" s="15"/>
      <c r="V1211" s="15"/>
      <c r="W1211" s="15"/>
      <c r="X1211" s="15"/>
      <c r="Z1211" s="15"/>
      <c r="AA1211" s="15"/>
      <c r="AB1211" s="15"/>
      <c r="AC1211" s="15"/>
      <c r="AD1211" s="15"/>
      <c r="AE1211" s="15"/>
      <c r="AF1211" s="15"/>
      <c r="AG1211" s="15"/>
      <c r="AH1211" s="15"/>
      <c r="AI1211" s="15"/>
      <c r="AJ1211" s="15"/>
      <c r="AK1211" s="15"/>
      <c r="AL1211" s="15"/>
      <c r="AM1211" s="13"/>
      <c r="AN1211" s="13"/>
      <c r="AO1211" s="13"/>
      <c r="AP1211" s="13"/>
      <c r="AQ1211" s="13"/>
      <c r="AR1211" s="13"/>
      <c r="AS1211" s="13"/>
      <c r="AT1211" s="13"/>
      <c r="AU1211" s="13"/>
      <c r="AV1211" s="13"/>
      <c r="AW1211" s="13"/>
      <c r="AX1211" s="13"/>
      <c r="AY1211" s="13"/>
      <c r="AZ1211" s="13"/>
      <c r="BA1211" s="13"/>
      <c r="BB1211" s="13"/>
      <c r="BC1211" s="13"/>
      <c r="BD1211" s="13"/>
      <c r="BE1211" s="13"/>
      <c r="BF1211" s="13"/>
      <c r="BG1211" s="13"/>
      <c r="BH1211" s="13"/>
      <c r="BI1211" s="13"/>
      <c r="BJ1211" s="13"/>
      <c r="BK1211" s="13"/>
      <c r="BL1211" s="13"/>
      <c r="BM1211" s="13"/>
      <c r="BN1211" s="13"/>
      <c r="BO1211" s="13"/>
      <c r="BP1211" s="13"/>
      <c r="BQ1211" s="13"/>
      <c r="BR1211" s="13"/>
      <c r="BS1211" s="13"/>
      <c r="BT1211" s="13"/>
      <c r="BU1211" s="13"/>
      <c r="BV1211" s="13"/>
      <c r="BW1211" s="13"/>
      <c r="BX1211" s="13"/>
      <c r="BY1211" s="13"/>
      <c r="BZ1211" s="13"/>
      <c r="CA1211" s="13"/>
      <c r="CB1211" s="13"/>
      <c r="CC1211" s="13"/>
      <c r="CD1211" s="13"/>
      <c r="CE1211" s="13"/>
      <c r="CF1211" s="13"/>
      <c r="CG1211" s="13"/>
      <c r="CH1211" s="13"/>
    </row>
    <row r="1212" spans="1:86">
      <c r="A1212" s="15"/>
      <c r="B1212" s="15"/>
      <c r="C1212" s="15"/>
      <c r="D1212" s="15"/>
      <c r="E1212" s="15"/>
      <c r="F1212" s="15"/>
      <c r="G1212" s="15"/>
      <c r="H1212" s="15"/>
      <c r="I1212" s="15"/>
      <c r="J1212" s="15"/>
      <c r="K1212" s="15"/>
      <c r="L1212" s="15"/>
      <c r="M1212" s="15"/>
      <c r="N1212" s="15"/>
      <c r="O1212" s="15"/>
      <c r="P1212" s="15"/>
      <c r="Q1212" s="15"/>
      <c r="R1212" s="15"/>
      <c r="S1212" s="15"/>
      <c r="T1212" s="15"/>
      <c r="U1212" s="15"/>
      <c r="V1212" s="15"/>
      <c r="W1212" s="15"/>
      <c r="X1212" s="15"/>
      <c r="Z1212" s="15"/>
      <c r="AA1212" s="15"/>
      <c r="AB1212" s="15"/>
      <c r="AC1212" s="15"/>
      <c r="AD1212" s="15"/>
      <c r="AE1212" s="15"/>
      <c r="AF1212" s="15"/>
      <c r="AG1212" s="15"/>
      <c r="AH1212" s="15"/>
      <c r="AI1212" s="15"/>
      <c r="AJ1212" s="15"/>
      <c r="AK1212" s="15"/>
      <c r="AL1212" s="15"/>
      <c r="AM1212" s="13"/>
      <c r="AN1212" s="13"/>
      <c r="AO1212" s="13"/>
      <c r="AP1212" s="13"/>
      <c r="AQ1212" s="13"/>
      <c r="AR1212" s="13"/>
      <c r="AS1212" s="13"/>
      <c r="AT1212" s="13"/>
      <c r="AU1212" s="13"/>
      <c r="AV1212" s="13"/>
      <c r="AW1212" s="13"/>
      <c r="AX1212" s="13"/>
      <c r="AY1212" s="13"/>
      <c r="AZ1212" s="13"/>
      <c r="BA1212" s="13"/>
      <c r="BB1212" s="13"/>
      <c r="BC1212" s="13"/>
      <c r="BD1212" s="13"/>
      <c r="BE1212" s="13"/>
      <c r="BF1212" s="13"/>
      <c r="BG1212" s="13"/>
      <c r="BH1212" s="13"/>
      <c r="BI1212" s="13"/>
      <c r="BJ1212" s="13"/>
      <c r="BK1212" s="13"/>
      <c r="BL1212" s="13"/>
      <c r="BM1212" s="13"/>
      <c r="BN1212" s="13"/>
      <c r="BO1212" s="13"/>
      <c r="BP1212" s="13"/>
      <c r="BQ1212" s="13"/>
      <c r="BR1212" s="13"/>
      <c r="BS1212" s="13"/>
      <c r="BT1212" s="13"/>
      <c r="BU1212" s="13"/>
      <c r="BV1212" s="13"/>
      <c r="BW1212" s="13"/>
      <c r="BX1212" s="13"/>
      <c r="BY1212" s="13"/>
      <c r="BZ1212" s="13"/>
      <c r="CA1212" s="13"/>
      <c r="CB1212" s="13"/>
      <c r="CC1212" s="13"/>
      <c r="CD1212" s="13"/>
      <c r="CE1212" s="13"/>
      <c r="CF1212" s="13"/>
      <c r="CG1212" s="13"/>
      <c r="CH1212" s="13"/>
    </row>
    <row r="1213" spans="1:86">
      <c r="A1213" s="15"/>
      <c r="B1213" s="15"/>
      <c r="C1213" s="15"/>
      <c r="D1213" s="15"/>
      <c r="E1213" s="15"/>
      <c r="F1213" s="15"/>
      <c r="G1213" s="15"/>
      <c r="H1213" s="15"/>
      <c r="I1213" s="15"/>
      <c r="J1213" s="15"/>
      <c r="K1213" s="15"/>
      <c r="L1213" s="15"/>
      <c r="M1213" s="15"/>
      <c r="N1213" s="15"/>
      <c r="O1213" s="15"/>
      <c r="P1213" s="15"/>
      <c r="Q1213" s="15"/>
      <c r="R1213" s="15"/>
      <c r="S1213" s="15"/>
      <c r="T1213" s="15"/>
      <c r="U1213" s="15"/>
      <c r="V1213" s="15"/>
      <c r="W1213" s="15"/>
      <c r="X1213" s="15"/>
      <c r="Z1213" s="15"/>
      <c r="AA1213" s="15"/>
      <c r="AB1213" s="15"/>
      <c r="AC1213" s="15"/>
      <c r="AD1213" s="15"/>
      <c r="AE1213" s="15"/>
      <c r="AF1213" s="15"/>
      <c r="AG1213" s="15"/>
      <c r="AH1213" s="15"/>
      <c r="AI1213" s="15"/>
      <c r="AJ1213" s="15"/>
      <c r="AK1213" s="15"/>
      <c r="AL1213" s="15"/>
      <c r="AM1213" s="13"/>
      <c r="AN1213" s="13"/>
      <c r="AO1213" s="13"/>
      <c r="AP1213" s="13"/>
      <c r="AQ1213" s="13"/>
      <c r="AR1213" s="13"/>
      <c r="AS1213" s="13"/>
      <c r="AT1213" s="13"/>
      <c r="AU1213" s="13"/>
      <c r="AV1213" s="13"/>
      <c r="AW1213" s="13"/>
      <c r="AX1213" s="13"/>
      <c r="AY1213" s="13"/>
      <c r="AZ1213" s="13"/>
      <c r="BA1213" s="13"/>
      <c r="BB1213" s="13"/>
      <c r="BC1213" s="13"/>
      <c r="BD1213" s="13"/>
      <c r="BE1213" s="13"/>
      <c r="BF1213" s="13"/>
      <c r="BG1213" s="13"/>
      <c r="BH1213" s="13"/>
      <c r="BI1213" s="13"/>
      <c r="BJ1213" s="13"/>
      <c r="BK1213" s="13"/>
      <c r="BL1213" s="13"/>
      <c r="BM1213" s="13"/>
      <c r="BN1213" s="13"/>
      <c r="BO1213" s="13"/>
      <c r="BP1213" s="13"/>
      <c r="BQ1213" s="13"/>
      <c r="BR1213" s="13"/>
      <c r="BS1213" s="13"/>
      <c r="BT1213" s="13"/>
      <c r="BU1213" s="13"/>
      <c r="BV1213" s="13"/>
      <c r="BW1213" s="13"/>
      <c r="BX1213" s="13"/>
      <c r="BY1213" s="13"/>
      <c r="BZ1213" s="13"/>
      <c r="CA1213" s="13"/>
      <c r="CB1213" s="13"/>
      <c r="CC1213" s="13"/>
      <c r="CD1213" s="13"/>
      <c r="CE1213" s="13"/>
      <c r="CF1213" s="13"/>
      <c r="CG1213" s="13"/>
      <c r="CH1213" s="13"/>
    </row>
    <row r="1214" spans="1:86">
      <c r="A1214" s="15"/>
      <c r="B1214" s="15"/>
      <c r="C1214" s="15"/>
      <c r="D1214" s="15"/>
      <c r="E1214" s="15"/>
      <c r="F1214" s="15"/>
      <c r="G1214" s="15"/>
      <c r="H1214" s="15"/>
      <c r="I1214" s="15"/>
      <c r="J1214" s="15"/>
      <c r="K1214" s="15"/>
      <c r="L1214" s="15"/>
      <c r="M1214" s="15"/>
      <c r="N1214" s="15"/>
      <c r="O1214" s="15"/>
      <c r="P1214" s="15"/>
      <c r="Q1214" s="15"/>
      <c r="R1214" s="15"/>
      <c r="S1214" s="15"/>
      <c r="T1214" s="15"/>
      <c r="U1214" s="15"/>
      <c r="V1214" s="15"/>
      <c r="W1214" s="15"/>
      <c r="X1214" s="15"/>
      <c r="Z1214" s="15"/>
      <c r="AA1214" s="15"/>
      <c r="AB1214" s="15"/>
      <c r="AC1214" s="15"/>
      <c r="AD1214" s="15"/>
      <c r="AE1214" s="15"/>
      <c r="AF1214" s="15"/>
      <c r="AG1214" s="15"/>
      <c r="AH1214" s="15"/>
      <c r="AI1214" s="15"/>
      <c r="AJ1214" s="15"/>
      <c r="AK1214" s="15"/>
      <c r="AL1214" s="15"/>
      <c r="AM1214" s="13"/>
      <c r="AN1214" s="13"/>
      <c r="AO1214" s="13"/>
      <c r="AP1214" s="13"/>
      <c r="AQ1214" s="13"/>
      <c r="AR1214" s="13"/>
      <c r="AS1214" s="13"/>
      <c r="AT1214" s="13"/>
      <c r="AU1214" s="13"/>
      <c r="AV1214" s="13"/>
      <c r="AW1214" s="13"/>
      <c r="AX1214" s="13"/>
      <c r="AY1214" s="13"/>
      <c r="AZ1214" s="13"/>
      <c r="BA1214" s="13"/>
      <c r="BB1214" s="13"/>
      <c r="BC1214" s="13"/>
      <c r="BD1214" s="13"/>
      <c r="BE1214" s="13"/>
      <c r="BF1214" s="13"/>
      <c r="BG1214" s="13"/>
      <c r="BH1214" s="13"/>
      <c r="BI1214" s="13"/>
      <c r="BJ1214" s="13"/>
      <c r="BK1214" s="13"/>
      <c r="BL1214" s="13"/>
      <c r="BM1214" s="13"/>
      <c r="BN1214" s="13"/>
      <c r="BO1214" s="13"/>
      <c r="BP1214" s="13"/>
      <c r="BQ1214" s="13"/>
      <c r="BR1214" s="13"/>
      <c r="BS1214" s="13"/>
      <c r="BT1214" s="13"/>
      <c r="BU1214" s="13"/>
      <c r="BV1214" s="13"/>
      <c r="BW1214" s="13"/>
      <c r="BX1214" s="13"/>
      <c r="BY1214" s="13"/>
      <c r="BZ1214" s="13"/>
      <c r="CA1214" s="13"/>
      <c r="CB1214" s="13"/>
      <c r="CC1214" s="13"/>
      <c r="CD1214" s="13"/>
      <c r="CE1214" s="13"/>
      <c r="CF1214" s="13"/>
      <c r="CG1214" s="13"/>
      <c r="CH1214" s="13"/>
    </row>
    <row r="1215" spans="1:86">
      <c r="A1215" s="15"/>
      <c r="B1215" s="15"/>
      <c r="C1215" s="15"/>
      <c r="D1215" s="15"/>
      <c r="E1215" s="15"/>
      <c r="F1215" s="15"/>
      <c r="G1215" s="15"/>
      <c r="H1215" s="15"/>
      <c r="I1215" s="15"/>
      <c r="J1215" s="15"/>
      <c r="K1215" s="15"/>
      <c r="L1215" s="15"/>
      <c r="M1215" s="15"/>
      <c r="N1215" s="15"/>
      <c r="O1215" s="15"/>
      <c r="P1215" s="15"/>
      <c r="Q1215" s="15"/>
      <c r="R1215" s="15"/>
      <c r="S1215" s="15"/>
      <c r="T1215" s="15"/>
      <c r="U1215" s="15"/>
      <c r="V1215" s="15"/>
      <c r="W1215" s="15"/>
      <c r="X1215" s="15"/>
      <c r="Z1215" s="15"/>
      <c r="AA1215" s="15"/>
      <c r="AB1215" s="15"/>
      <c r="AC1215" s="15"/>
      <c r="AD1215" s="15"/>
      <c r="AE1215" s="15"/>
      <c r="AF1215" s="15"/>
      <c r="AG1215" s="15"/>
      <c r="AH1215" s="15"/>
      <c r="AI1215" s="15"/>
      <c r="AJ1215" s="15"/>
      <c r="AK1215" s="15"/>
      <c r="AL1215" s="15"/>
      <c r="AM1215" s="13"/>
      <c r="AN1215" s="13"/>
      <c r="AO1215" s="13"/>
      <c r="AP1215" s="13"/>
      <c r="AQ1215" s="13"/>
      <c r="AR1215" s="13"/>
      <c r="AS1215" s="13"/>
      <c r="AT1215" s="13"/>
      <c r="AU1215" s="13"/>
      <c r="AV1215" s="13"/>
      <c r="AW1215" s="13"/>
      <c r="AX1215" s="13"/>
      <c r="AY1215" s="13"/>
      <c r="AZ1215" s="13"/>
      <c r="BA1215" s="13"/>
      <c r="BB1215" s="13"/>
      <c r="BC1215" s="13"/>
      <c r="BD1215" s="13"/>
      <c r="BE1215" s="13"/>
      <c r="BF1215" s="13"/>
      <c r="BG1215" s="13"/>
      <c r="BH1215" s="13"/>
      <c r="BI1215" s="13"/>
      <c r="BJ1215" s="13"/>
      <c r="BK1215" s="13"/>
      <c r="BL1215" s="13"/>
      <c r="BM1215" s="13"/>
      <c r="BN1215" s="13"/>
      <c r="BO1215" s="13"/>
      <c r="BP1215" s="13"/>
      <c r="BQ1215" s="13"/>
      <c r="BR1215" s="13"/>
      <c r="BS1215" s="13"/>
      <c r="BT1215" s="13"/>
      <c r="BU1215" s="13"/>
      <c r="BV1215" s="13"/>
      <c r="BW1215" s="13"/>
      <c r="BX1215" s="13"/>
      <c r="BY1215" s="13"/>
      <c r="BZ1215" s="13"/>
      <c r="CA1215" s="13"/>
      <c r="CB1215" s="13"/>
      <c r="CC1215" s="13"/>
      <c r="CD1215" s="13"/>
      <c r="CE1215" s="13"/>
      <c r="CF1215" s="13"/>
      <c r="CG1215" s="13"/>
      <c r="CH1215" s="13"/>
    </row>
    <row r="1216" spans="1:86">
      <c r="A1216" s="15"/>
      <c r="B1216" s="15"/>
      <c r="C1216" s="15"/>
      <c r="D1216" s="15"/>
      <c r="E1216" s="15"/>
      <c r="F1216" s="15"/>
      <c r="G1216" s="15"/>
      <c r="H1216" s="15"/>
      <c r="I1216" s="15"/>
      <c r="J1216" s="15"/>
      <c r="K1216" s="15"/>
      <c r="L1216" s="15"/>
      <c r="M1216" s="15"/>
      <c r="N1216" s="15"/>
      <c r="O1216" s="15"/>
      <c r="P1216" s="15"/>
      <c r="Q1216" s="15"/>
      <c r="R1216" s="15"/>
      <c r="S1216" s="15"/>
      <c r="T1216" s="15"/>
      <c r="U1216" s="15"/>
      <c r="V1216" s="15"/>
      <c r="W1216" s="15"/>
      <c r="X1216" s="15"/>
      <c r="Z1216" s="15"/>
      <c r="AA1216" s="15"/>
      <c r="AB1216" s="15"/>
      <c r="AC1216" s="15"/>
      <c r="AD1216" s="15"/>
      <c r="AE1216" s="15"/>
      <c r="AF1216" s="15"/>
      <c r="AG1216" s="15"/>
      <c r="AH1216" s="15"/>
      <c r="AI1216" s="15"/>
      <c r="AJ1216" s="15"/>
      <c r="AK1216" s="15"/>
      <c r="AL1216" s="15"/>
      <c r="AM1216" s="13"/>
      <c r="AN1216" s="13"/>
      <c r="AO1216" s="13"/>
      <c r="AP1216" s="13"/>
      <c r="AQ1216" s="13"/>
      <c r="AR1216" s="13"/>
      <c r="AS1216" s="13"/>
      <c r="AT1216" s="13"/>
      <c r="AU1216" s="13"/>
      <c r="AV1216" s="13"/>
      <c r="AW1216" s="13"/>
      <c r="AX1216" s="13"/>
      <c r="AY1216" s="13"/>
      <c r="AZ1216" s="13"/>
      <c r="BA1216" s="13"/>
      <c r="BB1216" s="13"/>
      <c r="BC1216" s="13"/>
      <c r="BD1216" s="13"/>
      <c r="BE1216" s="13"/>
      <c r="BF1216" s="13"/>
      <c r="BG1216" s="13"/>
      <c r="BH1216" s="13"/>
      <c r="BI1216" s="13"/>
      <c r="BJ1216" s="13"/>
      <c r="BK1216" s="13"/>
      <c r="BL1216" s="13"/>
      <c r="BM1216" s="13"/>
      <c r="BN1216" s="13"/>
      <c r="BO1216" s="13"/>
      <c r="BP1216" s="13"/>
      <c r="BQ1216" s="13"/>
      <c r="BR1216" s="13"/>
      <c r="BS1216" s="13"/>
      <c r="BT1216" s="13"/>
      <c r="BU1216" s="13"/>
      <c r="BV1216" s="13"/>
      <c r="BW1216" s="13"/>
      <c r="BX1216" s="13"/>
      <c r="BY1216" s="13"/>
      <c r="BZ1216" s="13"/>
      <c r="CA1216" s="13"/>
      <c r="CB1216" s="13"/>
      <c r="CC1216" s="13"/>
      <c r="CD1216" s="13"/>
      <c r="CE1216" s="13"/>
      <c r="CF1216" s="13"/>
      <c r="CG1216" s="13"/>
      <c r="CH1216" s="13"/>
    </row>
    <row r="1217" spans="1:86">
      <c r="A1217" s="15"/>
      <c r="B1217" s="15"/>
      <c r="C1217" s="15"/>
      <c r="D1217" s="15"/>
      <c r="E1217" s="15"/>
      <c r="F1217" s="15"/>
      <c r="G1217" s="15"/>
      <c r="H1217" s="15"/>
      <c r="I1217" s="15"/>
      <c r="J1217" s="15"/>
      <c r="K1217" s="15"/>
      <c r="L1217" s="15"/>
      <c r="M1217" s="15"/>
      <c r="N1217" s="15"/>
      <c r="O1217" s="15"/>
      <c r="P1217" s="15"/>
      <c r="Q1217" s="15"/>
      <c r="R1217" s="15"/>
      <c r="S1217" s="15"/>
      <c r="T1217" s="15"/>
      <c r="U1217" s="15"/>
      <c r="V1217" s="15"/>
      <c r="W1217" s="15"/>
      <c r="X1217" s="15"/>
      <c r="Z1217" s="15"/>
      <c r="AA1217" s="15"/>
      <c r="AB1217" s="15"/>
      <c r="AC1217" s="15"/>
      <c r="AD1217" s="15"/>
      <c r="AE1217" s="15"/>
      <c r="AF1217" s="15"/>
      <c r="AG1217" s="15"/>
      <c r="AH1217" s="15"/>
      <c r="AI1217" s="15"/>
      <c r="AJ1217" s="15"/>
      <c r="AK1217" s="15"/>
      <c r="AL1217" s="15"/>
      <c r="AM1217" s="13"/>
      <c r="AN1217" s="13"/>
      <c r="AO1217" s="13"/>
      <c r="AP1217" s="13"/>
      <c r="AQ1217" s="13"/>
      <c r="AR1217" s="13"/>
      <c r="AS1217" s="13"/>
      <c r="AT1217" s="13"/>
      <c r="AU1217" s="13"/>
      <c r="AV1217" s="13"/>
      <c r="AW1217" s="13"/>
      <c r="AX1217" s="13"/>
      <c r="AY1217" s="13"/>
      <c r="AZ1217" s="13"/>
      <c r="BA1217" s="13"/>
      <c r="BB1217" s="13"/>
      <c r="BC1217" s="13"/>
      <c r="BD1217" s="13"/>
      <c r="BE1217" s="13"/>
      <c r="BF1217" s="13"/>
      <c r="BG1217" s="13"/>
      <c r="BH1217" s="13"/>
      <c r="BI1217" s="13"/>
      <c r="BJ1217" s="13"/>
      <c r="BK1217" s="13"/>
      <c r="BL1217" s="13"/>
      <c r="BM1217" s="13"/>
      <c r="BN1217" s="13"/>
      <c r="BO1217" s="13"/>
      <c r="BP1217" s="13"/>
      <c r="BQ1217" s="13"/>
      <c r="BR1217" s="13"/>
      <c r="BS1217" s="13"/>
      <c r="BT1217" s="13"/>
      <c r="BU1217" s="13"/>
      <c r="BV1217" s="13"/>
      <c r="BW1217" s="13"/>
      <c r="BX1217" s="13"/>
      <c r="BY1217" s="13"/>
      <c r="BZ1217" s="13"/>
      <c r="CA1217" s="13"/>
      <c r="CB1217" s="13"/>
      <c r="CC1217" s="13"/>
      <c r="CD1217" s="13"/>
      <c r="CE1217" s="13"/>
      <c r="CF1217" s="13"/>
      <c r="CG1217" s="13"/>
      <c r="CH1217" s="13"/>
    </row>
    <row r="1218" spans="1:86">
      <c r="A1218" s="15"/>
      <c r="B1218" s="15"/>
      <c r="C1218" s="15"/>
      <c r="D1218" s="15"/>
      <c r="E1218" s="15"/>
      <c r="F1218" s="15"/>
      <c r="G1218" s="15"/>
      <c r="H1218" s="15"/>
      <c r="I1218" s="15"/>
      <c r="J1218" s="15"/>
      <c r="K1218" s="15"/>
      <c r="L1218" s="15"/>
      <c r="M1218" s="15"/>
      <c r="N1218" s="15"/>
      <c r="O1218" s="15"/>
      <c r="P1218" s="15"/>
      <c r="Q1218" s="15"/>
      <c r="R1218" s="15"/>
      <c r="S1218" s="15"/>
      <c r="T1218" s="15"/>
      <c r="U1218" s="15"/>
      <c r="V1218" s="15"/>
      <c r="W1218" s="15"/>
      <c r="X1218" s="15"/>
      <c r="Z1218" s="15"/>
      <c r="AA1218" s="15"/>
      <c r="AB1218" s="15"/>
      <c r="AC1218" s="15"/>
      <c r="AD1218" s="15"/>
      <c r="AE1218" s="15"/>
      <c r="AF1218" s="15"/>
      <c r="AG1218" s="15"/>
      <c r="AH1218" s="15"/>
      <c r="AI1218" s="15"/>
      <c r="AJ1218" s="15"/>
      <c r="AK1218" s="15"/>
      <c r="AL1218" s="15"/>
      <c r="AM1218" s="13"/>
      <c r="AN1218" s="13"/>
      <c r="AO1218" s="13"/>
      <c r="AP1218" s="13"/>
      <c r="AQ1218" s="13"/>
      <c r="AR1218" s="13"/>
      <c r="AS1218" s="13"/>
      <c r="AT1218" s="13"/>
      <c r="AU1218" s="13"/>
      <c r="AV1218" s="13"/>
      <c r="AW1218" s="13"/>
      <c r="AX1218" s="13"/>
      <c r="AY1218" s="13"/>
      <c r="AZ1218" s="13"/>
      <c r="BA1218" s="13"/>
      <c r="BB1218" s="13"/>
      <c r="BC1218" s="13"/>
      <c r="BD1218" s="13"/>
      <c r="BE1218" s="13"/>
      <c r="BF1218" s="13"/>
      <c r="BG1218" s="13"/>
      <c r="BH1218" s="13"/>
      <c r="BI1218" s="13"/>
      <c r="BJ1218" s="13"/>
      <c r="BK1218" s="13"/>
      <c r="BL1218" s="13"/>
      <c r="BM1218" s="13"/>
      <c r="BN1218" s="13"/>
      <c r="BO1218" s="13"/>
      <c r="BP1218" s="13"/>
      <c r="BQ1218" s="13"/>
      <c r="BR1218" s="13"/>
      <c r="BS1218" s="13"/>
      <c r="BT1218" s="13"/>
      <c r="BU1218" s="13"/>
      <c r="BV1218" s="13"/>
      <c r="BW1218" s="13"/>
      <c r="BX1218" s="13"/>
      <c r="BY1218" s="13"/>
      <c r="BZ1218" s="13"/>
      <c r="CA1218" s="13"/>
      <c r="CB1218" s="13"/>
      <c r="CC1218" s="13"/>
      <c r="CD1218" s="13"/>
      <c r="CE1218" s="13"/>
      <c r="CF1218" s="13"/>
      <c r="CG1218" s="13"/>
      <c r="CH1218" s="13"/>
    </row>
    <row r="1219" spans="1:86">
      <c r="A1219" s="15"/>
      <c r="B1219" s="15"/>
      <c r="C1219" s="15"/>
      <c r="D1219" s="15"/>
      <c r="E1219" s="15"/>
      <c r="F1219" s="15"/>
      <c r="G1219" s="15"/>
      <c r="H1219" s="15"/>
      <c r="I1219" s="15"/>
      <c r="J1219" s="15"/>
      <c r="K1219" s="15"/>
      <c r="L1219" s="15"/>
      <c r="M1219" s="15"/>
      <c r="N1219" s="15"/>
      <c r="O1219" s="15"/>
      <c r="P1219" s="15"/>
      <c r="Q1219" s="15"/>
      <c r="R1219" s="15"/>
      <c r="S1219" s="15"/>
      <c r="T1219" s="15"/>
      <c r="U1219" s="15"/>
      <c r="V1219" s="15"/>
      <c r="W1219" s="15"/>
      <c r="X1219" s="15"/>
      <c r="Z1219" s="15"/>
      <c r="AA1219" s="15"/>
      <c r="AB1219" s="15"/>
      <c r="AC1219" s="15"/>
      <c r="AD1219" s="15"/>
      <c r="AE1219" s="15"/>
      <c r="AF1219" s="15"/>
      <c r="AG1219" s="15"/>
      <c r="AH1219" s="15"/>
      <c r="AI1219" s="15"/>
      <c r="AJ1219" s="15"/>
      <c r="AK1219" s="15"/>
      <c r="AL1219" s="15"/>
      <c r="AM1219" s="13"/>
      <c r="AN1219" s="13"/>
      <c r="AO1219" s="13"/>
      <c r="AP1219" s="13"/>
      <c r="AQ1219" s="13"/>
      <c r="AR1219" s="13"/>
      <c r="AS1219" s="13"/>
      <c r="AT1219" s="13"/>
      <c r="AU1219" s="13"/>
      <c r="AV1219" s="13"/>
      <c r="AW1219" s="13"/>
      <c r="AX1219" s="13"/>
      <c r="AY1219" s="13"/>
      <c r="AZ1219" s="13"/>
      <c r="BA1219" s="13"/>
      <c r="BB1219" s="13"/>
      <c r="BC1219" s="13"/>
      <c r="BD1219" s="13"/>
      <c r="BE1219" s="13"/>
      <c r="BF1219" s="13"/>
      <c r="BG1219" s="13"/>
      <c r="BH1219" s="13"/>
      <c r="BI1219" s="13"/>
      <c r="BJ1219" s="13"/>
      <c r="BK1219" s="13"/>
      <c r="BL1219" s="13"/>
      <c r="BM1219" s="13"/>
      <c r="BN1219" s="13"/>
      <c r="BO1219" s="13"/>
      <c r="BP1219" s="13"/>
      <c r="BQ1219" s="13"/>
      <c r="BR1219" s="13"/>
      <c r="BS1219" s="13"/>
      <c r="BT1219" s="13"/>
      <c r="BU1219" s="13"/>
      <c r="BV1219" s="13"/>
      <c r="BW1219" s="13"/>
      <c r="BX1219" s="13"/>
      <c r="BY1219" s="13"/>
      <c r="BZ1219" s="13"/>
      <c r="CA1219" s="13"/>
      <c r="CB1219" s="13"/>
      <c r="CC1219" s="13"/>
      <c r="CD1219" s="13"/>
      <c r="CE1219" s="13"/>
      <c r="CF1219" s="13"/>
      <c r="CG1219" s="13"/>
      <c r="CH1219" s="13"/>
    </row>
    <row r="1220" spans="1:86">
      <c r="A1220" s="15"/>
      <c r="B1220" s="15"/>
      <c r="C1220" s="15"/>
      <c r="D1220" s="15"/>
      <c r="E1220" s="15"/>
      <c r="F1220" s="15"/>
      <c r="G1220" s="15"/>
      <c r="H1220" s="15"/>
      <c r="I1220" s="15"/>
      <c r="J1220" s="15"/>
      <c r="K1220" s="15"/>
      <c r="L1220" s="15"/>
      <c r="M1220" s="15"/>
      <c r="N1220" s="15"/>
      <c r="O1220" s="15"/>
      <c r="P1220" s="15"/>
      <c r="Q1220" s="15"/>
      <c r="R1220" s="15"/>
      <c r="S1220" s="15"/>
      <c r="T1220" s="15"/>
      <c r="U1220" s="15"/>
      <c r="V1220" s="15"/>
      <c r="W1220" s="15"/>
      <c r="X1220" s="15"/>
      <c r="Z1220" s="15"/>
      <c r="AA1220" s="15"/>
      <c r="AB1220" s="15"/>
      <c r="AC1220" s="15"/>
      <c r="AD1220" s="15"/>
      <c r="AE1220" s="15"/>
      <c r="AF1220" s="15"/>
      <c r="AG1220" s="15"/>
      <c r="AH1220" s="15"/>
      <c r="AI1220" s="15"/>
      <c r="AJ1220" s="15"/>
      <c r="AK1220" s="15"/>
      <c r="AL1220" s="15"/>
      <c r="AM1220" s="13"/>
      <c r="AN1220" s="13"/>
      <c r="AO1220" s="13"/>
      <c r="AP1220" s="13"/>
      <c r="AQ1220" s="13"/>
      <c r="AR1220" s="13"/>
      <c r="AS1220" s="13"/>
      <c r="AT1220" s="13"/>
      <c r="AU1220" s="13"/>
      <c r="AV1220" s="13"/>
      <c r="AW1220" s="13"/>
      <c r="AX1220" s="13"/>
      <c r="AY1220" s="13"/>
      <c r="AZ1220" s="13"/>
      <c r="BA1220" s="13"/>
      <c r="BB1220" s="13"/>
      <c r="BC1220" s="13"/>
      <c r="BD1220" s="13"/>
      <c r="BE1220" s="13"/>
      <c r="BF1220" s="13"/>
      <c r="BG1220" s="13"/>
      <c r="BH1220" s="13"/>
      <c r="BI1220" s="13"/>
      <c r="BJ1220" s="13"/>
      <c r="BK1220" s="13"/>
      <c r="BL1220" s="13"/>
      <c r="BM1220" s="13"/>
      <c r="BN1220" s="13"/>
      <c r="BO1220" s="13"/>
      <c r="BP1220" s="13"/>
      <c r="BQ1220" s="13"/>
      <c r="BR1220" s="13"/>
      <c r="BS1220" s="13"/>
      <c r="BT1220" s="13"/>
      <c r="BU1220" s="13"/>
      <c r="BV1220" s="13"/>
      <c r="BW1220" s="13"/>
      <c r="BX1220" s="13"/>
      <c r="BY1220" s="13"/>
      <c r="BZ1220" s="13"/>
      <c r="CA1220" s="13"/>
      <c r="CB1220" s="13"/>
      <c r="CC1220" s="13"/>
      <c r="CD1220" s="13"/>
      <c r="CE1220" s="13"/>
      <c r="CF1220" s="13"/>
      <c r="CG1220" s="13"/>
      <c r="CH1220" s="13"/>
    </row>
    <row r="1221" spans="1:86">
      <c r="A1221" s="15"/>
      <c r="B1221" s="15"/>
      <c r="C1221" s="15"/>
      <c r="D1221" s="15"/>
      <c r="E1221" s="15"/>
      <c r="F1221" s="15"/>
      <c r="G1221" s="15"/>
      <c r="H1221" s="15"/>
      <c r="I1221" s="15"/>
      <c r="J1221" s="15"/>
      <c r="K1221" s="15"/>
      <c r="L1221" s="15"/>
      <c r="M1221" s="15"/>
      <c r="N1221" s="15"/>
      <c r="O1221" s="15"/>
      <c r="P1221" s="15"/>
      <c r="Q1221" s="15"/>
      <c r="R1221" s="15"/>
      <c r="S1221" s="15"/>
      <c r="T1221" s="15"/>
      <c r="U1221" s="15"/>
      <c r="V1221" s="15"/>
      <c r="W1221" s="15"/>
      <c r="X1221" s="15"/>
      <c r="Z1221" s="15"/>
      <c r="AA1221" s="15"/>
      <c r="AB1221" s="15"/>
      <c r="AC1221" s="15"/>
      <c r="AD1221" s="15"/>
      <c r="AE1221" s="15"/>
      <c r="AF1221" s="15"/>
      <c r="AG1221" s="15"/>
      <c r="AH1221" s="15"/>
      <c r="AI1221" s="15"/>
      <c r="AJ1221" s="15"/>
      <c r="AK1221" s="15"/>
      <c r="AL1221" s="15"/>
      <c r="AM1221" s="13"/>
      <c r="AN1221" s="13"/>
      <c r="AO1221" s="13"/>
      <c r="AP1221" s="13"/>
      <c r="AQ1221" s="13"/>
      <c r="AR1221" s="13"/>
      <c r="AS1221" s="13"/>
      <c r="AT1221" s="13"/>
      <c r="AU1221" s="13"/>
      <c r="AV1221" s="13"/>
      <c r="AW1221" s="13"/>
      <c r="AX1221" s="13"/>
      <c r="AY1221" s="13"/>
      <c r="AZ1221" s="13"/>
      <c r="BA1221" s="13"/>
      <c r="BB1221" s="13"/>
      <c r="BC1221" s="13"/>
      <c r="BD1221" s="13"/>
      <c r="BE1221" s="13"/>
      <c r="BF1221" s="13"/>
      <c r="BG1221" s="13"/>
      <c r="BH1221" s="13"/>
      <c r="BI1221" s="13"/>
      <c r="BJ1221" s="13"/>
      <c r="BK1221" s="13"/>
      <c r="BL1221" s="13"/>
      <c r="BM1221" s="13"/>
      <c r="BN1221" s="13"/>
      <c r="BO1221" s="13"/>
      <c r="BP1221" s="13"/>
      <c r="BQ1221" s="13"/>
      <c r="BR1221" s="13"/>
      <c r="BS1221" s="13"/>
      <c r="BT1221" s="13"/>
      <c r="BU1221" s="13"/>
      <c r="BV1221" s="13"/>
      <c r="BW1221" s="13"/>
      <c r="BX1221" s="13"/>
      <c r="BY1221" s="13"/>
      <c r="BZ1221" s="13"/>
      <c r="CA1221" s="13"/>
      <c r="CB1221" s="13"/>
      <c r="CC1221" s="13"/>
      <c r="CD1221" s="13"/>
      <c r="CE1221" s="13"/>
      <c r="CF1221" s="13"/>
      <c r="CG1221" s="13"/>
      <c r="CH1221" s="13"/>
    </row>
    <row r="1222" spans="1:86">
      <c r="A1222" s="15"/>
      <c r="B1222" s="15"/>
      <c r="C1222" s="15"/>
      <c r="D1222" s="15"/>
      <c r="E1222" s="15"/>
      <c r="F1222" s="15"/>
      <c r="G1222" s="15"/>
      <c r="H1222" s="15"/>
      <c r="I1222" s="15"/>
      <c r="J1222" s="15"/>
      <c r="K1222" s="15"/>
      <c r="L1222" s="15"/>
      <c r="M1222" s="15"/>
      <c r="N1222" s="15"/>
      <c r="O1222" s="15"/>
      <c r="P1222" s="15"/>
      <c r="Q1222" s="15"/>
      <c r="R1222" s="15"/>
      <c r="S1222" s="15"/>
      <c r="T1222" s="15"/>
      <c r="U1222" s="15"/>
      <c r="V1222" s="15"/>
      <c r="W1222" s="15"/>
      <c r="X1222" s="15"/>
      <c r="Z1222" s="15"/>
      <c r="AA1222" s="15"/>
      <c r="AB1222" s="15"/>
      <c r="AC1222" s="15"/>
      <c r="AD1222" s="15"/>
      <c r="AE1222" s="15"/>
      <c r="AF1222" s="15"/>
      <c r="AG1222" s="15"/>
      <c r="AH1222" s="15"/>
      <c r="AI1222" s="15"/>
      <c r="AJ1222" s="15"/>
      <c r="AK1222" s="15"/>
      <c r="AL1222" s="15"/>
      <c r="AM1222" s="13"/>
      <c r="AN1222" s="13"/>
      <c r="AO1222" s="13"/>
      <c r="AP1222" s="13"/>
      <c r="AQ1222" s="13"/>
      <c r="AR1222" s="13"/>
      <c r="AS1222" s="13"/>
      <c r="AT1222" s="13"/>
      <c r="AU1222" s="13"/>
      <c r="AV1222" s="13"/>
      <c r="AW1222" s="13"/>
      <c r="AX1222" s="13"/>
      <c r="AY1222" s="13"/>
      <c r="AZ1222" s="13"/>
      <c r="BA1222" s="13"/>
      <c r="BB1222" s="13"/>
      <c r="BC1222" s="13"/>
      <c r="BD1222" s="13"/>
      <c r="BE1222" s="13"/>
      <c r="BF1222" s="13"/>
      <c r="BG1222" s="13"/>
      <c r="BH1222" s="13"/>
      <c r="BI1222" s="13"/>
      <c r="BJ1222" s="13"/>
      <c r="BK1222" s="13"/>
      <c r="BL1222" s="13"/>
      <c r="BM1222" s="13"/>
      <c r="BN1222" s="13"/>
      <c r="BO1222" s="13"/>
      <c r="BP1222" s="13"/>
      <c r="BQ1222" s="13"/>
      <c r="BR1222" s="13"/>
      <c r="BS1222" s="13"/>
      <c r="BT1222" s="13"/>
      <c r="BU1222" s="13"/>
      <c r="BV1222" s="13"/>
      <c r="BW1222" s="13"/>
      <c r="BX1222" s="13"/>
      <c r="BY1222" s="13"/>
      <c r="BZ1222" s="13"/>
      <c r="CA1222" s="13"/>
      <c r="CB1222" s="13"/>
      <c r="CC1222" s="13"/>
      <c r="CD1222" s="13"/>
      <c r="CE1222" s="13"/>
      <c r="CF1222" s="13"/>
      <c r="CG1222" s="13"/>
      <c r="CH1222" s="13"/>
    </row>
    <row r="1223" spans="1:86">
      <c r="A1223" s="15"/>
      <c r="B1223" s="15"/>
      <c r="C1223" s="15"/>
      <c r="D1223" s="15"/>
      <c r="E1223" s="15"/>
      <c r="F1223" s="15"/>
      <c r="G1223" s="15"/>
      <c r="H1223" s="15"/>
      <c r="I1223" s="15"/>
      <c r="J1223" s="15"/>
      <c r="K1223" s="15"/>
      <c r="L1223" s="15"/>
      <c r="M1223" s="15"/>
      <c r="N1223" s="15"/>
      <c r="O1223" s="15"/>
      <c r="P1223" s="15"/>
      <c r="Q1223" s="15"/>
      <c r="R1223" s="15"/>
      <c r="S1223" s="15"/>
      <c r="T1223" s="15"/>
      <c r="U1223" s="15"/>
      <c r="V1223" s="15"/>
      <c r="W1223" s="15"/>
      <c r="X1223" s="15"/>
      <c r="Z1223" s="15"/>
      <c r="AA1223" s="15"/>
      <c r="AB1223" s="15"/>
      <c r="AC1223" s="15"/>
      <c r="AD1223" s="15"/>
      <c r="AE1223" s="15"/>
      <c r="AF1223" s="15"/>
      <c r="AG1223" s="15"/>
      <c r="AH1223" s="15"/>
      <c r="AI1223" s="15"/>
      <c r="AJ1223" s="15"/>
      <c r="AK1223" s="15"/>
      <c r="AL1223" s="15"/>
      <c r="AM1223" s="13"/>
      <c r="AN1223" s="13"/>
      <c r="AO1223" s="13"/>
      <c r="AP1223" s="13"/>
      <c r="AQ1223" s="13"/>
      <c r="AR1223" s="13"/>
      <c r="AS1223" s="13"/>
      <c r="AT1223" s="13"/>
      <c r="AU1223" s="13"/>
      <c r="AV1223" s="13"/>
      <c r="AW1223" s="13"/>
      <c r="AX1223" s="13"/>
      <c r="AY1223" s="13"/>
      <c r="AZ1223" s="13"/>
      <c r="BA1223" s="13"/>
      <c r="BB1223" s="13"/>
      <c r="BC1223" s="13"/>
      <c r="BD1223" s="13"/>
      <c r="BE1223" s="13"/>
      <c r="BF1223" s="13"/>
      <c r="BG1223" s="13"/>
      <c r="BH1223" s="13"/>
      <c r="BI1223" s="13"/>
      <c r="BJ1223" s="13"/>
      <c r="BK1223" s="13"/>
      <c r="BL1223" s="13"/>
      <c r="BM1223" s="13"/>
      <c r="BN1223" s="13"/>
      <c r="BO1223" s="13"/>
      <c r="BP1223" s="13"/>
      <c r="BQ1223" s="13"/>
      <c r="BR1223" s="13"/>
      <c r="BS1223" s="13"/>
      <c r="BT1223" s="13"/>
      <c r="BU1223" s="13"/>
      <c r="BV1223" s="13"/>
      <c r="BW1223" s="13"/>
      <c r="BX1223" s="13"/>
      <c r="BY1223" s="13"/>
      <c r="BZ1223" s="13"/>
      <c r="CA1223" s="13"/>
      <c r="CB1223" s="13"/>
      <c r="CC1223" s="13"/>
      <c r="CD1223" s="13"/>
      <c r="CE1223" s="13"/>
      <c r="CF1223" s="13"/>
      <c r="CG1223" s="13"/>
      <c r="CH1223" s="13"/>
    </row>
    <row r="1224" spans="1:86">
      <c r="A1224" s="15"/>
      <c r="B1224" s="15"/>
      <c r="C1224" s="15"/>
      <c r="D1224" s="15"/>
      <c r="E1224" s="15"/>
      <c r="F1224" s="15"/>
      <c r="G1224" s="15"/>
      <c r="H1224" s="15"/>
      <c r="I1224" s="15"/>
      <c r="J1224" s="15"/>
      <c r="K1224" s="15"/>
      <c r="L1224" s="15"/>
      <c r="M1224" s="15"/>
      <c r="N1224" s="15"/>
      <c r="O1224" s="15"/>
      <c r="P1224" s="15"/>
      <c r="Q1224" s="15"/>
      <c r="R1224" s="15"/>
      <c r="S1224" s="15"/>
      <c r="T1224" s="15"/>
      <c r="U1224" s="15"/>
      <c r="V1224" s="15"/>
      <c r="W1224" s="15"/>
      <c r="X1224" s="15"/>
      <c r="Z1224" s="15"/>
      <c r="AA1224" s="15"/>
      <c r="AB1224" s="15"/>
      <c r="AC1224" s="15"/>
      <c r="AD1224" s="15"/>
      <c r="AE1224" s="15"/>
      <c r="AF1224" s="15"/>
      <c r="AG1224" s="15"/>
      <c r="AH1224" s="15"/>
      <c r="AI1224" s="15"/>
      <c r="AJ1224" s="15"/>
      <c r="AK1224" s="15"/>
      <c r="AL1224" s="15"/>
      <c r="AM1224" s="13"/>
      <c r="AN1224" s="13"/>
      <c r="AO1224" s="13"/>
      <c r="AP1224" s="13"/>
      <c r="AQ1224" s="13"/>
      <c r="AR1224" s="13"/>
      <c r="AS1224" s="13"/>
      <c r="AT1224" s="13"/>
      <c r="AU1224" s="13"/>
      <c r="AV1224" s="13"/>
      <c r="AW1224" s="13"/>
      <c r="AX1224" s="13"/>
      <c r="AY1224" s="13"/>
      <c r="AZ1224" s="13"/>
      <c r="BA1224" s="13"/>
      <c r="BB1224" s="13"/>
      <c r="BC1224" s="13"/>
      <c r="BD1224" s="13"/>
      <c r="BE1224" s="13"/>
      <c r="BF1224" s="13"/>
      <c r="BG1224" s="13"/>
      <c r="BH1224" s="13"/>
      <c r="BI1224" s="13"/>
      <c r="BJ1224" s="13"/>
      <c r="BK1224" s="13"/>
      <c r="BL1224" s="13"/>
      <c r="BM1224" s="13"/>
      <c r="BN1224" s="13"/>
      <c r="BO1224" s="13"/>
      <c r="BP1224" s="13"/>
      <c r="BQ1224" s="13"/>
      <c r="BR1224" s="13"/>
      <c r="BS1224" s="13"/>
      <c r="BT1224" s="13"/>
      <c r="BU1224" s="13"/>
      <c r="BV1224" s="13"/>
      <c r="BW1224" s="13"/>
      <c r="BX1224" s="13"/>
      <c r="BY1224" s="13"/>
      <c r="BZ1224" s="13"/>
      <c r="CA1224" s="13"/>
      <c r="CB1224" s="13"/>
      <c r="CC1224" s="13"/>
      <c r="CD1224" s="13"/>
      <c r="CE1224" s="13"/>
      <c r="CF1224" s="13"/>
      <c r="CG1224" s="13"/>
      <c r="CH1224" s="13"/>
    </row>
    <row r="1225" spans="1:86">
      <c r="A1225" s="15"/>
      <c r="B1225" s="15"/>
      <c r="C1225" s="15"/>
      <c r="D1225" s="15"/>
      <c r="E1225" s="15"/>
      <c r="F1225" s="15"/>
      <c r="G1225" s="15"/>
      <c r="H1225" s="15"/>
      <c r="I1225" s="15"/>
      <c r="J1225" s="15"/>
      <c r="K1225" s="15"/>
      <c r="L1225" s="15"/>
      <c r="M1225" s="15"/>
      <c r="N1225" s="15"/>
      <c r="O1225" s="15"/>
      <c r="P1225" s="15"/>
      <c r="Q1225" s="15"/>
      <c r="R1225" s="15"/>
      <c r="S1225" s="15"/>
      <c r="T1225" s="15"/>
      <c r="U1225" s="15"/>
      <c r="V1225" s="15"/>
      <c r="W1225" s="15"/>
      <c r="X1225" s="15"/>
      <c r="Z1225" s="15"/>
      <c r="AA1225" s="15"/>
      <c r="AB1225" s="15"/>
      <c r="AC1225" s="15"/>
      <c r="AD1225" s="15"/>
      <c r="AE1225" s="15"/>
      <c r="AF1225" s="15"/>
      <c r="AG1225" s="15"/>
      <c r="AH1225" s="15"/>
      <c r="AI1225" s="15"/>
      <c r="AJ1225" s="15"/>
      <c r="AK1225" s="15"/>
      <c r="AL1225" s="15"/>
      <c r="AM1225" s="13"/>
      <c r="AN1225" s="13"/>
      <c r="AO1225" s="13"/>
      <c r="AP1225" s="13"/>
      <c r="AQ1225" s="13"/>
      <c r="AR1225" s="13"/>
      <c r="AS1225" s="13"/>
      <c r="AT1225" s="13"/>
      <c r="AU1225" s="13"/>
      <c r="AV1225" s="13"/>
      <c r="AW1225" s="13"/>
      <c r="AX1225" s="13"/>
      <c r="AY1225" s="13"/>
      <c r="AZ1225" s="13"/>
      <c r="BA1225" s="13"/>
      <c r="BB1225" s="13"/>
      <c r="BC1225" s="13"/>
      <c r="BD1225" s="13"/>
      <c r="BE1225" s="13"/>
      <c r="BF1225" s="13"/>
      <c r="BG1225" s="13"/>
      <c r="BH1225" s="13"/>
      <c r="BI1225" s="13"/>
      <c r="BJ1225" s="13"/>
      <c r="BK1225" s="13"/>
      <c r="BL1225" s="13"/>
      <c r="BM1225" s="13"/>
      <c r="BN1225" s="13"/>
      <c r="BO1225" s="13"/>
      <c r="BP1225" s="13"/>
      <c r="BQ1225" s="13"/>
      <c r="BR1225" s="13"/>
      <c r="BS1225" s="13"/>
      <c r="BT1225" s="13"/>
      <c r="BU1225" s="13"/>
      <c r="BV1225" s="13"/>
      <c r="BW1225" s="13"/>
      <c r="BX1225" s="13"/>
      <c r="BY1225" s="13"/>
      <c r="BZ1225" s="13"/>
      <c r="CA1225" s="13"/>
      <c r="CB1225" s="13"/>
      <c r="CC1225" s="13"/>
      <c r="CD1225" s="13"/>
      <c r="CE1225" s="13"/>
      <c r="CF1225" s="13"/>
      <c r="CG1225" s="13"/>
      <c r="CH1225" s="13"/>
    </row>
    <row r="1226" spans="1:86">
      <c r="A1226" s="15"/>
      <c r="B1226" s="15"/>
      <c r="C1226" s="15"/>
      <c r="D1226" s="15"/>
      <c r="E1226" s="15"/>
      <c r="F1226" s="15"/>
      <c r="G1226" s="15"/>
      <c r="H1226" s="15"/>
      <c r="I1226" s="15"/>
      <c r="J1226" s="15"/>
      <c r="K1226" s="15"/>
      <c r="L1226" s="15"/>
      <c r="M1226" s="15"/>
      <c r="N1226" s="15"/>
      <c r="O1226" s="15"/>
      <c r="P1226" s="15"/>
      <c r="Q1226" s="15"/>
      <c r="R1226" s="15"/>
      <c r="S1226" s="15"/>
      <c r="T1226" s="15"/>
      <c r="U1226" s="15"/>
      <c r="V1226" s="15"/>
      <c r="W1226" s="15"/>
      <c r="X1226" s="15"/>
      <c r="Z1226" s="15"/>
      <c r="AA1226" s="15"/>
      <c r="AB1226" s="15"/>
      <c r="AC1226" s="15"/>
      <c r="AD1226" s="15"/>
      <c r="AE1226" s="15"/>
      <c r="AF1226" s="15"/>
      <c r="AG1226" s="15"/>
      <c r="AH1226" s="15"/>
      <c r="AI1226" s="15"/>
      <c r="AJ1226" s="15"/>
      <c r="AK1226" s="15"/>
      <c r="AL1226" s="15"/>
      <c r="AM1226" s="13"/>
      <c r="AN1226" s="13"/>
      <c r="AO1226" s="13"/>
      <c r="AP1226" s="13"/>
      <c r="AQ1226" s="13"/>
      <c r="AR1226" s="13"/>
      <c r="AS1226" s="13"/>
      <c r="AT1226" s="13"/>
      <c r="AU1226" s="13"/>
      <c r="AV1226" s="13"/>
      <c r="AW1226" s="13"/>
      <c r="AX1226" s="13"/>
      <c r="AY1226" s="13"/>
      <c r="AZ1226" s="13"/>
      <c r="BA1226" s="13"/>
      <c r="BB1226" s="13"/>
      <c r="BC1226" s="13"/>
      <c r="BD1226" s="13"/>
      <c r="BE1226" s="13"/>
      <c r="BF1226" s="13"/>
      <c r="BG1226" s="13"/>
      <c r="BH1226" s="13"/>
      <c r="BI1226" s="13"/>
      <c r="BJ1226" s="13"/>
      <c r="BK1226" s="13"/>
      <c r="BL1226" s="13"/>
      <c r="BM1226" s="13"/>
      <c r="BN1226" s="13"/>
      <c r="BO1226" s="13"/>
      <c r="BP1226" s="13"/>
      <c r="BQ1226" s="13"/>
      <c r="BR1226" s="13"/>
      <c r="BS1226" s="13"/>
      <c r="BT1226" s="13"/>
      <c r="BU1226" s="13"/>
      <c r="BV1226" s="13"/>
      <c r="BW1226" s="13"/>
      <c r="BX1226" s="13"/>
      <c r="BY1226" s="13"/>
      <c r="BZ1226" s="13"/>
      <c r="CA1226" s="13"/>
      <c r="CB1226" s="13"/>
      <c r="CC1226" s="13"/>
      <c r="CD1226" s="13"/>
      <c r="CE1226" s="13"/>
      <c r="CF1226" s="13"/>
      <c r="CG1226" s="13"/>
      <c r="CH1226" s="13"/>
    </row>
    <row r="1227" spans="1:86">
      <c r="A1227" s="15"/>
      <c r="B1227" s="15"/>
      <c r="C1227" s="15"/>
      <c r="D1227" s="15"/>
      <c r="E1227" s="15"/>
      <c r="F1227" s="15"/>
      <c r="G1227" s="15"/>
      <c r="H1227" s="15"/>
      <c r="I1227" s="15"/>
      <c r="J1227" s="15"/>
      <c r="K1227" s="15"/>
      <c r="L1227" s="15"/>
      <c r="M1227" s="15"/>
      <c r="N1227" s="15"/>
      <c r="O1227" s="15"/>
      <c r="P1227" s="15"/>
      <c r="Q1227" s="15"/>
      <c r="R1227" s="15"/>
      <c r="S1227" s="15"/>
      <c r="T1227" s="15"/>
      <c r="U1227" s="15"/>
      <c r="V1227" s="15"/>
      <c r="W1227" s="15"/>
      <c r="X1227" s="15"/>
      <c r="Z1227" s="15"/>
      <c r="AA1227" s="15"/>
      <c r="AB1227" s="15"/>
      <c r="AC1227" s="15"/>
      <c r="AD1227" s="15"/>
      <c r="AE1227" s="15"/>
      <c r="AF1227" s="15"/>
      <c r="AG1227" s="15"/>
      <c r="AH1227" s="15"/>
      <c r="AI1227" s="15"/>
      <c r="AJ1227" s="15"/>
      <c r="AK1227" s="15"/>
      <c r="AL1227" s="15"/>
      <c r="AM1227" s="13"/>
      <c r="AN1227" s="13"/>
      <c r="AO1227" s="13"/>
      <c r="AP1227" s="13"/>
      <c r="AQ1227" s="13"/>
      <c r="AR1227" s="13"/>
      <c r="AS1227" s="13"/>
      <c r="AT1227" s="13"/>
      <c r="AU1227" s="13"/>
      <c r="AV1227" s="13"/>
      <c r="AW1227" s="13"/>
      <c r="AX1227" s="13"/>
      <c r="AY1227" s="13"/>
      <c r="AZ1227" s="13"/>
      <c r="BA1227" s="13"/>
      <c r="BB1227" s="13"/>
      <c r="BC1227" s="13"/>
      <c r="BD1227" s="13"/>
      <c r="BE1227" s="13"/>
      <c r="BF1227" s="13"/>
      <c r="BG1227" s="13"/>
      <c r="BH1227" s="13"/>
      <c r="BI1227" s="13"/>
      <c r="BJ1227" s="13"/>
      <c r="BK1227" s="13"/>
      <c r="BL1227" s="13"/>
      <c r="BM1227" s="13"/>
      <c r="BN1227" s="13"/>
      <c r="BO1227" s="13"/>
      <c r="BP1227" s="13"/>
      <c r="BQ1227" s="13"/>
      <c r="BR1227" s="13"/>
      <c r="BS1227" s="13"/>
      <c r="BT1227" s="13"/>
      <c r="BU1227" s="13"/>
      <c r="BV1227" s="13"/>
      <c r="BW1227" s="13"/>
      <c r="BX1227" s="13"/>
      <c r="BY1227" s="13"/>
      <c r="BZ1227" s="13"/>
      <c r="CA1227" s="13"/>
      <c r="CB1227" s="13"/>
      <c r="CC1227" s="13"/>
      <c r="CD1227" s="13"/>
      <c r="CE1227" s="13"/>
      <c r="CF1227" s="13"/>
      <c r="CG1227" s="13"/>
      <c r="CH1227" s="13"/>
    </row>
    <row r="1228" spans="1:86">
      <c r="A1228" s="15"/>
      <c r="B1228" s="15"/>
      <c r="C1228" s="15"/>
      <c r="D1228" s="15"/>
      <c r="E1228" s="15"/>
      <c r="F1228" s="15"/>
      <c r="G1228" s="15"/>
      <c r="H1228" s="15"/>
      <c r="I1228" s="15"/>
      <c r="J1228" s="15"/>
      <c r="K1228" s="15"/>
      <c r="L1228" s="15"/>
      <c r="M1228" s="15"/>
      <c r="N1228" s="15"/>
      <c r="O1228" s="15"/>
      <c r="P1228" s="15"/>
      <c r="Q1228" s="15"/>
      <c r="R1228" s="15"/>
      <c r="S1228" s="15"/>
      <c r="T1228" s="15"/>
      <c r="U1228" s="15"/>
      <c r="V1228" s="15"/>
      <c r="W1228" s="15"/>
      <c r="X1228" s="15"/>
      <c r="Z1228" s="15"/>
      <c r="AA1228" s="15"/>
      <c r="AB1228" s="15"/>
      <c r="AC1228" s="15"/>
      <c r="AD1228" s="15"/>
      <c r="AE1228" s="15"/>
      <c r="AF1228" s="15"/>
      <c r="AG1228" s="15"/>
      <c r="AH1228" s="15"/>
      <c r="AI1228" s="15"/>
      <c r="AJ1228" s="15"/>
      <c r="AK1228" s="15"/>
      <c r="AL1228" s="15"/>
      <c r="AM1228" s="13"/>
      <c r="AN1228" s="13"/>
      <c r="AO1228" s="13"/>
      <c r="AP1228" s="13"/>
      <c r="AQ1228" s="13"/>
      <c r="AR1228" s="13"/>
      <c r="AS1228" s="13"/>
      <c r="AT1228" s="13"/>
      <c r="AU1228" s="13"/>
      <c r="AV1228" s="13"/>
      <c r="AW1228" s="13"/>
      <c r="AX1228" s="13"/>
      <c r="AY1228" s="13"/>
      <c r="AZ1228" s="13"/>
      <c r="BA1228" s="13"/>
      <c r="BB1228" s="13"/>
      <c r="BC1228" s="13"/>
      <c r="BD1228" s="13"/>
      <c r="BE1228" s="13"/>
      <c r="BF1228" s="13"/>
      <c r="BG1228" s="13"/>
      <c r="BH1228" s="13"/>
      <c r="BI1228" s="13"/>
      <c r="BJ1228" s="13"/>
      <c r="BK1228" s="13"/>
      <c r="BL1228" s="13"/>
      <c r="BM1228" s="13"/>
      <c r="BN1228" s="13"/>
      <c r="BO1228" s="13"/>
      <c r="BP1228" s="13"/>
      <c r="BQ1228" s="13"/>
      <c r="BR1228" s="13"/>
      <c r="BS1228" s="13"/>
      <c r="BT1228" s="13"/>
      <c r="BU1228" s="13"/>
      <c r="BV1228" s="13"/>
      <c r="BW1228" s="13"/>
      <c r="BX1228" s="13"/>
      <c r="BY1228" s="13"/>
      <c r="BZ1228" s="13"/>
      <c r="CA1228" s="13"/>
      <c r="CB1228" s="13"/>
      <c r="CC1228" s="13"/>
      <c r="CD1228" s="13"/>
      <c r="CE1228" s="13"/>
      <c r="CF1228" s="13"/>
      <c r="CG1228" s="13"/>
      <c r="CH1228" s="13"/>
    </row>
    <row r="1229" spans="1:86">
      <c r="A1229" s="15"/>
      <c r="B1229" s="15"/>
      <c r="C1229" s="15"/>
      <c r="D1229" s="15"/>
      <c r="E1229" s="15"/>
      <c r="F1229" s="15"/>
      <c r="G1229" s="15"/>
      <c r="H1229" s="15"/>
      <c r="I1229" s="15"/>
      <c r="J1229" s="15"/>
      <c r="K1229" s="15"/>
      <c r="L1229" s="15"/>
      <c r="M1229" s="15"/>
      <c r="N1229" s="15"/>
      <c r="O1229" s="15"/>
      <c r="P1229" s="15"/>
      <c r="Q1229" s="15"/>
      <c r="R1229" s="15"/>
      <c r="S1229" s="15"/>
      <c r="T1229" s="15"/>
      <c r="U1229" s="15"/>
      <c r="V1229" s="15"/>
      <c r="W1229" s="15"/>
      <c r="X1229" s="15"/>
      <c r="Z1229" s="15"/>
      <c r="AA1229" s="15"/>
      <c r="AB1229" s="15"/>
      <c r="AC1229" s="15"/>
      <c r="AD1229" s="15"/>
      <c r="AE1229" s="15"/>
      <c r="AF1229" s="15"/>
      <c r="AG1229" s="15"/>
      <c r="AH1229" s="15"/>
      <c r="AI1229" s="15"/>
      <c r="AJ1229" s="15"/>
      <c r="AK1229" s="15"/>
      <c r="AL1229" s="15"/>
      <c r="AM1229" s="13"/>
      <c r="AN1229" s="13"/>
      <c r="AO1229" s="13"/>
      <c r="AP1229" s="13"/>
      <c r="AQ1229" s="13"/>
      <c r="AR1229" s="13"/>
      <c r="AS1229" s="13"/>
      <c r="AT1229" s="13"/>
      <c r="AU1229" s="13"/>
      <c r="AV1229" s="13"/>
      <c r="AW1229" s="13"/>
      <c r="AX1229" s="13"/>
      <c r="AY1229" s="13"/>
      <c r="AZ1229" s="13"/>
      <c r="BA1229" s="13"/>
      <c r="BB1229" s="13"/>
      <c r="BC1229" s="13"/>
      <c r="BD1229" s="13"/>
      <c r="BE1229" s="13"/>
      <c r="BF1229" s="13"/>
      <c r="BG1229" s="13"/>
      <c r="BH1229" s="13"/>
      <c r="BI1229" s="13"/>
      <c r="BJ1229" s="13"/>
      <c r="BK1229" s="13"/>
      <c r="BL1229" s="13"/>
      <c r="BM1229" s="13"/>
      <c r="BN1229" s="13"/>
      <c r="BO1229" s="13"/>
      <c r="BP1229" s="13"/>
      <c r="BQ1229" s="13"/>
      <c r="BR1229" s="13"/>
      <c r="BS1229" s="13"/>
      <c r="BT1229" s="13"/>
      <c r="BU1229" s="13"/>
      <c r="BV1229" s="13"/>
      <c r="BW1229" s="13"/>
      <c r="BX1229" s="13"/>
      <c r="BY1229" s="13"/>
      <c r="BZ1229" s="13"/>
      <c r="CA1229" s="13"/>
      <c r="CB1229" s="13"/>
      <c r="CC1229" s="13"/>
      <c r="CD1229" s="13"/>
      <c r="CE1229" s="13"/>
      <c r="CF1229" s="13"/>
      <c r="CG1229" s="13"/>
      <c r="CH1229" s="13"/>
    </row>
  </sheetData>
  <mergeCells count="5">
    <mergeCell ref="A35:I35"/>
    <mergeCell ref="A1:J1"/>
    <mergeCell ref="A32:J32"/>
    <mergeCell ref="A28:J28"/>
    <mergeCell ref="A33:I33"/>
  </mergeCells>
  <phoneticPr fontId="12" type="noConversion"/>
  <printOptions horizontalCentered="1" headings="1"/>
  <pageMargins left="0.5" right="0.5" top="1" bottom="1" header="0.5" footer="0.5"/>
  <pageSetup scale="71" firstPageNumber="63" orientation="landscape" useFirstPageNumber="1" r:id="rId1"/>
  <headerFooter scaleWithDoc="0" alignWithMargins="0">
    <oddFooter xml:space="preserve">&amp;R&amp;12 </oddFooter>
  </headerFooter>
  <colBreaks count="3" manualBreakCount="3">
    <brk id="9" max="36" man="1"/>
    <brk id="18" max="36" man="1"/>
    <brk id="28" max="36" man="1"/>
  </colBreaks>
  <ignoredErrors>
    <ignoredError sqref="D16" formula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CH1217"/>
  <sheetViews>
    <sheetView topLeftCell="A4" workbookViewId="0">
      <selection activeCell="G6" activeCellId="1" sqref="G16 G6"/>
    </sheetView>
  </sheetViews>
  <sheetFormatPr defaultColWidth="34.5546875" defaultRowHeight="13.8"/>
  <cols>
    <col min="1" max="1" width="48.5546875" style="4" customWidth="1"/>
    <col min="2" max="2" width="17.44140625" style="4" customWidth="1"/>
    <col min="3" max="3" width="19.6640625" style="4" customWidth="1"/>
    <col min="4" max="4" width="16.6640625" style="4" customWidth="1"/>
    <col min="5" max="5" width="15.5546875" style="4" customWidth="1"/>
    <col min="6" max="6" width="17" style="4" customWidth="1"/>
    <col min="7" max="9" width="14.44140625" style="4" customWidth="1"/>
    <col min="10" max="10" width="12.6640625" style="4" customWidth="1"/>
    <col min="11" max="11" width="15.33203125" style="4" customWidth="1"/>
    <col min="12" max="20" width="16.5546875" style="4" customWidth="1"/>
    <col min="21" max="21" width="17.5546875" style="4" customWidth="1"/>
    <col min="22" max="22" width="14.6640625" style="4" customWidth="1"/>
    <col min="23" max="23" width="14.5546875" style="4" customWidth="1"/>
    <col min="24" max="24" width="12" style="4" customWidth="1"/>
    <col min="25" max="25" width="14.5546875" style="6" customWidth="1"/>
    <col min="26" max="26" width="12.5546875" style="4" customWidth="1"/>
    <col min="27" max="27" width="11" style="4" customWidth="1"/>
    <col min="28" max="28" width="14.6640625" style="4" customWidth="1"/>
    <col min="29" max="29" width="16.5546875" style="4" customWidth="1"/>
    <col min="30" max="30" width="16.44140625" style="4" customWidth="1"/>
    <col min="31" max="31" width="15.44140625" style="4" customWidth="1"/>
    <col min="32" max="33" width="14" style="4" customWidth="1"/>
    <col min="34" max="34" width="15.44140625" style="4" customWidth="1"/>
    <col min="35" max="35" width="19.5546875" style="4" customWidth="1"/>
    <col min="36" max="36" width="12.33203125" style="4" customWidth="1"/>
    <col min="37" max="37" width="12.5546875" style="4" customWidth="1"/>
    <col min="38" max="38" width="14.5546875" style="4" customWidth="1"/>
    <col min="39" max="16384" width="34.5546875" style="5"/>
  </cols>
  <sheetData>
    <row r="1" spans="1:46" s="10" customFormat="1" ht="75" customHeight="1" thickBot="1">
      <c r="A1" s="909" t="s">
        <v>76</v>
      </c>
      <c r="B1" s="909"/>
      <c r="C1" s="909"/>
      <c r="D1" s="909"/>
      <c r="E1" s="909"/>
      <c r="F1" s="909"/>
      <c r="G1" s="909"/>
      <c r="H1" s="909"/>
      <c r="I1" s="909"/>
      <c r="J1" s="910"/>
      <c r="K1" s="463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85"/>
      <c r="AN1" s="85"/>
      <c r="AO1" s="85"/>
      <c r="AP1" s="85"/>
      <c r="AQ1" s="85"/>
      <c r="AR1" s="85"/>
      <c r="AS1" s="85"/>
      <c r="AT1" s="85"/>
    </row>
    <row r="2" spans="1:46" ht="17.100000000000001" customHeight="1">
      <c r="A2" s="143"/>
      <c r="B2" s="711" t="s">
        <v>49</v>
      </c>
      <c r="C2" s="712"/>
      <c r="D2" s="713"/>
      <c r="E2" s="711" t="s">
        <v>50</v>
      </c>
      <c r="F2" s="712"/>
      <c r="G2" s="713"/>
      <c r="H2" s="163" t="s">
        <v>51</v>
      </c>
      <c r="I2" s="163"/>
      <c r="J2" s="164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</row>
    <row r="3" spans="1:46" s="86" customFormat="1" ht="34.5" customHeight="1">
      <c r="A3" s="143" t="s">
        <v>52</v>
      </c>
      <c r="B3" s="714" t="s">
        <v>53</v>
      </c>
      <c r="C3" s="142" t="s">
        <v>54</v>
      </c>
      <c r="D3" s="715" t="s">
        <v>55</v>
      </c>
      <c r="E3" s="714" t="s">
        <v>53</v>
      </c>
      <c r="F3" s="142" t="s">
        <v>54</v>
      </c>
      <c r="G3" s="715" t="s">
        <v>55</v>
      </c>
      <c r="H3" s="709" t="s">
        <v>53</v>
      </c>
      <c r="I3" s="142" t="s">
        <v>54</v>
      </c>
      <c r="J3" s="142" t="s">
        <v>55</v>
      </c>
    </row>
    <row r="4" spans="1:46" ht="17.100000000000001" customHeight="1">
      <c r="A4" s="143" t="s">
        <v>56</v>
      </c>
      <c r="B4" s="716"/>
      <c r="C4" s="145"/>
      <c r="D4" s="717"/>
      <c r="E4" s="716"/>
      <c r="F4" s="145"/>
      <c r="G4" s="717"/>
      <c r="H4" s="145"/>
      <c r="I4" s="145"/>
      <c r="J4" s="146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</row>
    <row r="5" spans="1:46" ht="17.100000000000001" customHeight="1">
      <c r="A5" s="314" t="s">
        <v>77</v>
      </c>
      <c r="B5" s="718">
        <v>2824460</v>
      </c>
      <c r="C5" s="317">
        <v>0</v>
      </c>
      <c r="D5" s="719">
        <f>B5+C5</f>
        <v>2824460</v>
      </c>
      <c r="E5" s="718"/>
      <c r="F5" s="317">
        <v>0</v>
      </c>
      <c r="G5" s="719">
        <f>E5+F5</f>
        <v>0</v>
      </c>
      <c r="H5" s="727">
        <f>E5/B5</f>
        <v>0</v>
      </c>
      <c r="I5" s="382">
        <v>0</v>
      </c>
      <c r="J5" s="382">
        <f>G5/D5</f>
        <v>0</v>
      </c>
      <c r="K5" s="376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5"/>
      <c r="AD5" s="5"/>
      <c r="AE5" s="5"/>
      <c r="AF5" s="5"/>
      <c r="AG5" s="5"/>
      <c r="AH5" s="5"/>
      <c r="AI5" s="5"/>
      <c r="AJ5" s="5"/>
      <c r="AK5" s="5"/>
      <c r="AL5" s="5"/>
    </row>
    <row r="6" spans="1:46" ht="17.100000000000001" customHeight="1">
      <c r="A6" s="314" t="s">
        <v>78</v>
      </c>
      <c r="B6" s="718">
        <v>987546</v>
      </c>
      <c r="C6" s="317">
        <v>0</v>
      </c>
      <c r="D6" s="719">
        <f t="shared" ref="D6:D19" si="0">B6+C6</f>
        <v>987546</v>
      </c>
      <c r="E6" s="718">
        <v>40667.81</v>
      </c>
      <c r="F6" s="317">
        <v>0</v>
      </c>
      <c r="G6" s="719">
        <f t="shared" ref="G6:G17" si="1">E6+F6</f>
        <v>40667.81</v>
      </c>
      <c r="H6" s="727">
        <f t="shared" ref="H6:J19" si="2">E6/B6</f>
        <v>4.1180674115433608E-2</v>
      </c>
      <c r="I6" s="382">
        <v>0</v>
      </c>
      <c r="J6" s="382">
        <f t="shared" si="2"/>
        <v>4.1180674115433608E-2</v>
      </c>
      <c r="K6" s="376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5"/>
      <c r="AD6" s="5"/>
      <c r="AE6" s="5"/>
      <c r="AF6" s="5"/>
      <c r="AG6" s="5"/>
      <c r="AH6" s="5"/>
      <c r="AI6" s="5"/>
      <c r="AJ6" s="5"/>
      <c r="AK6" s="5"/>
      <c r="AL6" s="5"/>
    </row>
    <row r="7" spans="1:46" ht="17.100000000000001" customHeight="1">
      <c r="A7" s="314" t="s">
        <v>79</v>
      </c>
      <c r="B7" s="718">
        <v>1434053</v>
      </c>
      <c r="C7" s="317">
        <v>0</v>
      </c>
      <c r="D7" s="719">
        <f t="shared" si="0"/>
        <v>1434053</v>
      </c>
      <c r="E7" s="718"/>
      <c r="F7" s="317">
        <v>0</v>
      </c>
      <c r="G7" s="719">
        <f t="shared" si="1"/>
        <v>0</v>
      </c>
      <c r="H7" s="728">
        <f t="shared" si="2"/>
        <v>0</v>
      </c>
      <c r="I7" s="381">
        <v>0</v>
      </c>
      <c r="J7" s="381">
        <f t="shared" si="2"/>
        <v>0</v>
      </c>
      <c r="K7" s="376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5"/>
      <c r="AD7" s="5"/>
      <c r="AE7" s="5"/>
      <c r="AF7" s="5"/>
      <c r="AG7" s="5"/>
      <c r="AH7" s="5"/>
      <c r="AI7" s="5"/>
      <c r="AJ7" s="5"/>
      <c r="AK7" s="5"/>
      <c r="AL7" s="5"/>
    </row>
    <row r="8" spans="1:46" ht="17.100000000000001" customHeight="1">
      <c r="A8" s="313"/>
      <c r="B8" s="718">
        <v>0</v>
      </c>
      <c r="C8" s="317">
        <v>0</v>
      </c>
      <c r="D8" s="719">
        <f t="shared" si="0"/>
        <v>0</v>
      </c>
      <c r="E8" s="718"/>
      <c r="F8" s="317">
        <v>0</v>
      </c>
      <c r="G8" s="719">
        <f t="shared" si="1"/>
        <v>0</v>
      </c>
      <c r="H8" s="728">
        <v>0</v>
      </c>
      <c r="I8" s="381">
        <v>0</v>
      </c>
      <c r="J8" s="381">
        <v>0</v>
      </c>
      <c r="K8" s="376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5"/>
      <c r="AD8" s="5"/>
      <c r="AE8" s="5"/>
      <c r="AF8" s="5"/>
      <c r="AG8" s="5"/>
      <c r="AH8" s="5"/>
      <c r="AI8" s="5"/>
      <c r="AJ8" s="5"/>
      <c r="AK8" s="5"/>
      <c r="AL8" s="5"/>
    </row>
    <row r="9" spans="1:46">
      <c r="A9" s="314"/>
      <c r="B9" s="718">
        <v>0</v>
      </c>
      <c r="C9" s="317">
        <v>0</v>
      </c>
      <c r="D9" s="719">
        <f t="shared" si="0"/>
        <v>0</v>
      </c>
      <c r="E9" s="718"/>
      <c r="F9" s="317">
        <v>0</v>
      </c>
      <c r="G9" s="719">
        <f t="shared" si="1"/>
        <v>0</v>
      </c>
      <c r="H9" s="727">
        <v>0</v>
      </c>
      <c r="I9" s="382">
        <v>0</v>
      </c>
      <c r="J9" s="382">
        <v>0</v>
      </c>
      <c r="K9" s="376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5"/>
      <c r="AD9" s="5"/>
      <c r="AE9" s="5"/>
      <c r="AF9" s="5"/>
      <c r="AG9" s="5"/>
      <c r="AH9" s="5"/>
      <c r="AI9" s="5"/>
      <c r="AJ9" s="5"/>
      <c r="AK9" s="5"/>
      <c r="AL9" s="5"/>
    </row>
    <row r="10" spans="1:46">
      <c r="A10" s="314"/>
      <c r="B10" s="718">
        <v>0</v>
      </c>
      <c r="C10" s="317">
        <v>0</v>
      </c>
      <c r="D10" s="719">
        <f t="shared" si="0"/>
        <v>0</v>
      </c>
      <c r="E10" s="718"/>
      <c r="F10" s="317">
        <v>0</v>
      </c>
      <c r="G10" s="719">
        <f t="shared" si="1"/>
        <v>0</v>
      </c>
      <c r="H10" s="727">
        <v>0</v>
      </c>
      <c r="I10" s="382">
        <v>0</v>
      </c>
      <c r="J10" s="382">
        <v>0</v>
      </c>
      <c r="K10" s="376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5"/>
      <c r="AD10" s="5"/>
      <c r="AE10" s="5"/>
      <c r="AF10" s="5"/>
      <c r="AG10" s="5"/>
      <c r="AH10" s="5"/>
      <c r="AI10" s="5"/>
      <c r="AJ10" s="5"/>
      <c r="AK10" s="5"/>
      <c r="AL10" s="5"/>
    </row>
    <row r="11" spans="1:46" ht="17.100000000000001" customHeight="1">
      <c r="A11" s="314"/>
      <c r="B11" s="718">
        <v>0</v>
      </c>
      <c r="C11" s="317">
        <v>0</v>
      </c>
      <c r="D11" s="719">
        <f t="shared" si="0"/>
        <v>0</v>
      </c>
      <c r="E11" s="718"/>
      <c r="F11" s="317">
        <v>0</v>
      </c>
      <c r="G11" s="719">
        <f t="shared" si="1"/>
        <v>0</v>
      </c>
      <c r="H11" s="727">
        <v>0</v>
      </c>
      <c r="I11" s="382">
        <v>0</v>
      </c>
      <c r="J11" s="382">
        <v>0</v>
      </c>
      <c r="K11" s="376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5"/>
      <c r="AD11" s="5"/>
      <c r="AE11" s="5"/>
      <c r="AF11" s="5"/>
      <c r="AG11" s="5"/>
      <c r="AH11" s="5"/>
      <c r="AI11" s="5"/>
      <c r="AJ11" s="5"/>
      <c r="AK11" s="5"/>
      <c r="AL11" s="5"/>
    </row>
    <row r="12" spans="1:46">
      <c r="A12" s="314" t="s">
        <v>80</v>
      </c>
      <c r="B12" s="718">
        <v>4500000</v>
      </c>
      <c r="C12" s="317">
        <v>0</v>
      </c>
      <c r="D12" s="719">
        <f t="shared" si="0"/>
        <v>4500000</v>
      </c>
      <c r="E12" s="718"/>
      <c r="F12" s="317">
        <v>0</v>
      </c>
      <c r="G12" s="719">
        <f t="shared" si="1"/>
        <v>0</v>
      </c>
      <c r="H12" s="727">
        <f t="shared" si="2"/>
        <v>0</v>
      </c>
      <c r="I12" s="382">
        <v>0</v>
      </c>
      <c r="J12" s="382">
        <f t="shared" si="2"/>
        <v>0</v>
      </c>
      <c r="K12" s="376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5"/>
      <c r="AD12" s="5"/>
      <c r="AE12" s="5"/>
      <c r="AF12" s="5"/>
      <c r="AG12" s="5"/>
      <c r="AH12" s="5"/>
      <c r="AI12" s="5"/>
      <c r="AJ12" s="5"/>
      <c r="AK12" s="5"/>
      <c r="AL12" s="5"/>
    </row>
    <row r="13" spans="1:46" ht="17.100000000000001" customHeight="1">
      <c r="A13" s="395" t="s">
        <v>60</v>
      </c>
      <c r="B13" s="718">
        <v>0</v>
      </c>
      <c r="C13" s="317">
        <v>0</v>
      </c>
      <c r="D13" s="719">
        <f t="shared" si="0"/>
        <v>0</v>
      </c>
      <c r="E13" s="718"/>
      <c r="F13" s="317">
        <v>0</v>
      </c>
      <c r="G13" s="719">
        <f t="shared" si="1"/>
        <v>0</v>
      </c>
      <c r="H13" s="727">
        <v>0</v>
      </c>
      <c r="I13" s="382">
        <v>0</v>
      </c>
      <c r="J13" s="382">
        <v>0</v>
      </c>
      <c r="K13" s="394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5"/>
      <c r="AD13" s="5"/>
      <c r="AE13" s="5"/>
      <c r="AF13" s="5"/>
      <c r="AG13" s="5"/>
      <c r="AH13" s="5"/>
      <c r="AI13" s="5"/>
      <c r="AJ13" s="5"/>
      <c r="AK13" s="5"/>
      <c r="AL13" s="5"/>
    </row>
    <row r="14" spans="1:46" ht="17.100000000000001" customHeight="1">
      <c r="A14" s="314" t="s">
        <v>81</v>
      </c>
      <c r="B14" s="720">
        <v>1000000</v>
      </c>
      <c r="C14" s="151">
        <v>0</v>
      </c>
      <c r="D14" s="719">
        <f t="shared" si="0"/>
        <v>1000000</v>
      </c>
      <c r="E14" s="718"/>
      <c r="F14" s="317">
        <v>0</v>
      </c>
      <c r="G14" s="719">
        <f t="shared" si="1"/>
        <v>0</v>
      </c>
      <c r="H14" s="727">
        <f t="shared" si="2"/>
        <v>0</v>
      </c>
      <c r="I14" s="382">
        <v>0</v>
      </c>
      <c r="J14" s="382">
        <f t="shared" si="2"/>
        <v>0</v>
      </c>
      <c r="K14" s="376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5"/>
      <c r="AD14" s="5"/>
      <c r="AE14" s="5"/>
      <c r="AF14" s="5"/>
      <c r="AG14" s="5"/>
      <c r="AH14" s="5"/>
      <c r="AI14" s="5"/>
      <c r="AJ14" s="5"/>
      <c r="AK14" s="5"/>
      <c r="AL14" s="5"/>
    </row>
    <row r="15" spans="1:46" ht="17.100000000000001" customHeight="1">
      <c r="A15" s="315" t="s">
        <v>67</v>
      </c>
      <c r="B15" s="721">
        <v>0</v>
      </c>
      <c r="C15" s="464">
        <v>0</v>
      </c>
      <c r="D15" s="719">
        <f t="shared" si="0"/>
        <v>0</v>
      </c>
      <c r="E15" s="718"/>
      <c r="F15" s="317">
        <v>0</v>
      </c>
      <c r="G15" s="719">
        <f t="shared" si="1"/>
        <v>0</v>
      </c>
      <c r="H15" s="727">
        <v>0</v>
      </c>
      <c r="I15" s="382">
        <v>0</v>
      </c>
      <c r="J15" s="382">
        <v>0</v>
      </c>
      <c r="K15" s="376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5"/>
      <c r="AD15" s="5"/>
      <c r="AE15" s="5"/>
      <c r="AF15" s="5"/>
      <c r="AG15" s="5"/>
      <c r="AH15" s="5"/>
      <c r="AI15" s="5"/>
      <c r="AJ15" s="5"/>
      <c r="AK15" s="5"/>
      <c r="AL15" s="5"/>
    </row>
    <row r="16" spans="1:46" ht="17.100000000000001" customHeight="1">
      <c r="A16" s="314" t="s">
        <v>68</v>
      </c>
      <c r="B16" s="721">
        <v>393750</v>
      </c>
      <c r="C16" s="464">
        <v>0</v>
      </c>
      <c r="D16" s="719">
        <f t="shared" si="0"/>
        <v>393750</v>
      </c>
      <c r="E16" s="718">
        <v>34310.33</v>
      </c>
      <c r="F16" s="317">
        <v>0</v>
      </c>
      <c r="G16" s="719">
        <f t="shared" si="1"/>
        <v>34310.33</v>
      </c>
      <c r="H16" s="727">
        <f t="shared" si="2"/>
        <v>8.7137346031746041E-2</v>
      </c>
      <c r="I16" s="382">
        <v>0</v>
      </c>
      <c r="J16" s="382">
        <f t="shared" si="2"/>
        <v>8.7137346031746041E-2</v>
      </c>
      <c r="K16" s="376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5"/>
      <c r="AD16" s="5"/>
      <c r="AE16" s="5"/>
      <c r="AF16" s="5"/>
      <c r="AG16" s="5"/>
      <c r="AH16" s="5"/>
      <c r="AI16" s="5"/>
      <c r="AJ16" s="5"/>
      <c r="AK16" s="5"/>
      <c r="AL16" s="5"/>
    </row>
    <row r="17" spans="1:50" ht="17.100000000000001" customHeight="1">
      <c r="A17" s="314" t="s">
        <v>69</v>
      </c>
      <c r="B17" s="721">
        <v>0</v>
      </c>
      <c r="C17" s="464">
        <v>0</v>
      </c>
      <c r="D17" s="719">
        <f t="shared" si="0"/>
        <v>0</v>
      </c>
      <c r="E17" s="718"/>
      <c r="F17" s="317">
        <v>0</v>
      </c>
      <c r="G17" s="719">
        <f t="shared" si="1"/>
        <v>0</v>
      </c>
      <c r="H17" s="727">
        <v>0</v>
      </c>
      <c r="I17" s="382">
        <v>0</v>
      </c>
      <c r="J17" s="382">
        <v>0</v>
      </c>
      <c r="K17" s="376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5"/>
      <c r="AD17" s="5"/>
      <c r="AE17" s="5"/>
      <c r="AF17" s="5"/>
      <c r="AG17" s="5"/>
      <c r="AH17" s="5"/>
      <c r="AI17" s="5"/>
      <c r="AJ17" s="5"/>
      <c r="AK17" s="5"/>
      <c r="AL17" s="5"/>
    </row>
    <row r="18" spans="1:50" ht="17.100000000000001" customHeight="1">
      <c r="A18" s="177"/>
      <c r="B18" s="721"/>
      <c r="C18" s="464"/>
      <c r="D18" s="719"/>
      <c r="E18" s="718"/>
      <c r="F18" s="317"/>
      <c r="G18" s="719"/>
      <c r="H18" s="727"/>
      <c r="I18" s="382"/>
      <c r="J18" s="189"/>
      <c r="K18" s="376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5"/>
      <c r="AD18" s="5"/>
      <c r="AE18" s="5"/>
      <c r="AF18" s="5"/>
      <c r="AG18" s="5"/>
      <c r="AH18" s="5"/>
      <c r="AI18" s="5"/>
      <c r="AJ18" s="5"/>
      <c r="AK18" s="5"/>
      <c r="AL18" s="5"/>
    </row>
    <row r="19" spans="1:50" ht="17.100000000000001" customHeight="1">
      <c r="A19" s="707" t="s">
        <v>82</v>
      </c>
      <c r="B19" s="722">
        <f>SUM(B5:B18)</f>
        <v>11139809</v>
      </c>
      <c r="C19" s="186">
        <f>SUM(C5:C18)</f>
        <v>0</v>
      </c>
      <c r="D19" s="723">
        <f t="shared" si="0"/>
        <v>11139809</v>
      </c>
      <c r="E19" s="722">
        <f t="shared" ref="E19:G19" si="3">SUM(E5:E18)</f>
        <v>74978.14</v>
      </c>
      <c r="F19" s="186">
        <f t="shared" si="3"/>
        <v>0</v>
      </c>
      <c r="G19" s="722">
        <f t="shared" si="3"/>
        <v>74978.14</v>
      </c>
      <c r="H19" s="729">
        <f t="shared" si="2"/>
        <v>6.7306486134546834E-3</v>
      </c>
      <c r="I19" s="188">
        <v>0</v>
      </c>
      <c r="J19" s="188">
        <f t="shared" si="2"/>
        <v>6.7306486134546834E-3</v>
      </c>
      <c r="K19" s="394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5"/>
      <c r="AD19" s="5"/>
      <c r="AE19" s="5"/>
      <c r="AF19" s="5"/>
      <c r="AG19" s="5"/>
      <c r="AH19" s="5"/>
      <c r="AI19" s="5"/>
      <c r="AJ19" s="5"/>
      <c r="AK19" s="5"/>
      <c r="AL19" s="5"/>
    </row>
    <row r="20" spans="1:50" ht="17.100000000000001" customHeight="1" thickBot="1">
      <c r="A20" s="708"/>
      <c r="B20" s="724"/>
      <c r="C20" s="725"/>
      <c r="D20" s="726"/>
      <c r="E20" s="724"/>
      <c r="F20" s="725"/>
      <c r="G20" s="726"/>
      <c r="H20" s="710"/>
      <c r="I20" s="559"/>
      <c r="J20" s="559"/>
      <c r="K20" s="376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5"/>
      <c r="AD20" s="5"/>
      <c r="AE20" s="5"/>
      <c r="AF20" s="5"/>
      <c r="AG20" s="5"/>
      <c r="AH20" s="5"/>
      <c r="AI20" s="5"/>
      <c r="AJ20" s="5"/>
      <c r="AK20" s="5"/>
      <c r="AL20" s="5"/>
    </row>
    <row r="21" spans="1:50" ht="34.5" customHeight="1">
      <c r="A21" s="918" t="s">
        <v>83</v>
      </c>
      <c r="B21" s="919"/>
      <c r="C21" s="919"/>
      <c r="D21" s="919"/>
      <c r="E21" s="919"/>
      <c r="F21" s="919"/>
      <c r="G21" s="919"/>
      <c r="H21" s="920"/>
      <c r="I21" s="920"/>
      <c r="J21" s="920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</row>
    <row r="22" spans="1:50" ht="31.5" customHeight="1">
      <c r="A22" s="911" t="s">
        <v>21</v>
      </c>
      <c r="B22" s="912"/>
      <c r="C22" s="912"/>
      <c r="D22" s="912"/>
      <c r="E22" s="912"/>
      <c r="F22" s="912"/>
      <c r="G22" s="912"/>
      <c r="H22" s="912"/>
      <c r="I22" s="912"/>
      <c r="J22" s="912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</row>
    <row r="23" spans="1:50">
      <c r="A23" s="916"/>
      <c r="B23" s="917"/>
      <c r="C23" s="917"/>
      <c r="D23" s="917"/>
      <c r="E23" s="917"/>
      <c r="F23" s="917"/>
      <c r="G23" s="917"/>
      <c r="H23" s="917"/>
      <c r="I23" s="917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</row>
    <row r="24" spans="1:50">
      <c r="A24" s="16"/>
      <c r="B24" s="16"/>
      <c r="C24" s="17"/>
      <c r="D24" s="13"/>
      <c r="E24" s="16"/>
      <c r="F24" s="16"/>
      <c r="G24" s="16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</row>
    <row r="25" spans="1:50">
      <c r="A25" s="16"/>
      <c r="B25" s="16"/>
      <c r="C25" s="18"/>
      <c r="D25" s="13"/>
      <c r="E25" s="16"/>
      <c r="F25" s="16"/>
      <c r="G25" s="16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</row>
    <row r="26" spans="1:50">
      <c r="A26" s="16"/>
      <c r="B26" s="16"/>
      <c r="C26" s="17"/>
      <c r="D26" s="13"/>
      <c r="E26" s="16"/>
      <c r="F26" s="16"/>
      <c r="G26" s="16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</row>
    <row r="27" spans="1:50">
      <c r="A27" s="16"/>
      <c r="B27" s="16"/>
      <c r="C27" s="17"/>
      <c r="D27" s="13"/>
      <c r="E27" s="16"/>
      <c r="F27" s="16"/>
      <c r="G27" s="16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</row>
    <row r="28" spans="1:50">
      <c r="A28" s="16"/>
      <c r="B28" s="16"/>
      <c r="C28" s="17"/>
      <c r="D28" s="13"/>
      <c r="E28" s="16"/>
      <c r="F28" s="16"/>
      <c r="G28" s="16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</row>
    <row r="29" spans="1:50">
      <c r="A29" s="16"/>
      <c r="B29" s="16"/>
      <c r="C29" s="17"/>
      <c r="D29" s="13"/>
      <c r="E29" s="16"/>
      <c r="F29" s="16"/>
      <c r="G29" s="16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</row>
    <row r="30" spans="1:50">
      <c r="A30" s="16"/>
      <c r="B30" s="16"/>
      <c r="C30" s="17"/>
      <c r="D30" s="13"/>
      <c r="E30" s="16"/>
      <c r="F30" s="16"/>
      <c r="G30" s="16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</row>
    <row r="31" spans="1:50">
      <c r="A31" s="16"/>
      <c r="B31" s="16"/>
      <c r="C31" s="17"/>
      <c r="D31" s="13"/>
      <c r="E31" s="16"/>
      <c r="F31" s="16"/>
      <c r="G31" s="16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</row>
    <row r="32" spans="1:50">
      <c r="A32" s="16"/>
      <c r="B32" s="16"/>
      <c r="C32" s="17"/>
      <c r="D32" s="13"/>
      <c r="E32" s="16"/>
      <c r="F32" s="16"/>
      <c r="G32" s="16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</row>
    <row r="33" spans="1:51">
      <c r="A33" s="16"/>
      <c r="B33" s="16"/>
      <c r="C33" s="17"/>
      <c r="D33" s="13"/>
      <c r="E33" s="16"/>
      <c r="F33" s="16"/>
      <c r="G33" s="16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</row>
    <row r="34" spans="1:51">
      <c r="A34" s="16"/>
      <c r="B34" s="16"/>
      <c r="C34" s="16"/>
      <c r="D34" s="16"/>
      <c r="E34" s="16"/>
      <c r="F34" s="16"/>
      <c r="G34" s="16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</row>
    <row r="35" spans="1:51">
      <c r="A35" s="16"/>
      <c r="B35" s="16"/>
      <c r="C35" s="16"/>
      <c r="D35" s="16"/>
      <c r="E35" s="16"/>
      <c r="F35" s="16"/>
      <c r="G35" s="16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</row>
    <row r="36" spans="1:51">
      <c r="A36" s="16"/>
      <c r="B36" s="16"/>
      <c r="C36" s="16"/>
      <c r="D36" s="16"/>
      <c r="E36" s="16"/>
      <c r="F36" s="16"/>
      <c r="G36" s="16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</row>
    <row r="37" spans="1:51">
      <c r="A37" s="16"/>
      <c r="B37" s="16"/>
      <c r="C37" s="16"/>
      <c r="D37" s="16"/>
      <c r="E37" s="16"/>
      <c r="F37" s="16"/>
      <c r="G37" s="16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</row>
    <row r="38" spans="1:51" ht="16.5" customHeight="1">
      <c r="A38" s="19"/>
      <c r="B38" s="19"/>
      <c r="C38" s="19"/>
      <c r="D38" s="19"/>
      <c r="E38" s="19"/>
      <c r="F38" s="19"/>
      <c r="G38" s="19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</row>
    <row r="39" spans="1:51">
      <c r="A39" s="16"/>
      <c r="B39" s="16"/>
      <c r="C39" s="16"/>
      <c r="D39" s="16"/>
      <c r="E39" s="16"/>
      <c r="F39" s="16"/>
      <c r="G39" s="16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</row>
    <row r="40" spans="1:51">
      <c r="A40" s="13"/>
      <c r="B40" s="13"/>
      <c r="C40" s="13"/>
      <c r="D40" s="13"/>
      <c r="E40" s="13"/>
      <c r="F40" s="13"/>
      <c r="G40" s="13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</row>
    <row r="41" spans="1:51">
      <c r="A41" s="13"/>
      <c r="B41" s="13"/>
      <c r="C41" s="13"/>
      <c r="D41" s="13"/>
      <c r="E41" s="13"/>
      <c r="F41" s="13"/>
      <c r="G41" s="13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</row>
    <row r="42" spans="1:51">
      <c r="A42" s="13"/>
      <c r="B42" s="13"/>
      <c r="C42" s="13"/>
      <c r="D42" s="13"/>
      <c r="E42" s="13"/>
      <c r="F42" s="13"/>
      <c r="G42" s="13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</row>
    <row r="43" spans="1:51" ht="8.25" customHeight="1">
      <c r="A43" s="13"/>
      <c r="B43" s="13"/>
      <c r="C43" s="13"/>
      <c r="D43" s="13"/>
      <c r="E43" s="13"/>
      <c r="F43" s="13"/>
      <c r="G43" s="13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</row>
    <row r="44" spans="1:51" hidden="1">
      <c r="A44" s="13"/>
      <c r="B44" s="13"/>
      <c r="C44" s="13"/>
      <c r="D44" s="13"/>
      <c r="E44" s="13"/>
      <c r="F44" s="13"/>
      <c r="G44" s="13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</row>
    <row r="45" spans="1:51" hidden="1">
      <c r="A45" s="13"/>
      <c r="B45" s="13"/>
      <c r="C45" s="13"/>
      <c r="D45" s="13"/>
      <c r="E45" s="13"/>
      <c r="F45" s="13"/>
      <c r="G45" s="13"/>
      <c r="H45" s="15"/>
      <c r="I45" s="15"/>
      <c r="J45" s="15"/>
      <c r="K45" s="15"/>
      <c r="L45" s="15"/>
      <c r="M45" s="15"/>
      <c r="N45" s="15"/>
      <c r="O45" s="14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</row>
    <row r="46" spans="1:51" hidden="1">
      <c r="A46" s="13"/>
      <c r="B46" s="13"/>
      <c r="C46" s="13"/>
      <c r="D46" s="13"/>
      <c r="E46" s="13"/>
      <c r="F46" s="13"/>
      <c r="G46" s="13"/>
      <c r="H46" s="15"/>
      <c r="I46" s="15"/>
      <c r="J46" s="15"/>
      <c r="K46" s="15"/>
      <c r="L46" s="15"/>
      <c r="M46" s="15"/>
      <c r="N46" s="15"/>
      <c r="O46" s="14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</row>
    <row r="47" spans="1:51" hidden="1">
      <c r="A47" s="13"/>
      <c r="B47" s="13"/>
      <c r="C47" s="13"/>
      <c r="D47" s="13"/>
      <c r="E47" s="13"/>
      <c r="F47" s="13"/>
      <c r="G47" s="13"/>
      <c r="H47" s="15"/>
      <c r="I47" s="15"/>
      <c r="J47" s="15"/>
      <c r="K47" s="15"/>
      <c r="L47" s="15"/>
      <c r="M47" s="15"/>
      <c r="N47" s="15"/>
      <c r="O47" s="14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</row>
    <row r="48" spans="1:51" ht="12.75" hidden="1" customHeight="1">
      <c r="A48" s="13"/>
      <c r="B48" s="13"/>
      <c r="C48" s="13"/>
      <c r="D48" s="13"/>
      <c r="E48" s="13"/>
      <c r="F48" s="13"/>
      <c r="G48" s="13"/>
      <c r="H48" s="15"/>
      <c r="I48" s="15"/>
      <c r="J48" s="15"/>
      <c r="K48" s="15"/>
      <c r="L48" s="15"/>
      <c r="M48" s="15"/>
      <c r="N48" s="15"/>
      <c r="O48" s="14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</row>
    <row r="49" spans="1:51" hidden="1">
      <c r="A49" s="13"/>
      <c r="B49" s="13"/>
      <c r="C49" s="13"/>
      <c r="D49" s="13"/>
      <c r="E49" s="13"/>
      <c r="F49" s="13"/>
      <c r="G49" s="13"/>
      <c r="H49" s="15"/>
      <c r="I49" s="15"/>
      <c r="J49" s="15"/>
      <c r="K49" s="15"/>
      <c r="L49" s="15"/>
      <c r="M49" s="15"/>
      <c r="N49" s="15"/>
      <c r="O49" s="14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</row>
    <row r="50" spans="1:51" hidden="1">
      <c r="A50" s="13"/>
      <c r="B50" s="13"/>
      <c r="C50" s="13"/>
      <c r="D50" s="13"/>
      <c r="E50" s="13"/>
      <c r="F50" s="13"/>
      <c r="G50" s="13"/>
      <c r="H50" s="15"/>
      <c r="I50" s="15"/>
      <c r="J50" s="15"/>
      <c r="K50" s="15"/>
      <c r="L50" s="15"/>
      <c r="M50" s="15"/>
      <c r="N50" s="15"/>
      <c r="O50" s="14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</row>
    <row r="51" spans="1:51" hidden="1">
      <c r="A51" s="13"/>
      <c r="B51" s="13"/>
      <c r="C51" s="13"/>
      <c r="D51" s="13"/>
      <c r="E51" s="13"/>
      <c r="F51" s="13"/>
      <c r="G51" s="13"/>
      <c r="H51" s="15"/>
      <c r="I51" s="15"/>
      <c r="J51" s="15"/>
      <c r="K51" s="15"/>
      <c r="L51" s="15"/>
      <c r="M51" s="15"/>
      <c r="N51" s="15"/>
      <c r="O51" s="14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</row>
    <row r="52" spans="1:51" hidden="1">
      <c r="A52" s="13"/>
      <c r="B52" s="13"/>
      <c r="C52" s="13"/>
      <c r="D52" s="13"/>
      <c r="E52" s="13"/>
      <c r="F52" s="13"/>
      <c r="G52" s="13"/>
      <c r="H52" s="15"/>
      <c r="I52" s="15"/>
      <c r="J52" s="15"/>
      <c r="K52" s="15"/>
      <c r="L52" s="15"/>
      <c r="M52" s="15"/>
      <c r="N52" s="15"/>
      <c r="O52" s="14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</row>
    <row r="53" spans="1:51" hidden="1">
      <c r="A53" s="13"/>
      <c r="B53" s="13"/>
      <c r="C53" s="13"/>
      <c r="D53" s="13"/>
      <c r="E53" s="13"/>
      <c r="F53" s="13"/>
      <c r="G53" s="13"/>
      <c r="H53" s="15"/>
      <c r="I53" s="15"/>
      <c r="J53" s="15"/>
      <c r="K53" s="15"/>
      <c r="L53" s="15"/>
      <c r="M53" s="15"/>
      <c r="N53" s="15"/>
      <c r="O53" s="14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</row>
    <row r="54" spans="1:51" hidden="1">
      <c r="A54" s="13"/>
      <c r="B54" s="13"/>
      <c r="C54" s="13"/>
      <c r="D54" s="13"/>
      <c r="E54" s="13"/>
      <c r="F54" s="13"/>
      <c r="G54" s="13"/>
      <c r="H54" s="15"/>
      <c r="I54" s="15"/>
      <c r="J54" s="15"/>
      <c r="K54" s="15"/>
      <c r="L54" s="15"/>
      <c r="M54" s="15"/>
      <c r="N54" s="15"/>
      <c r="O54" s="14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</row>
    <row r="55" spans="1:51" hidden="1">
      <c r="A55" s="13"/>
      <c r="B55" s="13"/>
      <c r="C55" s="13"/>
      <c r="D55" s="13"/>
      <c r="E55" s="13"/>
      <c r="F55" s="13"/>
      <c r="G55" s="13"/>
      <c r="H55" s="15"/>
      <c r="I55" s="15"/>
      <c r="J55" s="15"/>
      <c r="K55" s="15"/>
      <c r="L55" s="15"/>
      <c r="M55" s="15"/>
      <c r="N55" s="15"/>
      <c r="O55" s="14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</row>
    <row r="56" spans="1:51">
      <c r="A56" s="13"/>
      <c r="B56" s="13"/>
      <c r="C56" s="13"/>
      <c r="D56" s="13"/>
      <c r="E56" s="13"/>
      <c r="F56" s="13"/>
      <c r="G56" s="13"/>
      <c r="H56" s="15"/>
      <c r="I56" s="15"/>
      <c r="J56" s="15"/>
      <c r="K56" s="15"/>
      <c r="L56" s="15"/>
      <c r="M56" s="15"/>
      <c r="N56" s="15"/>
      <c r="O56" s="14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</row>
    <row r="57" spans="1:51">
      <c r="A57" s="13"/>
      <c r="B57" s="13"/>
      <c r="C57" s="13"/>
      <c r="D57" s="13"/>
      <c r="E57" s="13"/>
      <c r="F57" s="13"/>
      <c r="G57" s="13"/>
      <c r="H57" s="15"/>
      <c r="I57" s="15"/>
      <c r="J57" s="15"/>
      <c r="K57" s="15"/>
      <c r="L57" s="15"/>
      <c r="M57" s="15"/>
      <c r="N57" s="15"/>
      <c r="O57" s="14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</row>
    <row r="58" spans="1:51" ht="2.25" customHeight="1">
      <c r="A58" s="13"/>
      <c r="B58" s="13"/>
      <c r="C58" s="13"/>
      <c r="D58" s="13"/>
      <c r="E58" s="13"/>
      <c r="F58" s="13"/>
      <c r="G58" s="13"/>
      <c r="H58" s="15"/>
      <c r="I58" s="15"/>
      <c r="J58" s="15"/>
      <c r="K58" s="15"/>
      <c r="L58" s="15"/>
      <c r="M58" s="15"/>
      <c r="N58" s="15"/>
      <c r="O58" s="14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</row>
    <row r="59" spans="1:51" hidden="1">
      <c r="A59" s="13"/>
      <c r="B59" s="13"/>
      <c r="C59" s="13"/>
      <c r="D59" s="13"/>
      <c r="E59" s="13"/>
      <c r="F59" s="13"/>
      <c r="G59" s="13"/>
      <c r="H59" s="15"/>
      <c r="I59" s="15"/>
      <c r="J59" s="15"/>
      <c r="K59" s="15"/>
      <c r="L59" s="15"/>
      <c r="M59" s="15"/>
      <c r="N59" s="15"/>
      <c r="O59" s="14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</row>
    <row r="60" spans="1:51" hidden="1">
      <c r="A60" s="13"/>
      <c r="B60" s="13"/>
      <c r="C60" s="13"/>
      <c r="D60" s="13"/>
      <c r="E60" s="13"/>
      <c r="F60" s="13"/>
      <c r="G60" s="13"/>
      <c r="H60" s="15"/>
      <c r="I60" s="15"/>
      <c r="J60" s="15"/>
      <c r="K60" s="15"/>
      <c r="L60" s="15"/>
      <c r="M60" s="15"/>
      <c r="N60" s="15"/>
      <c r="O60" s="14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</row>
    <row r="61" spans="1:51" hidden="1">
      <c r="A61" s="13"/>
      <c r="B61" s="13"/>
      <c r="C61" s="13"/>
      <c r="D61" s="13"/>
      <c r="E61" s="13"/>
      <c r="F61" s="13"/>
      <c r="G61" s="13"/>
      <c r="H61" s="15"/>
      <c r="I61" s="15"/>
      <c r="J61" s="15"/>
      <c r="K61" s="15"/>
      <c r="L61" s="15"/>
      <c r="M61" s="15"/>
      <c r="N61" s="15"/>
      <c r="O61" s="14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</row>
    <row r="62" spans="1:51">
      <c r="A62" s="13"/>
      <c r="B62" s="13"/>
      <c r="C62" s="13"/>
      <c r="D62" s="13"/>
      <c r="E62" s="13"/>
      <c r="F62" s="13"/>
      <c r="G62" s="13"/>
      <c r="H62" s="15"/>
      <c r="I62" s="15"/>
      <c r="J62" s="15"/>
      <c r="K62" s="15"/>
      <c r="L62" s="15"/>
      <c r="M62" s="15"/>
      <c r="N62" s="15"/>
      <c r="O62" s="14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</row>
    <row r="63" spans="1:51">
      <c r="A63" s="13"/>
      <c r="B63" s="13"/>
      <c r="C63" s="13"/>
      <c r="D63" s="13"/>
      <c r="E63" s="13"/>
      <c r="F63" s="13"/>
      <c r="G63" s="13"/>
      <c r="H63" s="15"/>
      <c r="I63" s="15"/>
      <c r="J63" s="15"/>
      <c r="K63" s="15"/>
      <c r="L63" s="15"/>
      <c r="M63" s="15"/>
      <c r="N63" s="15"/>
      <c r="O63" s="14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</row>
    <row r="64" spans="1:51">
      <c r="A64" s="13"/>
      <c r="B64" s="13"/>
      <c r="C64" s="13"/>
      <c r="D64" s="13"/>
      <c r="E64" s="13"/>
      <c r="F64" s="13"/>
      <c r="G64" s="13"/>
      <c r="H64" s="15"/>
      <c r="I64" s="15"/>
      <c r="J64" s="15"/>
      <c r="K64" s="15"/>
      <c r="L64" s="15"/>
      <c r="M64" s="15"/>
      <c r="N64" s="15"/>
      <c r="O64" s="14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</row>
    <row r="65" spans="1:61">
      <c r="A65" s="13"/>
      <c r="B65" s="13"/>
      <c r="C65" s="13"/>
      <c r="D65" s="13"/>
      <c r="E65" s="13"/>
      <c r="F65" s="13"/>
      <c r="G65" s="13"/>
      <c r="H65" s="15"/>
      <c r="I65" s="15"/>
      <c r="J65" s="15"/>
      <c r="K65" s="15"/>
      <c r="L65" s="15"/>
      <c r="M65" s="15"/>
      <c r="N65" s="15"/>
      <c r="O65" s="14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</row>
    <row r="66" spans="1:61">
      <c r="A66" s="13"/>
      <c r="B66" s="13"/>
      <c r="C66" s="13"/>
      <c r="D66" s="13"/>
      <c r="E66" s="13"/>
      <c r="F66" s="13"/>
      <c r="G66" s="13"/>
      <c r="H66" s="15"/>
      <c r="I66" s="15"/>
      <c r="J66" s="15"/>
      <c r="K66" s="15"/>
      <c r="L66" s="15"/>
      <c r="M66" s="15"/>
      <c r="N66" s="15"/>
      <c r="O66" s="14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</row>
    <row r="67" spans="1:61">
      <c r="A67" s="13"/>
      <c r="B67" s="13"/>
      <c r="C67" s="13"/>
      <c r="D67" s="13"/>
      <c r="E67" s="13"/>
      <c r="F67" s="13"/>
      <c r="G67" s="13"/>
      <c r="H67" s="15"/>
      <c r="I67" s="15"/>
      <c r="J67" s="15"/>
      <c r="K67" s="15"/>
      <c r="L67" s="15"/>
      <c r="M67" s="15"/>
      <c r="N67" s="15"/>
      <c r="O67" s="14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</row>
    <row r="68" spans="1:61">
      <c r="A68" s="15"/>
      <c r="B68" s="15"/>
      <c r="C68" s="15"/>
      <c r="D68" s="15"/>
      <c r="E68" s="15"/>
      <c r="F68" s="15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5"/>
      <c r="S68" s="15"/>
      <c r="T68" s="15"/>
      <c r="U68" s="15"/>
      <c r="V68" s="15"/>
      <c r="W68" s="15"/>
      <c r="X68" s="15"/>
      <c r="Y68" s="14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</row>
    <row r="69" spans="1:61">
      <c r="A69" s="15"/>
      <c r="B69" s="15"/>
      <c r="C69" s="15"/>
      <c r="D69" s="15"/>
      <c r="E69" s="15"/>
      <c r="F69" s="15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5"/>
      <c r="S69" s="15"/>
      <c r="T69" s="15"/>
      <c r="U69" s="15"/>
      <c r="V69" s="15"/>
      <c r="W69" s="15"/>
      <c r="X69" s="15"/>
      <c r="Y69" s="14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</row>
    <row r="70" spans="1:61">
      <c r="A70" s="15"/>
      <c r="B70" s="15"/>
      <c r="C70" s="15"/>
      <c r="D70" s="15"/>
      <c r="E70" s="15"/>
      <c r="F70" s="15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5"/>
      <c r="S70" s="15"/>
      <c r="T70" s="15"/>
      <c r="U70" s="15"/>
      <c r="V70" s="15"/>
      <c r="W70" s="15"/>
      <c r="X70" s="15"/>
      <c r="Y70" s="14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</row>
    <row r="71" spans="1:61">
      <c r="A71" s="15"/>
      <c r="B71" s="15"/>
      <c r="C71" s="15"/>
      <c r="D71" s="15"/>
      <c r="E71" s="15"/>
      <c r="F71" s="15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5"/>
      <c r="S71" s="15"/>
      <c r="T71" s="15"/>
      <c r="U71" s="15"/>
      <c r="V71" s="15"/>
      <c r="W71" s="15"/>
      <c r="X71" s="15"/>
      <c r="Y71" s="14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</row>
    <row r="72" spans="1:61">
      <c r="A72" s="15"/>
      <c r="B72" s="15"/>
      <c r="C72" s="15"/>
      <c r="D72" s="15"/>
      <c r="E72" s="15"/>
      <c r="F72" s="15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5"/>
      <c r="S72" s="15"/>
      <c r="T72" s="15"/>
      <c r="U72" s="15"/>
      <c r="V72" s="15"/>
      <c r="W72" s="15"/>
      <c r="X72" s="15"/>
      <c r="Y72" s="14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</row>
    <row r="73" spans="1:61">
      <c r="A73" s="15"/>
      <c r="B73" s="15"/>
      <c r="C73" s="15"/>
      <c r="D73" s="15"/>
      <c r="E73" s="15"/>
      <c r="F73" s="15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5"/>
      <c r="S73" s="15"/>
      <c r="T73" s="15"/>
      <c r="U73" s="15"/>
      <c r="V73" s="15"/>
      <c r="W73" s="15"/>
      <c r="X73" s="15"/>
      <c r="Y73" s="14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</row>
    <row r="74" spans="1:61">
      <c r="A74" s="15"/>
      <c r="B74" s="15"/>
      <c r="C74" s="15"/>
      <c r="D74" s="15"/>
      <c r="E74" s="15"/>
      <c r="F74" s="15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5"/>
      <c r="S74" s="15"/>
      <c r="T74" s="15"/>
      <c r="U74" s="15"/>
      <c r="V74" s="15"/>
      <c r="W74" s="15"/>
      <c r="X74" s="15"/>
      <c r="Y74" s="14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</row>
    <row r="75" spans="1:61">
      <c r="A75" s="15"/>
      <c r="B75" s="15"/>
      <c r="C75" s="15"/>
      <c r="D75" s="15"/>
      <c r="E75" s="15"/>
      <c r="F75" s="15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5"/>
      <c r="S75" s="15"/>
      <c r="T75" s="15"/>
      <c r="U75" s="15"/>
      <c r="V75" s="15"/>
      <c r="W75" s="15"/>
      <c r="X75" s="15"/>
      <c r="Y75" s="14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</row>
    <row r="76" spans="1:61">
      <c r="A76" s="15"/>
      <c r="B76" s="15"/>
      <c r="C76" s="15"/>
      <c r="D76" s="15"/>
      <c r="E76" s="15"/>
      <c r="F76" s="15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5"/>
      <c r="S76" s="15"/>
      <c r="T76" s="15"/>
      <c r="U76" s="15"/>
      <c r="V76" s="15"/>
      <c r="W76" s="15"/>
      <c r="X76" s="15"/>
      <c r="Y76" s="14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</row>
    <row r="77" spans="1:61">
      <c r="A77" s="15"/>
      <c r="B77" s="15"/>
      <c r="C77" s="15"/>
      <c r="D77" s="15"/>
      <c r="E77" s="15"/>
      <c r="F77" s="15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5"/>
      <c r="S77" s="15"/>
      <c r="T77" s="15"/>
      <c r="U77" s="15"/>
      <c r="V77" s="15"/>
      <c r="W77" s="15"/>
      <c r="X77" s="15"/>
      <c r="Y77" s="14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</row>
    <row r="78" spans="1:61">
      <c r="A78" s="15"/>
      <c r="B78" s="15"/>
      <c r="C78" s="15"/>
      <c r="D78" s="15"/>
      <c r="E78" s="15"/>
      <c r="F78" s="15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5"/>
      <c r="S78" s="15"/>
      <c r="T78" s="15"/>
      <c r="U78" s="15"/>
      <c r="V78" s="15"/>
      <c r="W78" s="15"/>
      <c r="X78" s="15"/>
      <c r="Y78" s="14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</row>
    <row r="79" spans="1:61">
      <c r="A79" s="15"/>
      <c r="B79" s="15"/>
      <c r="C79" s="15"/>
      <c r="D79" s="15"/>
      <c r="E79" s="15"/>
      <c r="F79" s="15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5"/>
      <c r="S79" s="15"/>
      <c r="T79" s="15"/>
      <c r="U79" s="15"/>
      <c r="V79" s="15"/>
      <c r="W79" s="15"/>
      <c r="X79" s="15"/>
      <c r="Y79" s="14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</row>
    <row r="80" spans="1:61">
      <c r="A80" s="15"/>
      <c r="B80" s="15"/>
      <c r="C80" s="15"/>
      <c r="D80" s="15"/>
      <c r="E80" s="15"/>
      <c r="F80" s="15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5"/>
      <c r="S80" s="15"/>
      <c r="T80" s="15"/>
      <c r="U80" s="15"/>
      <c r="V80" s="15"/>
      <c r="W80" s="15"/>
      <c r="X80" s="15"/>
      <c r="Y80" s="14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</row>
    <row r="81" spans="1:86">
      <c r="A81" s="15"/>
      <c r="B81" s="15"/>
      <c r="C81" s="15"/>
      <c r="D81" s="15"/>
      <c r="E81" s="15"/>
      <c r="F81" s="15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5"/>
      <c r="S81" s="15"/>
      <c r="T81" s="15"/>
      <c r="U81" s="15"/>
      <c r="V81" s="15"/>
      <c r="W81" s="15"/>
      <c r="X81" s="15"/>
      <c r="Y81" s="14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</row>
    <row r="82" spans="1:86">
      <c r="A82" s="15"/>
      <c r="B82" s="15"/>
      <c r="C82" s="15"/>
      <c r="D82" s="15"/>
      <c r="E82" s="15"/>
      <c r="F82" s="15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5"/>
      <c r="S82" s="15"/>
      <c r="T82" s="15"/>
      <c r="U82" s="15"/>
      <c r="V82" s="15"/>
      <c r="W82" s="15"/>
      <c r="X82" s="15"/>
      <c r="Y82" s="14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</row>
    <row r="83" spans="1:86">
      <c r="A83" s="15"/>
      <c r="B83" s="15"/>
      <c r="C83" s="15"/>
      <c r="D83" s="15"/>
      <c r="E83" s="15"/>
      <c r="F83" s="15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5"/>
      <c r="S83" s="15"/>
      <c r="T83" s="15"/>
      <c r="U83" s="15"/>
      <c r="V83" s="15"/>
      <c r="W83" s="15"/>
      <c r="X83" s="15"/>
      <c r="Y83" s="14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</row>
    <row r="84" spans="1:86">
      <c r="A84" s="15"/>
      <c r="B84" s="15"/>
      <c r="C84" s="15"/>
      <c r="D84" s="15"/>
      <c r="E84" s="15"/>
      <c r="F84" s="15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5"/>
      <c r="S84" s="15"/>
      <c r="T84" s="15"/>
      <c r="U84" s="15"/>
      <c r="V84" s="15"/>
      <c r="W84" s="15"/>
      <c r="X84" s="15"/>
      <c r="Y84" s="14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</row>
    <row r="85" spans="1:86">
      <c r="A85" s="15"/>
      <c r="B85" s="15"/>
      <c r="C85" s="15"/>
      <c r="D85" s="15"/>
      <c r="E85" s="15"/>
      <c r="F85" s="15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5"/>
      <c r="S85" s="15"/>
      <c r="T85" s="15"/>
      <c r="U85" s="15"/>
      <c r="V85" s="15"/>
      <c r="W85" s="15"/>
      <c r="X85" s="15"/>
      <c r="Y85" s="14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</row>
    <row r="86" spans="1:86">
      <c r="A86" s="15"/>
      <c r="B86" s="15"/>
      <c r="C86" s="15"/>
      <c r="D86" s="15"/>
      <c r="E86" s="15"/>
      <c r="F86" s="15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5"/>
      <c r="S86" s="15"/>
      <c r="T86" s="15"/>
      <c r="U86" s="15"/>
      <c r="V86" s="15"/>
      <c r="W86" s="15"/>
      <c r="X86" s="15"/>
      <c r="Y86" s="14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</row>
    <row r="87" spans="1:86">
      <c r="A87" s="15"/>
      <c r="B87" s="15"/>
      <c r="C87" s="15"/>
      <c r="D87" s="15"/>
      <c r="E87" s="15"/>
      <c r="F87" s="15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5"/>
      <c r="S87" s="15"/>
      <c r="T87" s="15"/>
      <c r="U87" s="15"/>
      <c r="V87" s="15"/>
      <c r="W87" s="15"/>
      <c r="X87" s="15"/>
      <c r="Y87" s="14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</row>
    <row r="88" spans="1:86">
      <c r="A88" s="15"/>
      <c r="B88" s="15"/>
      <c r="C88" s="15"/>
      <c r="D88" s="15"/>
      <c r="E88" s="15"/>
      <c r="F88" s="15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5"/>
      <c r="S88" s="15"/>
      <c r="T88" s="15"/>
      <c r="U88" s="15"/>
      <c r="V88" s="15"/>
      <c r="W88" s="15"/>
      <c r="X88" s="15"/>
      <c r="Y88" s="14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</row>
    <row r="89" spans="1:86">
      <c r="A89" s="15"/>
      <c r="B89" s="15"/>
      <c r="C89" s="15"/>
      <c r="D89" s="15"/>
      <c r="E89" s="15"/>
      <c r="F89" s="15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5"/>
      <c r="S89" s="15"/>
      <c r="T89" s="15"/>
      <c r="U89" s="15"/>
      <c r="V89" s="15"/>
      <c r="W89" s="15"/>
      <c r="X89" s="15"/>
      <c r="Y89" s="14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</row>
    <row r="90" spans="1:86">
      <c r="A90" s="15"/>
      <c r="B90" s="15"/>
      <c r="C90" s="15"/>
      <c r="D90" s="15"/>
      <c r="E90" s="15"/>
      <c r="F90" s="15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5"/>
      <c r="S90" s="15"/>
      <c r="T90" s="15"/>
      <c r="U90" s="15"/>
      <c r="V90" s="15"/>
      <c r="W90" s="15"/>
      <c r="X90" s="15"/>
      <c r="Y90" s="14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</row>
    <row r="91" spans="1:86">
      <c r="A91" s="15"/>
      <c r="B91" s="15"/>
      <c r="C91" s="15"/>
      <c r="D91" s="15"/>
      <c r="E91" s="15"/>
      <c r="F91" s="15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5"/>
      <c r="S91" s="15"/>
      <c r="T91" s="15"/>
      <c r="U91" s="15"/>
      <c r="V91" s="15"/>
      <c r="W91" s="15"/>
      <c r="X91" s="15"/>
      <c r="Y91" s="14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</row>
    <row r="92" spans="1:86">
      <c r="A92" s="15"/>
      <c r="B92" s="15"/>
      <c r="C92" s="15"/>
      <c r="D92" s="15"/>
      <c r="E92" s="15"/>
      <c r="F92" s="15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5"/>
      <c r="S92" s="15"/>
      <c r="T92" s="15"/>
      <c r="U92" s="15"/>
      <c r="V92" s="15"/>
      <c r="W92" s="15"/>
      <c r="X92" s="15"/>
      <c r="Y92" s="14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13"/>
      <c r="BR92" s="13"/>
      <c r="BS92" s="13"/>
      <c r="BT92" s="13"/>
      <c r="BU92" s="13"/>
      <c r="BV92" s="13"/>
      <c r="BW92" s="13"/>
      <c r="BX92" s="13"/>
      <c r="BY92" s="13"/>
      <c r="BZ92" s="13"/>
      <c r="CA92" s="13"/>
      <c r="CB92" s="13"/>
      <c r="CC92" s="13"/>
      <c r="CD92" s="13"/>
      <c r="CE92" s="13"/>
      <c r="CF92" s="13"/>
      <c r="CG92" s="13"/>
      <c r="CH92" s="13"/>
    </row>
    <row r="93" spans="1:86">
      <c r="A93" s="15"/>
      <c r="B93" s="15"/>
      <c r="C93" s="15"/>
      <c r="D93" s="15"/>
      <c r="E93" s="15"/>
      <c r="F93" s="15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5"/>
      <c r="S93" s="15"/>
      <c r="T93" s="15"/>
      <c r="U93" s="15"/>
      <c r="V93" s="15"/>
      <c r="W93" s="15"/>
      <c r="X93" s="15"/>
      <c r="Y93" s="14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3"/>
      <c r="BN93" s="13"/>
      <c r="BO93" s="13"/>
      <c r="BP93" s="13"/>
      <c r="BQ93" s="13"/>
      <c r="BR93" s="13"/>
      <c r="BS93" s="13"/>
      <c r="BT93" s="13"/>
      <c r="BU93" s="13"/>
      <c r="BV93" s="13"/>
      <c r="BW93" s="13"/>
      <c r="BX93" s="13"/>
      <c r="BY93" s="13"/>
      <c r="BZ93" s="13"/>
      <c r="CA93" s="13"/>
      <c r="CB93" s="13"/>
      <c r="CC93" s="13"/>
      <c r="CD93" s="13"/>
      <c r="CE93" s="13"/>
      <c r="CF93" s="13"/>
      <c r="CG93" s="13"/>
      <c r="CH93" s="13"/>
    </row>
    <row r="94" spans="1:86">
      <c r="A94" s="15"/>
      <c r="B94" s="15"/>
      <c r="C94" s="15"/>
      <c r="D94" s="15"/>
      <c r="E94" s="15"/>
      <c r="F94" s="15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5"/>
      <c r="S94" s="15"/>
      <c r="T94" s="15"/>
      <c r="U94" s="15"/>
      <c r="V94" s="15"/>
      <c r="W94" s="15"/>
      <c r="X94" s="15"/>
      <c r="Y94" s="14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</row>
    <row r="95" spans="1:86">
      <c r="A95" s="15"/>
      <c r="B95" s="15"/>
      <c r="C95" s="15"/>
      <c r="D95" s="15"/>
      <c r="E95" s="15"/>
      <c r="F95" s="15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5"/>
      <c r="S95" s="15"/>
      <c r="T95" s="15"/>
      <c r="U95" s="15"/>
      <c r="V95" s="15"/>
      <c r="W95" s="15"/>
      <c r="X95" s="15"/>
      <c r="Y95" s="14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</row>
    <row r="96" spans="1:86">
      <c r="A96" s="15"/>
      <c r="B96" s="15"/>
      <c r="C96" s="15"/>
      <c r="D96" s="15"/>
      <c r="E96" s="15"/>
      <c r="F96" s="15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5"/>
      <c r="S96" s="15"/>
      <c r="T96" s="15"/>
      <c r="U96" s="15"/>
      <c r="V96" s="15"/>
      <c r="W96" s="15"/>
      <c r="X96" s="15"/>
      <c r="Y96" s="14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</row>
    <row r="97" spans="1:86">
      <c r="A97" s="15"/>
      <c r="B97" s="15"/>
      <c r="C97" s="15"/>
      <c r="D97" s="15"/>
      <c r="E97" s="15"/>
      <c r="F97" s="15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5"/>
      <c r="S97" s="15"/>
      <c r="T97" s="15"/>
      <c r="U97" s="15"/>
      <c r="V97" s="15"/>
      <c r="W97" s="15"/>
      <c r="X97" s="15"/>
      <c r="Y97" s="14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  <c r="CC97" s="13"/>
      <c r="CD97" s="13"/>
      <c r="CE97" s="13"/>
      <c r="CF97" s="13"/>
      <c r="CG97" s="13"/>
      <c r="CH97" s="13"/>
    </row>
    <row r="98" spans="1:86">
      <c r="A98" s="15"/>
      <c r="B98" s="15"/>
      <c r="C98" s="15"/>
      <c r="D98" s="15"/>
      <c r="E98" s="15"/>
      <c r="F98" s="15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5"/>
      <c r="S98" s="15"/>
      <c r="T98" s="15"/>
      <c r="U98" s="15"/>
      <c r="V98" s="15"/>
      <c r="W98" s="15"/>
      <c r="X98" s="15"/>
      <c r="Y98" s="14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/>
      <c r="BX98" s="13"/>
      <c r="BY98" s="13"/>
      <c r="BZ98" s="13"/>
      <c r="CA98" s="13"/>
      <c r="CB98" s="13"/>
      <c r="CC98" s="13"/>
      <c r="CD98" s="13"/>
      <c r="CE98" s="13"/>
      <c r="CF98" s="13"/>
      <c r="CG98" s="13"/>
      <c r="CH98" s="13"/>
    </row>
    <row r="99" spans="1:86">
      <c r="A99" s="15"/>
      <c r="B99" s="15"/>
      <c r="C99" s="15"/>
      <c r="D99" s="15"/>
      <c r="E99" s="15"/>
      <c r="F99" s="15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5"/>
      <c r="S99" s="15"/>
      <c r="T99" s="15"/>
      <c r="U99" s="15"/>
      <c r="V99" s="15"/>
      <c r="W99" s="15"/>
      <c r="X99" s="15"/>
      <c r="Y99" s="14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3"/>
      <c r="BN99" s="13"/>
      <c r="BO99" s="13"/>
      <c r="BP99" s="13"/>
      <c r="BQ99" s="13"/>
      <c r="BR99" s="13"/>
      <c r="BS99" s="13"/>
      <c r="BT99" s="13"/>
      <c r="BU99" s="13"/>
      <c r="BV99" s="13"/>
      <c r="BW99" s="13"/>
      <c r="BX99" s="13"/>
      <c r="BY99" s="13"/>
      <c r="BZ99" s="13"/>
      <c r="CA99" s="13"/>
      <c r="CB99" s="13"/>
      <c r="CC99" s="13"/>
      <c r="CD99" s="13"/>
      <c r="CE99" s="13"/>
      <c r="CF99" s="13"/>
      <c r="CG99" s="13"/>
      <c r="CH99" s="13"/>
    </row>
    <row r="100" spans="1:86">
      <c r="A100" s="15"/>
      <c r="B100" s="15"/>
      <c r="C100" s="15"/>
      <c r="D100" s="15"/>
      <c r="E100" s="15"/>
      <c r="F100" s="15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5"/>
      <c r="S100" s="15"/>
      <c r="T100" s="15"/>
      <c r="U100" s="15"/>
      <c r="V100" s="15"/>
      <c r="W100" s="15"/>
      <c r="X100" s="15"/>
      <c r="Y100" s="14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  <c r="BM100" s="13"/>
      <c r="BN100" s="13"/>
      <c r="BO100" s="13"/>
      <c r="BP100" s="13"/>
      <c r="BQ100" s="13"/>
      <c r="BR100" s="13"/>
      <c r="BS100" s="13"/>
      <c r="BT100" s="13"/>
      <c r="BU100" s="13"/>
      <c r="BV100" s="13"/>
      <c r="BW100" s="13"/>
      <c r="BX100" s="13"/>
      <c r="BY100" s="13"/>
      <c r="BZ100" s="13"/>
      <c r="CA100" s="13"/>
      <c r="CB100" s="13"/>
      <c r="CC100" s="13"/>
      <c r="CD100" s="13"/>
      <c r="CE100" s="13"/>
      <c r="CF100" s="13"/>
      <c r="CG100" s="13"/>
      <c r="CH100" s="13"/>
    </row>
    <row r="101" spans="1:86">
      <c r="A101" s="15"/>
      <c r="B101" s="15"/>
      <c r="C101" s="15"/>
      <c r="D101" s="15"/>
      <c r="E101" s="15"/>
      <c r="F101" s="15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5"/>
      <c r="S101" s="15"/>
      <c r="T101" s="15"/>
      <c r="U101" s="15"/>
      <c r="V101" s="15"/>
      <c r="W101" s="15"/>
      <c r="X101" s="15"/>
      <c r="Y101" s="14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  <c r="BM101" s="13"/>
      <c r="BN101" s="13"/>
      <c r="BO101" s="13"/>
      <c r="BP101" s="13"/>
      <c r="BQ101" s="13"/>
      <c r="BR101" s="13"/>
      <c r="BS101" s="13"/>
      <c r="BT101" s="13"/>
      <c r="BU101" s="13"/>
      <c r="BV101" s="13"/>
      <c r="BW101" s="13"/>
      <c r="BX101" s="13"/>
      <c r="BY101" s="13"/>
      <c r="BZ101" s="13"/>
      <c r="CA101" s="13"/>
      <c r="CB101" s="13"/>
      <c r="CC101" s="13"/>
      <c r="CD101" s="13"/>
      <c r="CE101" s="13"/>
      <c r="CF101" s="13"/>
      <c r="CG101" s="13"/>
      <c r="CH101" s="13"/>
    </row>
    <row r="102" spans="1:86">
      <c r="A102" s="15"/>
      <c r="B102" s="15"/>
      <c r="C102" s="15"/>
      <c r="D102" s="15"/>
      <c r="E102" s="15"/>
      <c r="F102" s="15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5"/>
      <c r="S102" s="15"/>
      <c r="T102" s="15"/>
      <c r="U102" s="15"/>
      <c r="V102" s="15"/>
      <c r="W102" s="15"/>
      <c r="X102" s="15"/>
      <c r="Y102" s="14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13"/>
      <c r="BN102" s="13"/>
      <c r="BO102" s="13"/>
      <c r="BP102" s="13"/>
      <c r="BQ102" s="13"/>
      <c r="BR102" s="13"/>
      <c r="BS102" s="13"/>
      <c r="BT102" s="13"/>
      <c r="BU102" s="13"/>
      <c r="BV102" s="13"/>
      <c r="BW102" s="13"/>
      <c r="BX102" s="13"/>
      <c r="BY102" s="13"/>
      <c r="BZ102" s="13"/>
      <c r="CA102" s="13"/>
      <c r="CB102" s="13"/>
      <c r="CC102" s="13"/>
      <c r="CD102" s="13"/>
      <c r="CE102" s="13"/>
      <c r="CF102" s="13"/>
      <c r="CG102" s="13"/>
      <c r="CH102" s="13"/>
    </row>
    <row r="103" spans="1:86">
      <c r="A103" s="15"/>
      <c r="B103" s="15"/>
      <c r="C103" s="15"/>
      <c r="D103" s="15"/>
      <c r="E103" s="15"/>
      <c r="F103" s="15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5"/>
      <c r="S103" s="15"/>
      <c r="T103" s="15"/>
      <c r="U103" s="15"/>
      <c r="V103" s="15"/>
      <c r="W103" s="15"/>
      <c r="X103" s="15"/>
      <c r="Y103" s="14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13"/>
      <c r="BN103" s="13"/>
      <c r="BO103" s="13"/>
      <c r="BP103" s="13"/>
      <c r="BQ103" s="13"/>
      <c r="BR103" s="13"/>
      <c r="BS103" s="13"/>
      <c r="BT103" s="13"/>
      <c r="BU103" s="13"/>
      <c r="BV103" s="13"/>
      <c r="BW103" s="13"/>
      <c r="BX103" s="13"/>
      <c r="BY103" s="13"/>
      <c r="BZ103" s="13"/>
      <c r="CA103" s="13"/>
      <c r="CB103" s="13"/>
      <c r="CC103" s="13"/>
      <c r="CD103" s="13"/>
      <c r="CE103" s="13"/>
      <c r="CF103" s="13"/>
      <c r="CG103" s="13"/>
      <c r="CH103" s="13"/>
    </row>
    <row r="104" spans="1:86">
      <c r="A104" s="15"/>
      <c r="B104" s="15"/>
      <c r="C104" s="15"/>
      <c r="D104" s="15"/>
      <c r="E104" s="15"/>
      <c r="F104" s="15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5"/>
      <c r="S104" s="15"/>
      <c r="T104" s="15"/>
      <c r="U104" s="15"/>
      <c r="V104" s="15"/>
      <c r="W104" s="15"/>
      <c r="X104" s="15"/>
      <c r="Y104" s="14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  <c r="BM104" s="13"/>
      <c r="BN104" s="13"/>
      <c r="BO104" s="13"/>
      <c r="BP104" s="13"/>
      <c r="BQ104" s="13"/>
      <c r="BR104" s="13"/>
      <c r="BS104" s="13"/>
      <c r="BT104" s="13"/>
      <c r="BU104" s="13"/>
      <c r="BV104" s="13"/>
      <c r="BW104" s="13"/>
      <c r="BX104" s="13"/>
      <c r="BY104" s="13"/>
      <c r="BZ104" s="13"/>
      <c r="CA104" s="13"/>
      <c r="CB104" s="13"/>
      <c r="CC104" s="13"/>
      <c r="CD104" s="13"/>
      <c r="CE104" s="13"/>
      <c r="CF104" s="13"/>
      <c r="CG104" s="13"/>
      <c r="CH104" s="13"/>
    </row>
    <row r="105" spans="1:86">
      <c r="A105" s="15"/>
      <c r="B105" s="15"/>
      <c r="C105" s="15"/>
      <c r="D105" s="15"/>
      <c r="E105" s="15"/>
      <c r="F105" s="15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5"/>
      <c r="S105" s="15"/>
      <c r="T105" s="15"/>
      <c r="U105" s="15"/>
      <c r="V105" s="15"/>
      <c r="W105" s="15"/>
      <c r="X105" s="15"/>
      <c r="Y105" s="14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  <c r="BM105" s="13"/>
      <c r="BN105" s="13"/>
      <c r="BO105" s="13"/>
      <c r="BP105" s="13"/>
      <c r="BQ105" s="13"/>
      <c r="BR105" s="13"/>
      <c r="BS105" s="13"/>
      <c r="BT105" s="13"/>
      <c r="BU105" s="13"/>
      <c r="BV105" s="13"/>
      <c r="BW105" s="13"/>
      <c r="BX105" s="13"/>
      <c r="BY105" s="13"/>
      <c r="BZ105" s="13"/>
      <c r="CA105" s="13"/>
      <c r="CB105" s="13"/>
      <c r="CC105" s="13"/>
      <c r="CD105" s="13"/>
      <c r="CE105" s="13"/>
      <c r="CF105" s="13"/>
      <c r="CG105" s="13"/>
      <c r="CH105" s="13"/>
    </row>
    <row r="106" spans="1:86">
      <c r="A106" s="15"/>
      <c r="B106" s="15"/>
      <c r="C106" s="15"/>
      <c r="D106" s="15"/>
      <c r="E106" s="15"/>
      <c r="F106" s="15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5"/>
      <c r="S106" s="15"/>
      <c r="T106" s="15"/>
      <c r="U106" s="15"/>
      <c r="V106" s="15"/>
      <c r="W106" s="15"/>
      <c r="X106" s="15"/>
      <c r="Y106" s="14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  <c r="BM106" s="13"/>
      <c r="BN106" s="13"/>
      <c r="BO106" s="13"/>
      <c r="BP106" s="13"/>
      <c r="BQ106" s="13"/>
      <c r="BR106" s="13"/>
      <c r="BS106" s="13"/>
      <c r="BT106" s="13"/>
      <c r="BU106" s="13"/>
      <c r="BV106" s="13"/>
      <c r="BW106" s="13"/>
      <c r="BX106" s="13"/>
      <c r="BY106" s="13"/>
      <c r="BZ106" s="13"/>
      <c r="CA106" s="13"/>
      <c r="CB106" s="13"/>
      <c r="CC106" s="13"/>
      <c r="CD106" s="13"/>
      <c r="CE106" s="13"/>
      <c r="CF106" s="13"/>
      <c r="CG106" s="13"/>
      <c r="CH106" s="13"/>
    </row>
    <row r="107" spans="1:86">
      <c r="A107" s="15"/>
      <c r="B107" s="15"/>
      <c r="C107" s="15"/>
      <c r="D107" s="15"/>
      <c r="E107" s="15"/>
      <c r="F107" s="15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5"/>
      <c r="S107" s="15"/>
      <c r="T107" s="15"/>
      <c r="U107" s="15"/>
      <c r="V107" s="15"/>
      <c r="W107" s="15"/>
      <c r="X107" s="15"/>
      <c r="Y107" s="14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  <c r="BM107" s="13"/>
      <c r="BN107" s="13"/>
      <c r="BO107" s="13"/>
      <c r="BP107" s="13"/>
      <c r="BQ107" s="13"/>
      <c r="BR107" s="13"/>
      <c r="BS107" s="13"/>
      <c r="BT107" s="13"/>
      <c r="BU107" s="13"/>
      <c r="BV107" s="13"/>
      <c r="BW107" s="13"/>
      <c r="BX107" s="13"/>
      <c r="BY107" s="13"/>
      <c r="BZ107" s="13"/>
      <c r="CA107" s="13"/>
      <c r="CB107" s="13"/>
      <c r="CC107" s="13"/>
      <c r="CD107" s="13"/>
      <c r="CE107" s="13"/>
      <c r="CF107" s="13"/>
      <c r="CG107" s="13"/>
      <c r="CH107" s="13"/>
    </row>
    <row r="108" spans="1:86">
      <c r="A108" s="15"/>
      <c r="B108" s="15"/>
      <c r="C108" s="15"/>
      <c r="D108" s="15"/>
      <c r="E108" s="15"/>
      <c r="F108" s="15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5"/>
      <c r="S108" s="15"/>
      <c r="T108" s="15"/>
      <c r="U108" s="15"/>
      <c r="V108" s="15"/>
      <c r="W108" s="15"/>
      <c r="X108" s="15"/>
      <c r="Y108" s="14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  <c r="BM108" s="13"/>
      <c r="BN108" s="13"/>
      <c r="BO108" s="13"/>
      <c r="BP108" s="13"/>
      <c r="BQ108" s="13"/>
      <c r="BR108" s="13"/>
      <c r="BS108" s="13"/>
      <c r="BT108" s="13"/>
      <c r="BU108" s="13"/>
      <c r="BV108" s="13"/>
      <c r="BW108" s="13"/>
      <c r="BX108" s="13"/>
      <c r="BY108" s="13"/>
      <c r="BZ108" s="13"/>
      <c r="CA108" s="13"/>
      <c r="CB108" s="13"/>
      <c r="CC108" s="13"/>
      <c r="CD108" s="13"/>
      <c r="CE108" s="13"/>
      <c r="CF108" s="13"/>
      <c r="CG108" s="13"/>
      <c r="CH108" s="13"/>
    </row>
    <row r="109" spans="1:86">
      <c r="A109" s="15"/>
      <c r="B109" s="15"/>
      <c r="C109" s="15"/>
      <c r="D109" s="15"/>
      <c r="E109" s="15"/>
      <c r="F109" s="15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5"/>
      <c r="S109" s="15"/>
      <c r="T109" s="15"/>
      <c r="U109" s="15"/>
      <c r="V109" s="15"/>
      <c r="W109" s="15"/>
      <c r="X109" s="15"/>
      <c r="Y109" s="14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BE109" s="13"/>
      <c r="BF109" s="13"/>
      <c r="BG109" s="13"/>
      <c r="BH109" s="13"/>
      <c r="BI109" s="13"/>
      <c r="BJ109" s="13"/>
      <c r="BK109" s="13"/>
      <c r="BL109" s="13"/>
      <c r="BM109" s="13"/>
      <c r="BN109" s="13"/>
      <c r="BO109" s="13"/>
      <c r="BP109" s="13"/>
      <c r="BQ109" s="13"/>
      <c r="BR109" s="13"/>
      <c r="BS109" s="13"/>
      <c r="BT109" s="13"/>
      <c r="BU109" s="13"/>
      <c r="BV109" s="13"/>
      <c r="BW109" s="13"/>
      <c r="BX109" s="13"/>
      <c r="BY109" s="13"/>
      <c r="BZ109" s="13"/>
      <c r="CA109" s="13"/>
      <c r="CB109" s="13"/>
      <c r="CC109" s="13"/>
      <c r="CD109" s="13"/>
      <c r="CE109" s="13"/>
      <c r="CF109" s="13"/>
      <c r="CG109" s="13"/>
      <c r="CH109" s="13"/>
    </row>
    <row r="110" spans="1:86">
      <c r="A110" s="15"/>
      <c r="B110" s="15"/>
      <c r="C110" s="15"/>
      <c r="D110" s="15"/>
      <c r="E110" s="15"/>
      <c r="F110" s="15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5"/>
      <c r="S110" s="15"/>
      <c r="T110" s="15"/>
      <c r="U110" s="15"/>
      <c r="V110" s="15"/>
      <c r="W110" s="15"/>
      <c r="X110" s="15"/>
      <c r="Y110" s="14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BE110" s="13"/>
      <c r="BF110" s="13"/>
      <c r="BG110" s="13"/>
      <c r="BH110" s="13"/>
      <c r="BI110" s="13"/>
      <c r="BJ110" s="13"/>
      <c r="BK110" s="13"/>
      <c r="BL110" s="13"/>
      <c r="BM110" s="13"/>
      <c r="BN110" s="13"/>
      <c r="BO110" s="13"/>
      <c r="BP110" s="13"/>
      <c r="BQ110" s="13"/>
      <c r="BR110" s="13"/>
      <c r="BS110" s="13"/>
      <c r="BT110" s="13"/>
      <c r="BU110" s="13"/>
      <c r="BV110" s="13"/>
      <c r="BW110" s="13"/>
      <c r="BX110" s="13"/>
      <c r="BY110" s="13"/>
      <c r="BZ110" s="13"/>
      <c r="CA110" s="13"/>
      <c r="CB110" s="13"/>
      <c r="CC110" s="13"/>
      <c r="CD110" s="13"/>
      <c r="CE110" s="13"/>
      <c r="CF110" s="13"/>
      <c r="CG110" s="13"/>
      <c r="CH110" s="13"/>
    </row>
    <row r="111" spans="1:86">
      <c r="A111" s="15"/>
      <c r="B111" s="15"/>
      <c r="C111" s="15"/>
      <c r="D111" s="15"/>
      <c r="E111" s="15"/>
      <c r="F111" s="15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5"/>
      <c r="S111" s="15"/>
      <c r="T111" s="15"/>
      <c r="U111" s="15"/>
      <c r="V111" s="15"/>
      <c r="W111" s="15"/>
      <c r="X111" s="15"/>
      <c r="Y111" s="14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BE111" s="13"/>
      <c r="BF111" s="13"/>
      <c r="BG111" s="13"/>
      <c r="BH111" s="13"/>
      <c r="BI111" s="13"/>
      <c r="BJ111" s="13"/>
      <c r="BK111" s="13"/>
      <c r="BL111" s="13"/>
      <c r="BM111" s="13"/>
      <c r="BN111" s="13"/>
      <c r="BO111" s="13"/>
      <c r="BP111" s="13"/>
      <c r="BQ111" s="13"/>
      <c r="BR111" s="13"/>
      <c r="BS111" s="13"/>
      <c r="BT111" s="13"/>
      <c r="BU111" s="13"/>
      <c r="BV111" s="13"/>
      <c r="BW111" s="13"/>
      <c r="BX111" s="13"/>
      <c r="BY111" s="13"/>
      <c r="BZ111" s="13"/>
      <c r="CA111" s="13"/>
      <c r="CB111" s="13"/>
      <c r="CC111" s="13"/>
      <c r="CD111" s="13"/>
      <c r="CE111" s="13"/>
      <c r="CF111" s="13"/>
      <c r="CG111" s="13"/>
      <c r="CH111" s="13"/>
    </row>
    <row r="112" spans="1:86">
      <c r="A112" s="15"/>
      <c r="B112" s="15"/>
      <c r="C112" s="15"/>
      <c r="D112" s="15"/>
      <c r="E112" s="15"/>
      <c r="F112" s="15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5"/>
      <c r="S112" s="15"/>
      <c r="T112" s="15"/>
      <c r="U112" s="15"/>
      <c r="V112" s="15"/>
      <c r="W112" s="15"/>
      <c r="X112" s="15"/>
      <c r="Y112" s="14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BE112" s="13"/>
      <c r="BF112" s="13"/>
      <c r="BG112" s="13"/>
      <c r="BH112" s="13"/>
      <c r="BI112" s="13"/>
      <c r="BJ112" s="13"/>
      <c r="BK112" s="13"/>
      <c r="BL112" s="13"/>
      <c r="BM112" s="13"/>
      <c r="BN112" s="13"/>
      <c r="BO112" s="13"/>
      <c r="BP112" s="13"/>
      <c r="BQ112" s="13"/>
      <c r="BR112" s="13"/>
      <c r="BS112" s="13"/>
      <c r="BT112" s="13"/>
      <c r="BU112" s="13"/>
      <c r="BV112" s="13"/>
      <c r="BW112" s="13"/>
      <c r="BX112" s="13"/>
      <c r="BY112" s="13"/>
      <c r="BZ112" s="13"/>
      <c r="CA112" s="13"/>
      <c r="CB112" s="13"/>
      <c r="CC112" s="13"/>
      <c r="CD112" s="13"/>
      <c r="CE112" s="13"/>
      <c r="CF112" s="13"/>
      <c r="CG112" s="13"/>
      <c r="CH112" s="13"/>
    </row>
    <row r="113" spans="1:86">
      <c r="A113" s="15"/>
      <c r="B113" s="15"/>
      <c r="C113" s="15"/>
      <c r="D113" s="15"/>
      <c r="E113" s="15"/>
      <c r="F113" s="15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5"/>
      <c r="S113" s="15"/>
      <c r="T113" s="15"/>
      <c r="U113" s="15"/>
      <c r="V113" s="15"/>
      <c r="W113" s="15"/>
      <c r="X113" s="15"/>
      <c r="Y113" s="14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BE113" s="13"/>
      <c r="BF113" s="13"/>
      <c r="BG113" s="13"/>
      <c r="BH113" s="13"/>
      <c r="BI113" s="13"/>
      <c r="BJ113" s="13"/>
      <c r="BK113" s="13"/>
      <c r="BL113" s="13"/>
      <c r="BM113" s="13"/>
      <c r="BN113" s="13"/>
      <c r="BO113" s="13"/>
      <c r="BP113" s="13"/>
      <c r="BQ113" s="13"/>
      <c r="BR113" s="13"/>
      <c r="BS113" s="13"/>
      <c r="BT113" s="13"/>
      <c r="BU113" s="13"/>
      <c r="BV113" s="13"/>
      <c r="BW113" s="13"/>
      <c r="BX113" s="13"/>
      <c r="BY113" s="13"/>
      <c r="BZ113" s="13"/>
      <c r="CA113" s="13"/>
      <c r="CB113" s="13"/>
      <c r="CC113" s="13"/>
      <c r="CD113" s="13"/>
      <c r="CE113" s="13"/>
      <c r="CF113" s="13"/>
      <c r="CG113" s="13"/>
      <c r="CH113" s="13"/>
    </row>
    <row r="114" spans="1:86">
      <c r="A114" s="15"/>
      <c r="B114" s="15"/>
      <c r="C114" s="15"/>
      <c r="D114" s="15"/>
      <c r="E114" s="15"/>
      <c r="F114" s="15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5"/>
      <c r="S114" s="15"/>
      <c r="T114" s="15"/>
      <c r="U114" s="15"/>
      <c r="V114" s="15"/>
      <c r="W114" s="15"/>
      <c r="X114" s="15"/>
      <c r="Y114" s="14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BE114" s="13"/>
      <c r="BF114" s="13"/>
      <c r="BG114" s="13"/>
      <c r="BH114" s="13"/>
      <c r="BI114" s="13"/>
      <c r="BJ114" s="13"/>
      <c r="BK114" s="13"/>
      <c r="BL114" s="13"/>
      <c r="BM114" s="13"/>
      <c r="BN114" s="13"/>
      <c r="BO114" s="13"/>
      <c r="BP114" s="13"/>
      <c r="BQ114" s="13"/>
      <c r="BR114" s="13"/>
      <c r="BS114" s="13"/>
      <c r="BT114" s="13"/>
      <c r="BU114" s="13"/>
      <c r="BV114" s="13"/>
      <c r="BW114" s="13"/>
      <c r="BX114" s="13"/>
      <c r="BY114" s="13"/>
      <c r="BZ114" s="13"/>
      <c r="CA114" s="13"/>
      <c r="CB114" s="13"/>
      <c r="CC114" s="13"/>
      <c r="CD114" s="13"/>
      <c r="CE114" s="13"/>
      <c r="CF114" s="13"/>
      <c r="CG114" s="13"/>
      <c r="CH114" s="13"/>
    </row>
    <row r="115" spans="1:86">
      <c r="A115" s="15"/>
      <c r="B115" s="15"/>
      <c r="C115" s="15"/>
      <c r="D115" s="15"/>
      <c r="E115" s="15"/>
      <c r="F115" s="15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5"/>
      <c r="S115" s="15"/>
      <c r="T115" s="15"/>
      <c r="U115" s="15"/>
      <c r="V115" s="15"/>
      <c r="W115" s="15"/>
      <c r="X115" s="15"/>
      <c r="Y115" s="14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BE115" s="13"/>
      <c r="BF115" s="13"/>
      <c r="BG115" s="13"/>
      <c r="BH115" s="13"/>
      <c r="BI115" s="13"/>
      <c r="BJ115" s="13"/>
      <c r="BK115" s="13"/>
      <c r="BL115" s="13"/>
      <c r="BM115" s="13"/>
      <c r="BN115" s="13"/>
      <c r="BO115" s="13"/>
      <c r="BP115" s="13"/>
      <c r="BQ115" s="13"/>
      <c r="BR115" s="13"/>
      <c r="BS115" s="13"/>
      <c r="BT115" s="13"/>
      <c r="BU115" s="13"/>
      <c r="BV115" s="13"/>
      <c r="BW115" s="13"/>
      <c r="BX115" s="13"/>
      <c r="BY115" s="13"/>
      <c r="BZ115" s="13"/>
      <c r="CA115" s="13"/>
      <c r="CB115" s="13"/>
      <c r="CC115" s="13"/>
      <c r="CD115" s="13"/>
      <c r="CE115" s="13"/>
      <c r="CF115" s="13"/>
      <c r="CG115" s="13"/>
      <c r="CH115" s="13"/>
    </row>
    <row r="116" spans="1:86">
      <c r="A116" s="15"/>
      <c r="B116" s="15"/>
      <c r="C116" s="15"/>
      <c r="D116" s="15"/>
      <c r="E116" s="15"/>
      <c r="F116" s="15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5"/>
      <c r="S116" s="15"/>
      <c r="T116" s="15"/>
      <c r="U116" s="15"/>
      <c r="V116" s="15"/>
      <c r="W116" s="15"/>
      <c r="X116" s="15"/>
      <c r="Y116" s="14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BE116" s="13"/>
      <c r="BF116" s="13"/>
      <c r="BG116" s="13"/>
      <c r="BH116" s="13"/>
      <c r="BI116" s="13"/>
      <c r="BJ116" s="13"/>
      <c r="BK116" s="13"/>
      <c r="BL116" s="13"/>
      <c r="BM116" s="13"/>
      <c r="BN116" s="13"/>
      <c r="BO116" s="13"/>
      <c r="BP116" s="13"/>
      <c r="BQ116" s="13"/>
      <c r="BR116" s="13"/>
      <c r="BS116" s="13"/>
      <c r="BT116" s="13"/>
      <c r="BU116" s="13"/>
      <c r="BV116" s="13"/>
      <c r="BW116" s="13"/>
      <c r="BX116" s="13"/>
      <c r="BY116" s="13"/>
      <c r="BZ116" s="13"/>
      <c r="CA116" s="13"/>
      <c r="CB116" s="13"/>
      <c r="CC116" s="13"/>
      <c r="CD116" s="13"/>
      <c r="CE116" s="13"/>
      <c r="CF116" s="13"/>
      <c r="CG116" s="13"/>
      <c r="CH116" s="13"/>
    </row>
    <row r="117" spans="1:86">
      <c r="A117" s="15"/>
      <c r="B117" s="15"/>
      <c r="C117" s="15"/>
      <c r="D117" s="15"/>
      <c r="E117" s="15"/>
      <c r="F117" s="15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5"/>
      <c r="S117" s="15"/>
      <c r="T117" s="15"/>
      <c r="U117" s="15"/>
      <c r="V117" s="15"/>
      <c r="W117" s="15"/>
      <c r="X117" s="15"/>
      <c r="Y117" s="14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BE117" s="13"/>
      <c r="BF117" s="13"/>
      <c r="BG117" s="13"/>
      <c r="BH117" s="13"/>
      <c r="BI117" s="13"/>
      <c r="BJ117" s="13"/>
      <c r="BK117" s="13"/>
      <c r="BL117" s="13"/>
      <c r="BM117" s="13"/>
      <c r="BN117" s="13"/>
      <c r="BO117" s="13"/>
      <c r="BP117" s="13"/>
      <c r="BQ117" s="13"/>
      <c r="BR117" s="13"/>
      <c r="BS117" s="13"/>
      <c r="BT117" s="13"/>
      <c r="BU117" s="13"/>
      <c r="BV117" s="13"/>
      <c r="BW117" s="13"/>
      <c r="BX117" s="13"/>
      <c r="BY117" s="13"/>
      <c r="BZ117" s="13"/>
      <c r="CA117" s="13"/>
      <c r="CB117" s="13"/>
      <c r="CC117" s="13"/>
      <c r="CD117" s="13"/>
      <c r="CE117" s="13"/>
      <c r="CF117" s="13"/>
      <c r="CG117" s="13"/>
      <c r="CH117" s="13"/>
    </row>
    <row r="118" spans="1:86">
      <c r="A118" s="15"/>
      <c r="B118" s="15"/>
      <c r="C118" s="15"/>
      <c r="D118" s="15"/>
      <c r="E118" s="15"/>
      <c r="F118" s="15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5"/>
      <c r="S118" s="15"/>
      <c r="T118" s="15"/>
      <c r="U118" s="15"/>
      <c r="V118" s="15"/>
      <c r="W118" s="15"/>
      <c r="X118" s="15"/>
      <c r="Y118" s="14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  <c r="CF118" s="13"/>
      <c r="CG118" s="13"/>
      <c r="CH118" s="13"/>
    </row>
    <row r="119" spans="1:86">
      <c r="A119" s="15"/>
      <c r="B119" s="15"/>
      <c r="C119" s="15"/>
      <c r="D119" s="15"/>
      <c r="E119" s="15"/>
      <c r="F119" s="15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5"/>
      <c r="S119" s="15"/>
      <c r="T119" s="15"/>
      <c r="U119" s="15"/>
      <c r="V119" s="15"/>
      <c r="W119" s="15"/>
      <c r="X119" s="15"/>
      <c r="Y119" s="14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</row>
    <row r="120" spans="1:86">
      <c r="A120" s="15"/>
      <c r="B120" s="15"/>
      <c r="C120" s="15"/>
      <c r="D120" s="15"/>
      <c r="E120" s="15"/>
      <c r="F120" s="15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5"/>
      <c r="S120" s="15"/>
      <c r="T120" s="15"/>
      <c r="U120" s="15"/>
      <c r="V120" s="15"/>
      <c r="W120" s="15"/>
      <c r="X120" s="15"/>
      <c r="Y120" s="14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3"/>
    </row>
    <row r="121" spans="1:86">
      <c r="A121" s="15"/>
      <c r="B121" s="15"/>
      <c r="C121" s="15"/>
      <c r="D121" s="15"/>
      <c r="E121" s="15"/>
      <c r="F121" s="15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5"/>
      <c r="S121" s="15"/>
      <c r="T121" s="15"/>
      <c r="U121" s="15"/>
      <c r="V121" s="15"/>
      <c r="W121" s="15"/>
      <c r="X121" s="15"/>
      <c r="Y121" s="14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</row>
    <row r="122" spans="1:86">
      <c r="A122" s="15"/>
      <c r="B122" s="15"/>
      <c r="C122" s="15"/>
      <c r="D122" s="15"/>
      <c r="E122" s="15"/>
      <c r="F122" s="15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5"/>
      <c r="S122" s="15"/>
      <c r="T122" s="15"/>
      <c r="U122" s="15"/>
      <c r="V122" s="15"/>
      <c r="W122" s="15"/>
      <c r="X122" s="15"/>
      <c r="Y122" s="14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  <c r="CC122" s="13"/>
      <c r="CD122" s="13"/>
      <c r="CE122" s="13"/>
      <c r="CF122" s="13"/>
      <c r="CG122" s="13"/>
      <c r="CH122" s="13"/>
    </row>
    <row r="123" spans="1:86">
      <c r="A123" s="15"/>
      <c r="B123" s="15"/>
      <c r="C123" s="15"/>
      <c r="D123" s="15"/>
      <c r="E123" s="15"/>
      <c r="F123" s="15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5"/>
      <c r="S123" s="15"/>
      <c r="T123" s="15"/>
      <c r="U123" s="15"/>
      <c r="V123" s="15"/>
      <c r="W123" s="15"/>
      <c r="X123" s="15"/>
      <c r="Y123" s="14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</row>
    <row r="124" spans="1:86">
      <c r="A124" s="15"/>
      <c r="B124" s="15"/>
      <c r="C124" s="15"/>
      <c r="D124" s="15"/>
      <c r="E124" s="15"/>
      <c r="F124" s="15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5"/>
      <c r="S124" s="15"/>
      <c r="T124" s="15"/>
      <c r="U124" s="15"/>
      <c r="V124" s="15"/>
      <c r="W124" s="15"/>
      <c r="X124" s="15"/>
      <c r="Y124" s="14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</row>
    <row r="125" spans="1:86">
      <c r="A125" s="15"/>
      <c r="B125" s="15"/>
      <c r="C125" s="15"/>
      <c r="D125" s="15"/>
      <c r="E125" s="15"/>
      <c r="F125" s="15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5"/>
      <c r="S125" s="15"/>
      <c r="T125" s="15"/>
      <c r="U125" s="15"/>
      <c r="V125" s="15"/>
      <c r="W125" s="15"/>
      <c r="X125" s="15"/>
      <c r="Y125" s="14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  <c r="CH125" s="13"/>
    </row>
    <row r="126" spans="1:86">
      <c r="A126" s="15"/>
      <c r="B126" s="15"/>
      <c r="C126" s="15"/>
      <c r="D126" s="15"/>
      <c r="E126" s="15"/>
      <c r="F126" s="15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5"/>
      <c r="S126" s="15"/>
      <c r="T126" s="15"/>
      <c r="U126" s="15"/>
      <c r="V126" s="15"/>
      <c r="W126" s="15"/>
      <c r="X126" s="15"/>
      <c r="Y126" s="14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  <c r="CF126" s="13"/>
      <c r="CG126" s="13"/>
      <c r="CH126" s="13"/>
    </row>
    <row r="127" spans="1:86">
      <c r="A127" s="15"/>
      <c r="B127" s="15"/>
      <c r="C127" s="15"/>
      <c r="D127" s="15"/>
      <c r="E127" s="15"/>
      <c r="F127" s="15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5"/>
      <c r="S127" s="15"/>
      <c r="T127" s="15"/>
      <c r="U127" s="15"/>
      <c r="V127" s="15"/>
      <c r="W127" s="15"/>
      <c r="X127" s="15"/>
      <c r="Y127" s="14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</row>
    <row r="128" spans="1:86">
      <c r="A128" s="15"/>
      <c r="B128" s="15"/>
      <c r="C128" s="15"/>
      <c r="D128" s="15"/>
      <c r="E128" s="15"/>
      <c r="F128" s="15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5"/>
      <c r="S128" s="15"/>
      <c r="T128" s="15"/>
      <c r="U128" s="15"/>
      <c r="V128" s="15"/>
      <c r="W128" s="15"/>
      <c r="X128" s="15"/>
      <c r="Y128" s="14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  <c r="CH128" s="13"/>
    </row>
    <row r="129" spans="1:86">
      <c r="A129" s="15"/>
      <c r="B129" s="15"/>
      <c r="C129" s="15"/>
      <c r="D129" s="15"/>
      <c r="E129" s="15"/>
      <c r="F129" s="15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5"/>
      <c r="S129" s="15"/>
      <c r="T129" s="15"/>
      <c r="U129" s="15"/>
      <c r="V129" s="15"/>
      <c r="W129" s="15"/>
      <c r="X129" s="15"/>
      <c r="Y129" s="14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  <c r="CF129" s="13"/>
      <c r="CG129" s="13"/>
      <c r="CH129" s="13"/>
    </row>
    <row r="130" spans="1:86">
      <c r="A130" s="15"/>
      <c r="B130" s="15"/>
      <c r="C130" s="15"/>
      <c r="D130" s="15"/>
      <c r="E130" s="15"/>
      <c r="F130" s="15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5"/>
      <c r="S130" s="15"/>
      <c r="T130" s="15"/>
      <c r="U130" s="15"/>
      <c r="V130" s="15"/>
      <c r="W130" s="15"/>
      <c r="X130" s="15"/>
      <c r="Y130" s="14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  <c r="CF130" s="13"/>
      <c r="CG130" s="13"/>
      <c r="CH130" s="13"/>
    </row>
    <row r="131" spans="1:86">
      <c r="A131" s="15"/>
      <c r="B131" s="15"/>
      <c r="C131" s="15"/>
      <c r="D131" s="15"/>
      <c r="E131" s="15"/>
      <c r="F131" s="15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5"/>
      <c r="S131" s="15"/>
      <c r="T131" s="15"/>
      <c r="U131" s="15"/>
      <c r="V131" s="15"/>
      <c r="W131" s="15"/>
      <c r="X131" s="15"/>
      <c r="Y131" s="14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</row>
    <row r="132" spans="1:86">
      <c r="A132" s="15"/>
      <c r="B132" s="15"/>
      <c r="C132" s="15"/>
      <c r="D132" s="15"/>
      <c r="E132" s="15"/>
      <c r="F132" s="15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5"/>
      <c r="S132" s="15"/>
      <c r="T132" s="15"/>
      <c r="U132" s="15"/>
      <c r="V132" s="15"/>
      <c r="W132" s="15"/>
      <c r="X132" s="15"/>
      <c r="Y132" s="14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  <c r="CH132" s="13"/>
    </row>
    <row r="133" spans="1:86">
      <c r="A133" s="15"/>
      <c r="B133" s="15"/>
      <c r="C133" s="15"/>
      <c r="D133" s="15"/>
      <c r="E133" s="15"/>
      <c r="F133" s="15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5"/>
      <c r="S133" s="15"/>
      <c r="T133" s="15"/>
      <c r="U133" s="15"/>
      <c r="V133" s="15"/>
      <c r="W133" s="15"/>
      <c r="X133" s="15"/>
      <c r="Y133" s="14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</row>
    <row r="134" spans="1:86">
      <c r="A134" s="15"/>
      <c r="B134" s="15"/>
      <c r="C134" s="15"/>
      <c r="D134" s="15"/>
      <c r="E134" s="15"/>
      <c r="F134" s="15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5"/>
      <c r="S134" s="15"/>
      <c r="T134" s="15"/>
      <c r="U134" s="15"/>
      <c r="V134" s="15"/>
      <c r="W134" s="15"/>
      <c r="X134" s="15"/>
      <c r="Y134" s="14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/>
      <c r="CB134" s="13"/>
      <c r="CC134" s="13"/>
      <c r="CD134" s="13"/>
      <c r="CE134" s="13"/>
      <c r="CF134" s="13"/>
      <c r="CG134" s="13"/>
      <c r="CH134" s="13"/>
    </row>
    <row r="135" spans="1:86">
      <c r="A135" s="15"/>
      <c r="B135" s="15"/>
      <c r="C135" s="15"/>
      <c r="D135" s="15"/>
      <c r="E135" s="15"/>
      <c r="F135" s="15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5"/>
      <c r="S135" s="15"/>
      <c r="T135" s="15"/>
      <c r="U135" s="15"/>
      <c r="V135" s="15"/>
      <c r="W135" s="15"/>
      <c r="X135" s="15"/>
      <c r="Y135" s="14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/>
      <c r="CF135" s="13"/>
      <c r="CG135" s="13"/>
      <c r="CH135" s="13"/>
    </row>
    <row r="136" spans="1:86">
      <c r="A136" s="15"/>
      <c r="B136" s="15"/>
      <c r="C136" s="15"/>
      <c r="D136" s="15"/>
      <c r="E136" s="15"/>
      <c r="F136" s="15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5"/>
      <c r="S136" s="15"/>
      <c r="T136" s="15"/>
      <c r="U136" s="15"/>
      <c r="V136" s="15"/>
      <c r="W136" s="15"/>
      <c r="X136" s="15"/>
      <c r="Y136" s="14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/>
      <c r="CB136" s="13"/>
      <c r="CC136" s="13"/>
      <c r="CD136" s="13"/>
      <c r="CE136" s="13"/>
      <c r="CF136" s="13"/>
      <c r="CG136" s="13"/>
      <c r="CH136" s="13"/>
    </row>
    <row r="137" spans="1:86">
      <c r="A137" s="15"/>
      <c r="B137" s="15"/>
      <c r="C137" s="15"/>
      <c r="D137" s="15"/>
      <c r="E137" s="15"/>
      <c r="F137" s="15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5"/>
      <c r="S137" s="15"/>
      <c r="T137" s="15"/>
      <c r="U137" s="15"/>
      <c r="V137" s="15"/>
      <c r="W137" s="15"/>
      <c r="X137" s="15"/>
      <c r="Y137" s="14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  <c r="CH137" s="13"/>
    </row>
    <row r="138" spans="1:86">
      <c r="A138" s="15"/>
      <c r="B138" s="15"/>
      <c r="C138" s="15"/>
      <c r="D138" s="15"/>
      <c r="E138" s="15"/>
      <c r="F138" s="15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5"/>
      <c r="S138" s="15"/>
      <c r="T138" s="15"/>
      <c r="U138" s="15"/>
      <c r="V138" s="15"/>
      <c r="W138" s="15"/>
      <c r="X138" s="15"/>
      <c r="Y138" s="14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/>
      <c r="CB138" s="13"/>
      <c r="CC138" s="13"/>
      <c r="CD138" s="13"/>
      <c r="CE138" s="13"/>
      <c r="CF138" s="13"/>
      <c r="CG138" s="13"/>
      <c r="CH138" s="13"/>
    </row>
    <row r="139" spans="1:86">
      <c r="A139" s="15"/>
      <c r="B139" s="15"/>
      <c r="C139" s="15"/>
      <c r="D139" s="15"/>
      <c r="E139" s="15"/>
      <c r="F139" s="15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5"/>
      <c r="S139" s="15"/>
      <c r="T139" s="15"/>
      <c r="U139" s="15"/>
      <c r="V139" s="15"/>
      <c r="W139" s="15"/>
      <c r="X139" s="15"/>
      <c r="Y139" s="14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  <c r="CC139" s="13"/>
      <c r="CD139" s="13"/>
      <c r="CE139" s="13"/>
      <c r="CF139" s="13"/>
      <c r="CG139" s="13"/>
      <c r="CH139" s="13"/>
    </row>
    <row r="140" spans="1:86">
      <c r="A140" s="15"/>
      <c r="B140" s="15"/>
      <c r="C140" s="15"/>
      <c r="D140" s="15"/>
      <c r="E140" s="15"/>
      <c r="F140" s="15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5"/>
      <c r="S140" s="15"/>
      <c r="T140" s="15"/>
      <c r="U140" s="15"/>
      <c r="V140" s="15"/>
      <c r="W140" s="15"/>
      <c r="X140" s="15"/>
      <c r="Y140" s="14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  <c r="BW140" s="13"/>
      <c r="BX140" s="13"/>
      <c r="BY140" s="13"/>
      <c r="BZ140" s="13"/>
      <c r="CA140" s="13"/>
      <c r="CB140" s="13"/>
      <c r="CC140" s="13"/>
      <c r="CD140" s="13"/>
      <c r="CE140" s="13"/>
      <c r="CF140" s="13"/>
      <c r="CG140" s="13"/>
      <c r="CH140" s="13"/>
    </row>
    <row r="141" spans="1:86">
      <c r="A141" s="15"/>
      <c r="B141" s="15"/>
      <c r="C141" s="15"/>
      <c r="D141" s="15"/>
      <c r="E141" s="15"/>
      <c r="F141" s="15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5"/>
      <c r="S141" s="15"/>
      <c r="T141" s="15"/>
      <c r="U141" s="15"/>
      <c r="V141" s="15"/>
      <c r="W141" s="15"/>
      <c r="X141" s="15"/>
      <c r="Y141" s="14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  <c r="CC141" s="13"/>
      <c r="CD141" s="13"/>
      <c r="CE141" s="13"/>
      <c r="CF141" s="13"/>
      <c r="CG141" s="13"/>
      <c r="CH141" s="13"/>
    </row>
    <row r="142" spans="1:86">
      <c r="A142" s="15"/>
      <c r="B142" s="15"/>
      <c r="C142" s="15"/>
      <c r="D142" s="15"/>
      <c r="E142" s="15"/>
      <c r="F142" s="15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5"/>
      <c r="S142" s="15"/>
      <c r="T142" s="15"/>
      <c r="U142" s="15"/>
      <c r="V142" s="15"/>
      <c r="W142" s="15"/>
      <c r="X142" s="15"/>
      <c r="Y142" s="14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  <c r="CC142" s="13"/>
      <c r="CD142" s="13"/>
      <c r="CE142" s="13"/>
      <c r="CF142" s="13"/>
      <c r="CG142" s="13"/>
      <c r="CH142" s="13"/>
    </row>
    <row r="143" spans="1:86">
      <c r="A143" s="15"/>
      <c r="B143" s="15"/>
      <c r="C143" s="15"/>
      <c r="D143" s="15"/>
      <c r="E143" s="15"/>
      <c r="F143" s="15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5"/>
      <c r="S143" s="15"/>
      <c r="T143" s="15"/>
      <c r="U143" s="15"/>
      <c r="V143" s="15"/>
      <c r="W143" s="15"/>
      <c r="X143" s="15"/>
      <c r="Y143" s="14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  <c r="CC143" s="13"/>
      <c r="CD143" s="13"/>
      <c r="CE143" s="13"/>
      <c r="CF143" s="13"/>
      <c r="CG143" s="13"/>
      <c r="CH143" s="13"/>
    </row>
    <row r="144" spans="1:86">
      <c r="A144" s="15"/>
      <c r="B144" s="15"/>
      <c r="C144" s="15"/>
      <c r="D144" s="15"/>
      <c r="E144" s="15"/>
      <c r="F144" s="15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5"/>
      <c r="S144" s="15"/>
      <c r="T144" s="15"/>
      <c r="U144" s="15"/>
      <c r="V144" s="15"/>
      <c r="W144" s="15"/>
      <c r="X144" s="15"/>
      <c r="Y144" s="14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/>
      <c r="CB144" s="13"/>
      <c r="CC144" s="13"/>
      <c r="CD144" s="13"/>
      <c r="CE144" s="13"/>
      <c r="CF144" s="13"/>
      <c r="CG144" s="13"/>
      <c r="CH144" s="13"/>
    </row>
    <row r="145" spans="1:86">
      <c r="A145" s="15"/>
      <c r="B145" s="15"/>
      <c r="C145" s="15"/>
      <c r="D145" s="15"/>
      <c r="E145" s="15"/>
      <c r="F145" s="15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5"/>
      <c r="S145" s="15"/>
      <c r="T145" s="15"/>
      <c r="U145" s="15"/>
      <c r="V145" s="15"/>
      <c r="W145" s="15"/>
      <c r="X145" s="15"/>
      <c r="Y145" s="14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  <c r="CA145" s="13"/>
      <c r="CB145" s="13"/>
      <c r="CC145" s="13"/>
      <c r="CD145" s="13"/>
      <c r="CE145" s="13"/>
      <c r="CF145" s="13"/>
      <c r="CG145" s="13"/>
      <c r="CH145" s="13"/>
    </row>
    <row r="146" spans="1:86">
      <c r="A146" s="15"/>
      <c r="B146" s="15"/>
      <c r="C146" s="15"/>
      <c r="D146" s="15"/>
      <c r="E146" s="15"/>
      <c r="F146" s="15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5"/>
      <c r="S146" s="15"/>
      <c r="T146" s="15"/>
      <c r="U146" s="15"/>
      <c r="V146" s="15"/>
      <c r="W146" s="15"/>
      <c r="X146" s="15"/>
      <c r="Y146" s="14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  <c r="CC146" s="13"/>
      <c r="CD146" s="13"/>
      <c r="CE146" s="13"/>
      <c r="CF146" s="13"/>
      <c r="CG146" s="13"/>
      <c r="CH146" s="13"/>
    </row>
    <row r="147" spans="1:86">
      <c r="A147" s="15"/>
      <c r="B147" s="15"/>
      <c r="C147" s="15"/>
      <c r="D147" s="15"/>
      <c r="E147" s="15"/>
      <c r="F147" s="15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5"/>
      <c r="S147" s="15"/>
      <c r="T147" s="15"/>
      <c r="U147" s="15"/>
      <c r="V147" s="15"/>
      <c r="W147" s="15"/>
      <c r="X147" s="15"/>
      <c r="Y147" s="14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</row>
    <row r="148" spans="1:86">
      <c r="A148" s="15"/>
      <c r="B148" s="15"/>
      <c r="C148" s="15"/>
      <c r="D148" s="15"/>
      <c r="E148" s="15"/>
      <c r="F148" s="15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5"/>
      <c r="S148" s="15"/>
      <c r="T148" s="15"/>
      <c r="U148" s="15"/>
      <c r="V148" s="15"/>
      <c r="W148" s="15"/>
      <c r="X148" s="15"/>
      <c r="Y148" s="14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  <c r="CH148" s="13"/>
    </row>
    <row r="149" spans="1:86">
      <c r="A149" s="15"/>
      <c r="B149" s="15"/>
      <c r="C149" s="15"/>
      <c r="D149" s="15"/>
      <c r="E149" s="15"/>
      <c r="F149" s="15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5"/>
      <c r="S149" s="15"/>
      <c r="T149" s="15"/>
      <c r="U149" s="15"/>
      <c r="V149" s="15"/>
      <c r="W149" s="15"/>
      <c r="X149" s="15"/>
      <c r="Y149" s="14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  <c r="CF149" s="13"/>
      <c r="CG149" s="13"/>
      <c r="CH149" s="13"/>
    </row>
    <row r="150" spans="1:86">
      <c r="A150" s="15"/>
      <c r="B150" s="15"/>
      <c r="C150" s="15"/>
      <c r="D150" s="15"/>
      <c r="E150" s="15"/>
      <c r="F150" s="15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5"/>
      <c r="S150" s="15"/>
      <c r="T150" s="15"/>
      <c r="U150" s="15"/>
      <c r="V150" s="15"/>
      <c r="W150" s="15"/>
      <c r="X150" s="15"/>
      <c r="Y150" s="14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BE150" s="13"/>
      <c r="BF150" s="13"/>
      <c r="BG150" s="13"/>
      <c r="BH150" s="13"/>
      <c r="BI150" s="13"/>
      <c r="BJ150" s="13"/>
      <c r="BK150" s="13"/>
      <c r="BL150" s="13"/>
      <c r="BM150" s="13"/>
      <c r="BN150" s="13"/>
      <c r="BO150" s="13"/>
      <c r="BP150" s="13"/>
      <c r="BQ150" s="13"/>
      <c r="BR150" s="13"/>
      <c r="BS150" s="13"/>
      <c r="BT150" s="13"/>
      <c r="BU150" s="13"/>
      <c r="BV150" s="13"/>
      <c r="BW150" s="13"/>
      <c r="BX150" s="13"/>
      <c r="BY150" s="13"/>
      <c r="BZ150" s="13"/>
      <c r="CA150" s="13"/>
      <c r="CB150" s="13"/>
      <c r="CC150" s="13"/>
      <c r="CD150" s="13"/>
      <c r="CE150" s="13"/>
      <c r="CF150" s="13"/>
      <c r="CG150" s="13"/>
      <c r="CH150" s="13"/>
    </row>
    <row r="151" spans="1:86">
      <c r="A151" s="15"/>
      <c r="B151" s="15"/>
      <c r="C151" s="15"/>
      <c r="D151" s="15"/>
      <c r="E151" s="15"/>
      <c r="F151" s="15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5"/>
      <c r="S151" s="15"/>
      <c r="T151" s="15"/>
      <c r="U151" s="15"/>
      <c r="V151" s="15"/>
      <c r="W151" s="15"/>
      <c r="X151" s="15"/>
      <c r="Y151" s="14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  <c r="BE151" s="13"/>
      <c r="BF151" s="13"/>
      <c r="BG151" s="13"/>
      <c r="BH151" s="13"/>
      <c r="BI151" s="13"/>
      <c r="BJ151" s="13"/>
      <c r="BK151" s="13"/>
      <c r="BL151" s="13"/>
      <c r="BM151" s="13"/>
      <c r="BN151" s="13"/>
      <c r="BO151" s="13"/>
      <c r="BP151" s="13"/>
      <c r="BQ151" s="13"/>
      <c r="BR151" s="13"/>
      <c r="BS151" s="13"/>
      <c r="BT151" s="13"/>
      <c r="BU151" s="13"/>
      <c r="BV151" s="13"/>
      <c r="BW151" s="13"/>
      <c r="BX151" s="13"/>
      <c r="BY151" s="13"/>
      <c r="BZ151" s="13"/>
      <c r="CA151" s="13"/>
      <c r="CB151" s="13"/>
      <c r="CC151" s="13"/>
      <c r="CD151" s="13"/>
      <c r="CE151" s="13"/>
      <c r="CF151" s="13"/>
      <c r="CG151" s="13"/>
      <c r="CH151" s="13"/>
    </row>
    <row r="152" spans="1:86">
      <c r="A152" s="15"/>
      <c r="B152" s="15"/>
      <c r="C152" s="15"/>
      <c r="D152" s="15"/>
      <c r="E152" s="15"/>
      <c r="F152" s="15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5"/>
      <c r="S152" s="15"/>
      <c r="T152" s="15"/>
      <c r="U152" s="15"/>
      <c r="V152" s="15"/>
      <c r="W152" s="15"/>
      <c r="X152" s="15"/>
      <c r="Y152" s="14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  <c r="BE152" s="13"/>
      <c r="BF152" s="13"/>
      <c r="BG152" s="13"/>
      <c r="BH152" s="13"/>
      <c r="BI152" s="13"/>
      <c r="BJ152" s="13"/>
      <c r="BK152" s="13"/>
      <c r="BL152" s="13"/>
      <c r="BM152" s="13"/>
      <c r="BN152" s="13"/>
      <c r="BO152" s="13"/>
      <c r="BP152" s="13"/>
      <c r="BQ152" s="13"/>
      <c r="BR152" s="13"/>
      <c r="BS152" s="13"/>
      <c r="BT152" s="13"/>
      <c r="BU152" s="13"/>
      <c r="BV152" s="13"/>
      <c r="BW152" s="13"/>
      <c r="BX152" s="13"/>
      <c r="BY152" s="13"/>
      <c r="BZ152" s="13"/>
      <c r="CA152" s="13"/>
      <c r="CB152" s="13"/>
      <c r="CC152" s="13"/>
      <c r="CD152" s="13"/>
      <c r="CE152" s="13"/>
      <c r="CF152" s="13"/>
      <c r="CG152" s="13"/>
      <c r="CH152" s="13"/>
    </row>
    <row r="153" spans="1:86">
      <c r="A153" s="15"/>
      <c r="B153" s="15"/>
      <c r="C153" s="15"/>
      <c r="D153" s="15"/>
      <c r="E153" s="15"/>
      <c r="F153" s="15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5"/>
      <c r="S153" s="15"/>
      <c r="T153" s="15"/>
      <c r="U153" s="15"/>
      <c r="V153" s="15"/>
      <c r="W153" s="15"/>
      <c r="X153" s="15"/>
      <c r="Y153" s="14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  <c r="BE153" s="13"/>
      <c r="BF153" s="13"/>
      <c r="BG153" s="13"/>
      <c r="BH153" s="13"/>
      <c r="BI153" s="13"/>
      <c r="BJ153" s="13"/>
      <c r="BK153" s="13"/>
      <c r="BL153" s="13"/>
      <c r="BM153" s="13"/>
      <c r="BN153" s="13"/>
      <c r="BO153" s="13"/>
      <c r="BP153" s="13"/>
      <c r="BQ153" s="13"/>
      <c r="BR153" s="13"/>
      <c r="BS153" s="13"/>
      <c r="BT153" s="13"/>
      <c r="BU153" s="13"/>
      <c r="BV153" s="13"/>
      <c r="BW153" s="13"/>
      <c r="BX153" s="13"/>
      <c r="BY153" s="13"/>
      <c r="BZ153" s="13"/>
      <c r="CA153" s="13"/>
      <c r="CB153" s="13"/>
      <c r="CC153" s="13"/>
      <c r="CD153" s="13"/>
      <c r="CE153" s="13"/>
      <c r="CF153" s="13"/>
      <c r="CG153" s="13"/>
      <c r="CH153" s="13"/>
    </row>
    <row r="154" spans="1:86">
      <c r="A154" s="15"/>
      <c r="B154" s="15"/>
      <c r="C154" s="15"/>
      <c r="D154" s="15"/>
      <c r="E154" s="15"/>
      <c r="F154" s="15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5"/>
      <c r="S154" s="15"/>
      <c r="T154" s="15"/>
      <c r="U154" s="15"/>
      <c r="V154" s="15"/>
      <c r="W154" s="15"/>
      <c r="X154" s="15"/>
      <c r="Y154" s="14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  <c r="BE154" s="13"/>
      <c r="BF154" s="13"/>
      <c r="BG154" s="13"/>
      <c r="BH154" s="13"/>
      <c r="BI154" s="13"/>
      <c r="BJ154" s="13"/>
      <c r="BK154" s="13"/>
      <c r="BL154" s="13"/>
      <c r="BM154" s="13"/>
      <c r="BN154" s="13"/>
      <c r="BO154" s="13"/>
      <c r="BP154" s="13"/>
      <c r="BQ154" s="13"/>
      <c r="BR154" s="13"/>
      <c r="BS154" s="13"/>
      <c r="BT154" s="13"/>
      <c r="BU154" s="13"/>
      <c r="BV154" s="13"/>
      <c r="BW154" s="13"/>
      <c r="BX154" s="13"/>
      <c r="BY154" s="13"/>
      <c r="BZ154" s="13"/>
      <c r="CA154" s="13"/>
      <c r="CB154" s="13"/>
      <c r="CC154" s="13"/>
      <c r="CD154" s="13"/>
      <c r="CE154" s="13"/>
      <c r="CF154" s="13"/>
      <c r="CG154" s="13"/>
      <c r="CH154" s="13"/>
    </row>
    <row r="155" spans="1:86">
      <c r="A155" s="15"/>
      <c r="B155" s="15"/>
      <c r="C155" s="15"/>
      <c r="D155" s="15"/>
      <c r="E155" s="15"/>
      <c r="F155" s="15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5"/>
      <c r="S155" s="15"/>
      <c r="T155" s="15"/>
      <c r="U155" s="15"/>
      <c r="V155" s="15"/>
      <c r="W155" s="15"/>
      <c r="X155" s="15"/>
      <c r="Y155" s="14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  <c r="BE155" s="13"/>
      <c r="BF155" s="13"/>
      <c r="BG155" s="13"/>
      <c r="BH155" s="13"/>
      <c r="BI155" s="13"/>
      <c r="BJ155" s="13"/>
      <c r="BK155" s="13"/>
      <c r="BL155" s="13"/>
      <c r="BM155" s="13"/>
      <c r="BN155" s="13"/>
      <c r="BO155" s="13"/>
      <c r="BP155" s="13"/>
      <c r="BQ155" s="13"/>
      <c r="BR155" s="13"/>
      <c r="BS155" s="13"/>
      <c r="BT155" s="13"/>
      <c r="BU155" s="13"/>
      <c r="BV155" s="13"/>
      <c r="BW155" s="13"/>
      <c r="BX155" s="13"/>
      <c r="BY155" s="13"/>
      <c r="BZ155" s="13"/>
      <c r="CA155" s="13"/>
      <c r="CB155" s="13"/>
      <c r="CC155" s="13"/>
      <c r="CD155" s="13"/>
      <c r="CE155" s="13"/>
      <c r="CF155" s="13"/>
      <c r="CG155" s="13"/>
      <c r="CH155" s="13"/>
    </row>
    <row r="156" spans="1:86">
      <c r="A156" s="15"/>
      <c r="B156" s="15"/>
      <c r="C156" s="15"/>
      <c r="D156" s="15"/>
      <c r="E156" s="15"/>
      <c r="F156" s="15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5"/>
      <c r="S156" s="15"/>
      <c r="T156" s="15"/>
      <c r="U156" s="15"/>
      <c r="V156" s="15"/>
      <c r="W156" s="15"/>
      <c r="X156" s="15"/>
      <c r="Y156" s="14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  <c r="BE156" s="13"/>
      <c r="BF156" s="13"/>
      <c r="BG156" s="13"/>
      <c r="BH156" s="13"/>
      <c r="BI156" s="13"/>
      <c r="BJ156" s="13"/>
      <c r="BK156" s="13"/>
      <c r="BL156" s="13"/>
      <c r="BM156" s="13"/>
      <c r="BN156" s="13"/>
      <c r="BO156" s="13"/>
      <c r="BP156" s="13"/>
      <c r="BQ156" s="13"/>
      <c r="BR156" s="13"/>
      <c r="BS156" s="13"/>
      <c r="BT156" s="13"/>
      <c r="BU156" s="13"/>
      <c r="BV156" s="13"/>
      <c r="BW156" s="13"/>
      <c r="BX156" s="13"/>
      <c r="BY156" s="13"/>
      <c r="BZ156" s="13"/>
      <c r="CA156" s="13"/>
      <c r="CB156" s="13"/>
      <c r="CC156" s="13"/>
      <c r="CD156" s="13"/>
      <c r="CE156" s="13"/>
      <c r="CF156" s="13"/>
      <c r="CG156" s="13"/>
      <c r="CH156" s="13"/>
    </row>
    <row r="157" spans="1:86">
      <c r="A157" s="15"/>
      <c r="B157" s="15"/>
      <c r="C157" s="15"/>
      <c r="D157" s="15"/>
      <c r="E157" s="15"/>
      <c r="F157" s="15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5"/>
      <c r="S157" s="15"/>
      <c r="T157" s="15"/>
      <c r="U157" s="15"/>
      <c r="V157" s="15"/>
      <c r="W157" s="15"/>
      <c r="X157" s="15"/>
      <c r="Y157" s="14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  <c r="BE157" s="13"/>
      <c r="BF157" s="13"/>
      <c r="BG157" s="13"/>
      <c r="BH157" s="13"/>
      <c r="BI157" s="13"/>
      <c r="BJ157" s="13"/>
      <c r="BK157" s="13"/>
      <c r="BL157" s="13"/>
      <c r="BM157" s="13"/>
      <c r="BN157" s="13"/>
      <c r="BO157" s="13"/>
      <c r="BP157" s="13"/>
      <c r="BQ157" s="13"/>
      <c r="BR157" s="13"/>
      <c r="BS157" s="13"/>
      <c r="BT157" s="13"/>
      <c r="BU157" s="13"/>
      <c r="BV157" s="13"/>
      <c r="BW157" s="13"/>
      <c r="BX157" s="13"/>
      <c r="BY157" s="13"/>
      <c r="BZ157" s="13"/>
      <c r="CA157" s="13"/>
      <c r="CB157" s="13"/>
      <c r="CC157" s="13"/>
      <c r="CD157" s="13"/>
      <c r="CE157" s="13"/>
      <c r="CF157" s="13"/>
      <c r="CG157" s="13"/>
      <c r="CH157" s="13"/>
    </row>
    <row r="158" spans="1:86">
      <c r="A158" s="15"/>
      <c r="B158" s="15"/>
      <c r="C158" s="15"/>
      <c r="D158" s="15"/>
      <c r="E158" s="15"/>
      <c r="F158" s="15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5"/>
      <c r="S158" s="15"/>
      <c r="T158" s="15"/>
      <c r="U158" s="15"/>
      <c r="V158" s="15"/>
      <c r="W158" s="15"/>
      <c r="X158" s="15"/>
      <c r="Y158" s="14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  <c r="BE158" s="13"/>
      <c r="BF158" s="13"/>
      <c r="BG158" s="13"/>
      <c r="BH158" s="13"/>
      <c r="BI158" s="13"/>
      <c r="BJ158" s="13"/>
      <c r="BK158" s="13"/>
      <c r="BL158" s="13"/>
      <c r="BM158" s="13"/>
      <c r="BN158" s="13"/>
      <c r="BO158" s="13"/>
      <c r="BP158" s="13"/>
      <c r="BQ158" s="13"/>
      <c r="BR158" s="13"/>
      <c r="BS158" s="13"/>
      <c r="BT158" s="13"/>
      <c r="BU158" s="13"/>
      <c r="BV158" s="13"/>
      <c r="BW158" s="13"/>
      <c r="BX158" s="13"/>
      <c r="BY158" s="13"/>
      <c r="BZ158" s="13"/>
      <c r="CA158" s="13"/>
      <c r="CB158" s="13"/>
      <c r="CC158" s="13"/>
      <c r="CD158" s="13"/>
      <c r="CE158" s="13"/>
      <c r="CF158" s="13"/>
      <c r="CG158" s="13"/>
      <c r="CH158" s="13"/>
    </row>
    <row r="159" spans="1:86">
      <c r="A159" s="15"/>
      <c r="B159" s="15"/>
      <c r="C159" s="15"/>
      <c r="D159" s="15"/>
      <c r="E159" s="15"/>
      <c r="F159" s="15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5"/>
      <c r="S159" s="15"/>
      <c r="T159" s="15"/>
      <c r="U159" s="15"/>
      <c r="V159" s="15"/>
      <c r="W159" s="15"/>
      <c r="X159" s="15"/>
      <c r="Y159" s="14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  <c r="BE159" s="13"/>
      <c r="BF159" s="13"/>
      <c r="BG159" s="13"/>
      <c r="BH159" s="13"/>
      <c r="BI159" s="13"/>
      <c r="BJ159" s="13"/>
      <c r="BK159" s="13"/>
      <c r="BL159" s="13"/>
      <c r="BM159" s="13"/>
      <c r="BN159" s="13"/>
      <c r="BO159" s="13"/>
      <c r="BP159" s="13"/>
      <c r="BQ159" s="13"/>
      <c r="BR159" s="13"/>
      <c r="BS159" s="13"/>
      <c r="BT159" s="13"/>
      <c r="BU159" s="13"/>
      <c r="BV159" s="13"/>
      <c r="BW159" s="13"/>
      <c r="BX159" s="13"/>
      <c r="BY159" s="13"/>
      <c r="BZ159" s="13"/>
      <c r="CA159" s="13"/>
      <c r="CB159" s="13"/>
      <c r="CC159" s="13"/>
      <c r="CD159" s="13"/>
      <c r="CE159" s="13"/>
      <c r="CF159" s="13"/>
      <c r="CG159" s="13"/>
      <c r="CH159" s="13"/>
    </row>
    <row r="160" spans="1:86">
      <c r="A160" s="15"/>
      <c r="B160" s="15"/>
      <c r="C160" s="15"/>
      <c r="D160" s="15"/>
      <c r="E160" s="15"/>
      <c r="F160" s="15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5"/>
      <c r="S160" s="15"/>
      <c r="T160" s="15"/>
      <c r="U160" s="15"/>
      <c r="V160" s="15"/>
      <c r="W160" s="15"/>
      <c r="X160" s="15"/>
      <c r="Y160" s="14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  <c r="BE160" s="13"/>
      <c r="BF160" s="13"/>
      <c r="BG160" s="13"/>
      <c r="BH160" s="13"/>
      <c r="BI160" s="13"/>
      <c r="BJ160" s="13"/>
      <c r="BK160" s="13"/>
      <c r="BL160" s="13"/>
      <c r="BM160" s="13"/>
      <c r="BN160" s="13"/>
      <c r="BO160" s="13"/>
      <c r="BP160" s="13"/>
      <c r="BQ160" s="13"/>
      <c r="BR160" s="13"/>
      <c r="BS160" s="13"/>
      <c r="BT160" s="13"/>
      <c r="BU160" s="13"/>
      <c r="BV160" s="13"/>
      <c r="BW160" s="13"/>
      <c r="BX160" s="13"/>
      <c r="BY160" s="13"/>
      <c r="BZ160" s="13"/>
      <c r="CA160" s="13"/>
      <c r="CB160" s="13"/>
      <c r="CC160" s="13"/>
      <c r="CD160" s="13"/>
      <c r="CE160" s="13"/>
      <c r="CF160" s="13"/>
      <c r="CG160" s="13"/>
      <c r="CH160" s="13"/>
    </row>
    <row r="161" spans="1:86">
      <c r="A161" s="15"/>
      <c r="B161" s="15"/>
      <c r="C161" s="15"/>
      <c r="D161" s="15"/>
      <c r="E161" s="15"/>
      <c r="F161" s="15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5"/>
      <c r="S161" s="15"/>
      <c r="T161" s="15"/>
      <c r="U161" s="15"/>
      <c r="V161" s="15"/>
      <c r="W161" s="15"/>
      <c r="X161" s="15"/>
      <c r="Y161" s="14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  <c r="BE161" s="13"/>
      <c r="BF161" s="13"/>
      <c r="BG161" s="13"/>
      <c r="BH161" s="13"/>
      <c r="BI161" s="13"/>
      <c r="BJ161" s="13"/>
      <c r="BK161" s="13"/>
      <c r="BL161" s="13"/>
      <c r="BM161" s="13"/>
      <c r="BN161" s="13"/>
      <c r="BO161" s="13"/>
      <c r="BP161" s="13"/>
      <c r="BQ161" s="13"/>
      <c r="BR161" s="13"/>
      <c r="BS161" s="13"/>
      <c r="BT161" s="13"/>
      <c r="BU161" s="13"/>
      <c r="BV161" s="13"/>
      <c r="BW161" s="13"/>
      <c r="BX161" s="13"/>
      <c r="BY161" s="13"/>
      <c r="BZ161" s="13"/>
      <c r="CA161" s="13"/>
      <c r="CB161" s="13"/>
      <c r="CC161" s="13"/>
      <c r="CD161" s="13"/>
      <c r="CE161" s="13"/>
      <c r="CF161" s="13"/>
      <c r="CG161" s="13"/>
      <c r="CH161" s="13"/>
    </row>
    <row r="162" spans="1:86">
      <c r="A162" s="15"/>
      <c r="B162" s="15"/>
      <c r="C162" s="15"/>
      <c r="D162" s="15"/>
      <c r="E162" s="15"/>
      <c r="F162" s="15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5"/>
      <c r="S162" s="15"/>
      <c r="T162" s="15"/>
      <c r="U162" s="15"/>
      <c r="V162" s="15"/>
      <c r="W162" s="15"/>
      <c r="X162" s="15"/>
      <c r="Y162" s="14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  <c r="BE162" s="13"/>
      <c r="BF162" s="13"/>
      <c r="BG162" s="13"/>
      <c r="BH162" s="13"/>
      <c r="BI162" s="13"/>
      <c r="BJ162" s="13"/>
      <c r="BK162" s="13"/>
      <c r="BL162" s="13"/>
      <c r="BM162" s="13"/>
      <c r="BN162" s="13"/>
      <c r="BO162" s="13"/>
      <c r="BP162" s="13"/>
      <c r="BQ162" s="13"/>
      <c r="BR162" s="13"/>
      <c r="BS162" s="13"/>
      <c r="BT162" s="13"/>
      <c r="BU162" s="13"/>
      <c r="BV162" s="13"/>
      <c r="BW162" s="13"/>
      <c r="BX162" s="13"/>
      <c r="BY162" s="13"/>
      <c r="BZ162" s="13"/>
      <c r="CA162" s="13"/>
      <c r="CB162" s="13"/>
      <c r="CC162" s="13"/>
      <c r="CD162" s="13"/>
      <c r="CE162" s="13"/>
      <c r="CF162" s="13"/>
      <c r="CG162" s="13"/>
      <c r="CH162" s="13"/>
    </row>
    <row r="163" spans="1:86">
      <c r="A163" s="15"/>
      <c r="B163" s="15"/>
      <c r="C163" s="15"/>
      <c r="D163" s="15"/>
      <c r="E163" s="15"/>
      <c r="F163" s="15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5"/>
      <c r="S163" s="15"/>
      <c r="T163" s="15"/>
      <c r="U163" s="15"/>
      <c r="V163" s="15"/>
      <c r="W163" s="15"/>
      <c r="X163" s="15"/>
      <c r="Y163" s="14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  <c r="BE163" s="13"/>
      <c r="BF163" s="13"/>
      <c r="BG163" s="13"/>
      <c r="BH163" s="13"/>
      <c r="BI163" s="13"/>
      <c r="BJ163" s="13"/>
      <c r="BK163" s="13"/>
      <c r="BL163" s="13"/>
      <c r="BM163" s="13"/>
      <c r="BN163" s="13"/>
      <c r="BO163" s="13"/>
      <c r="BP163" s="13"/>
      <c r="BQ163" s="13"/>
      <c r="BR163" s="13"/>
      <c r="BS163" s="13"/>
      <c r="BT163" s="13"/>
      <c r="BU163" s="13"/>
      <c r="BV163" s="13"/>
      <c r="BW163" s="13"/>
      <c r="BX163" s="13"/>
      <c r="BY163" s="13"/>
      <c r="BZ163" s="13"/>
      <c r="CA163" s="13"/>
      <c r="CB163" s="13"/>
      <c r="CC163" s="13"/>
      <c r="CD163" s="13"/>
      <c r="CE163" s="13"/>
      <c r="CF163" s="13"/>
      <c r="CG163" s="13"/>
      <c r="CH163" s="13"/>
    </row>
    <row r="164" spans="1:86">
      <c r="A164" s="15"/>
      <c r="B164" s="15"/>
      <c r="C164" s="15"/>
      <c r="D164" s="15"/>
      <c r="E164" s="15"/>
      <c r="F164" s="15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5"/>
      <c r="S164" s="15"/>
      <c r="T164" s="15"/>
      <c r="U164" s="15"/>
      <c r="V164" s="15"/>
      <c r="W164" s="15"/>
      <c r="X164" s="15"/>
      <c r="Y164" s="14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  <c r="BE164" s="13"/>
      <c r="BF164" s="13"/>
      <c r="BG164" s="13"/>
      <c r="BH164" s="13"/>
      <c r="BI164" s="13"/>
      <c r="BJ164" s="13"/>
      <c r="BK164" s="13"/>
      <c r="BL164" s="13"/>
      <c r="BM164" s="13"/>
      <c r="BN164" s="13"/>
      <c r="BO164" s="13"/>
      <c r="BP164" s="13"/>
      <c r="BQ164" s="13"/>
      <c r="BR164" s="13"/>
      <c r="BS164" s="13"/>
      <c r="BT164" s="13"/>
      <c r="BU164" s="13"/>
      <c r="BV164" s="13"/>
      <c r="BW164" s="13"/>
      <c r="BX164" s="13"/>
      <c r="BY164" s="13"/>
      <c r="BZ164" s="13"/>
      <c r="CA164" s="13"/>
      <c r="CB164" s="13"/>
      <c r="CC164" s="13"/>
      <c r="CD164" s="13"/>
      <c r="CE164" s="13"/>
      <c r="CF164" s="13"/>
      <c r="CG164" s="13"/>
      <c r="CH164" s="13"/>
    </row>
    <row r="165" spans="1:86">
      <c r="A165" s="15"/>
      <c r="B165" s="15"/>
      <c r="C165" s="15"/>
      <c r="D165" s="15"/>
      <c r="E165" s="15"/>
      <c r="F165" s="15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5"/>
      <c r="S165" s="15"/>
      <c r="T165" s="15"/>
      <c r="U165" s="15"/>
      <c r="V165" s="15"/>
      <c r="W165" s="15"/>
      <c r="X165" s="15"/>
      <c r="Y165" s="14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  <c r="BE165" s="13"/>
      <c r="BF165" s="13"/>
      <c r="BG165" s="13"/>
      <c r="BH165" s="13"/>
      <c r="BI165" s="13"/>
      <c r="BJ165" s="13"/>
      <c r="BK165" s="13"/>
      <c r="BL165" s="13"/>
      <c r="BM165" s="13"/>
      <c r="BN165" s="13"/>
      <c r="BO165" s="13"/>
      <c r="BP165" s="13"/>
      <c r="BQ165" s="13"/>
      <c r="BR165" s="13"/>
      <c r="BS165" s="13"/>
      <c r="BT165" s="13"/>
      <c r="BU165" s="13"/>
      <c r="BV165" s="13"/>
      <c r="BW165" s="13"/>
      <c r="BX165" s="13"/>
      <c r="BY165" s="13"/>
      <c r="BZ165" s="13"/>
      <c r="CA165" s="13"/>
      <c r="CB165" s="13"/>
      <c r="CC165" s="13"/>
      <c r="CD165" s="13"/>
      <c r="CE165" s="13"/>
      <c r="CF165" s="13"/>
      <c r="CG165" s="13"/>
      <c r="CH165" s="13"/>
    </row>
    <row r="166" spans="1:86">
      <c r="A166" s="15"/>
      <c r="B166" s="15"/>
      <c r="C166" s="15"/>
      <c r="D166" s="15"/>
      <c r="E166" s="15"/>
      <c r="F166" s="15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5"/>
      <c r="S166" s="15"/>
      <c r="T166" s="15"/>
      <c r="U166" s="15"/>
      <c r="V166" s="15"/>
      <c r="W166" s="15"/>
      <c r="X166" s="15"/>
      <c r="Y166" s="14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  <c r="BE166" s="13"/>
      <c r="BF166" s="13"/>
      <c r="BG166" s="13"/>
      <c r="BH166" s="13"/>
      <c r="BI166" s="13"/>
      <c r="BJ166" s="13"/>
      <c r="BK166" s="13"/>
      <c r="BL166" s="13"/>
      <c r="BM166" s="13"/>
      <c r="BN166" s="13"/>
      <c r="BO166" s="13"/>
      <c r="BP166" s="13"/>
      <c r="BQ166" s="13"/>
      <c r="BR166" s="13"/>
      <c r="BS166" s="13"/>
      <c r="BT166" s="13"/>
      <c r="BU166" s="13"/>
      <c r="BV166" s="13"/>
      <c r="BW166" s="13"/>
      <c r="BX166" s="13"/>
      <c r="BY166" s="13"/>
      <c r="BZ166" s="13"/>
      <c r="CA166" s="13"/>
      <c r="CB166" s="13"/>
      <c r="CC166" s="13"/>
      <c r="CD166" s="13"/>
      <c r="CE166" s="13"/>
      <c r="CF166" s="13"/>
      <c r="CG166" s="13"/>
      <c r="CH166" s="13"/>
    </row>
    <row r="167" spans="1:86">
      <c r="A167" s="15"/>
      <c r="B167" s="15"/>
      <c r="C167" s="15"/>
      <c r="D167" s="15"/>
      <c r="E167" s="15"/>
      <c r="F167" s="15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5"/>
      <c r="S167" s="15"/>
      <c r="T167" s="15"/>
      <c r="U167" s="15"/>
      <c r="V167" s="15"/>
      <c r="W167" s="15"/>
      <c r="X167" s="15"/>
      <c r="Y167" s="14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  <c r="BE167" s="13"/>
      <c r="BF167" s="13"/>
      <c r="BG167" s="13"/>
      <c r="BH167" s="13"/>
      <c r="BI167" s="13"/>
      <c r="BJ167" s="13"/>
      <c r="BK167" s="13"/>
      <c r="BL167" s="13"/>
      <c r="BM167" s="13"/>
      <c r="BN167" s="13"/>
      <c r="BO167" s="13"/>
      <c r="BP167" s="13"/>
      <c r="BQ167" s="13"/>
      <c r="BR167" s="13"/>
      <c r="BS167" s="13"/>
      <c r="BT167" s="13"/>
      <c r="BU167" s="13"/>
      <c r="BV167" s="13"/>
      <c r="BW167" s="13"/>
      <c r="BX167" s="13"/>
      <c r="BY167" s="13"/>
      <c r="BZ167" s="13"/>
      <c r="CA167" s="13"/>
      <c r="CB167" s="13"/>
      <c r="CC167" s="13"/>
      <c r="CD167" s="13"/>
      <c r="CE167" s="13"/>
      <c r="CF167" s="13"/>
      <c r="CG167" s="13"/>
      <c r="CH167" s="13"/>
    </row>
    <row r="168" spans="1:86">
      <c r="A168" s="15"/>
      <c r="B168" s="15"/>
      <c r="C168" s="15"/>
      <c r="D168" s="15"/>
      <c r="E168" s="15"/>
      <c r="F168" s="15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5"/>
      <c r="S168" s="15"/>
      <c r="T168" s="15"/>
      <c r="U168" s="15"/>
      <c r="V168" s="15"/>
      <c r="W168" s="15"/>
      <c r="X168" s="15"/>
      <c r="Y168" s="14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  <c r="BE168" s="13"/>
      <c r="BF168" s="13"/>
      <c r="BG168" s="13"/>
      <c r="BH168" s="13"/>
      <c r="BI168" s="13"/>
      <c r="BJ168" s="13"/>
      <c r="BK168" s="13"/>
      <c r="BL168" s="13"/>
      <c r="BM168" s="13"/>
      <c r="BN168" s="13"/>
      <c r="BO168" s="13"/>
      <c r="BP168" s="13"/>
      <c r="BQ168" s="13"/>
      <c r="BR168" s="13"/>
      <c r="BS168" s="13"/>
      <c r="BT168" s="13"/>
      <c r="BU168" s="13"/>
      <c r="BV168" s="13"/>
      <c r="BW168" s="13"/>
      <c r="BX168" s="13"/>
      <c r="BY168" s="13"/>
      <c r="BZ168" s="13"/>
      <c r="CA168" s="13"/>
      <c r="CB168" s="13"/>
      <c r="CC168" s="13"/>
      <c r="CD168" s="13"/>
      <c r="CE168" s="13"/>
      <c r="CF168" s="13"/>
      <c r="CG168" s="13"/>
      <c r="CH168" s="13"/>
    </row>
    <row r="169" spans="1:86">
      <c r="A169" s="15"/>
      <c r="B169" s="15"/>
      <c r="C169" s="15"/>
      <c r="D169" s="15"/>
      <c r="E169" s="15"/>
      <c r="F169" s="15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5"/>
      <c r="S169" s="15"/>
      <c r="T169" s="15"/>
      <c r="U169" s="15"/>
      <c r="V169" s="15"/>
      <c r="W169" s="15"/>
      <c r="X169" s="15"/>
      <c r="Y169" s="14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  <c r="BE169" s="13"/>
      <c r="BF169" s="13"/>
      <c r="BG169" s="13"/>
      <c r="BH169" s="13"/>
      <c r="BI169" s="13"/>
      <c r="BJ169" s="13"/>
      <c r="BK169" s="13"/>
      <c r="BL169" s="13"/>
      <c r="BM169" s="13"/>
      <c r="BN169" s="13"/>
      <c r="BO169" s="13"/>
      <c r="BP169" s="13"/>
      <c r="BQ169" s="13"/>
      <c r="BR169" s="13"/>
      <c r="BS169" s="13"/>
      <c r="BT169" s="13"/>
      <c r="BU169" s="13"/>
      <c r="BV169" s="13"/>
      <c r="BW169" s="13"/>
      <c r="BX169" s="13"/>
      <c r="BY169" s="13"/>
      <c r="BZ169" s="13"/>
      <c r="CA169" s="13"/>
      <c r="CB169" s="13"/>
      <c r="CC169" s="13"/>
      <c r="CD169" s="13"/>
      <c r="CE169" s="13"/>
      <c r="CF169" s="13"/>
      <c r="CG169" s="13"/>
      <c r="CH169" s="13"/>
    </row>
    <row r="170" spans="1:86">
      <c r="A170" s="15"/>
      <c r="B170" s="15"/>
      <c r="C170" s="15"/>
      <c r="D170" s="15"/>
      <c r="E170" s="15"/>
      <c r="F170" s="15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5"/>
      <c r="S170" s="15"/>
      <c r="T170" s="15"/>
      <c r="U170" s="15"/>
      <c r="V170" s="15"/>
      <c r="W170" s="15"/>
      <c r="X170" s="15"/>
      <c r="Y170" s="14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  <c r="BE170" s="13"/>
      <c r="BF170" s="13"/>
      <c r="BG170" s="13"/>
      <c r="BH170" s="13"/>
      <c r="BI170" s="13"/>
      <c r="BJ170" s="13"/>
      <c r="BK170" s="13"/>
      <c r="BL170" s="13"/>
      <c r="BM170" s="13"/>
      <c r="BN170" s="13"/>
      <c r="BO170" s="13"/>
      <c r="BP170" s="13"/>
      <c r="BQ170" s="13"/>
      <c r="BR170" s="13"/>
      <c r="BS170" s="13"/>
      <c r="BT170" s="13"/>
      <c r="BU170" s="13"/>
      <c r="BV170" s="13"/>
      <c r="BW170" s="13"/>
      <c r="BX170" s="13"/>
      <c r="BY170" s="13"/>
      <c r="BZ170" s="13"/>
      <c r="CA170" s="13"/>
      <c r="CB170" s="13"/>
      <c r="CC170" s="13"/>
      <c r="CD170" s="13"/>
      <c r="CE170" s="13"/>
      <c r="CF170" s="13"/>
      <c r="CG170" s="13"/>
      <c r="CH170" s="13"/>
    </row>
    <row r="171" spans="1:86">
      <c r="A171" s="15"/>
      <c r="B171" s="15"/>
      <c r="C171" s="15"/>
      <c r="D171" s="15"/>
      <c r="E171" s="15"/>
      <c r="F171" s="15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5"/>
      <c r="S171" s="15"/>
      <c r="T171" s="15"/>
      <c r="U171" s="15"/>
      <c r="V171" s="15"/>
      <c r="W171" s="15"/>
      <c r="X171" s="15"/>
      <c r="Y171" s="14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  <c r="BE171" s="13"/>
      <c r="BF171" s="13"/>
      <c r="BG171" s="13"/>
      <c r="BH171" s="13"/>
      <c r="BI171" s="13"/>
      <c r="BJ171" s="13"/>
      <c r="BK171" s="13"/>
      <c r="BL171" s="13"/>
      <c r="BM171" s="13"/>
      <c r="BN171" s="13"/>
      <c r="BO171" s="13"/>
      <c r="BP171" s="13"/>
      <c r="BQ171" s="13"/>
      <c r="BR171" s="13"/>
      <c r="BS171" s="13"/>
      <c r="BT171" s="13"/>
      <c r="BU171" s="13"/>
      <c r="BV171" s="13"/>
      <c r="BW171" s="13"/>
      <c r="BX171" s="13"/>
      <c r="BY171" s="13"/>
      <c r="BZ171" s="13"/>
      <c r="CA171" s="13"/>
      <c r="CB171" s="13"/>
      <c r="CC171" s="13"/>
      <c r="CD171" s="13"/>
      <c r="CE171" s="13"/>
      <c r="CF171" s="13"/>
      <c r="CG171" s="13"/>
      <c r="CH171" s="13"/>
    </row>
    <row r="172" spans="1:86">
      <c r="A172" s="15"/>
      <c r="B172" s="15"/>
      <c r="C172" s="15"/>
      <c r="D172" s="15"/>
      <c r="E172" s="15"/>
      <c r="F172" s="15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5"/>
      <c r="S172" s="15"/>
      <c r="T172" s="15"/>
      <c r="U172" s="15"/>
      <c r="V172" s="15"/>
      <c r="W172" s="15"/>
      <c r="X172" s="15"/>
      <c r="Y172" s="14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  <c r="BE172" s="13"/>
      <c r="BF172" s="13"/>
      <c r="BG172" s="13"/>
      <c r="BH172" s="13"/>
      <c r="BI172" s="13"/>
      <c r="BJ172" s="13"/>
      <c r="BK172" s="13"/>
      <c r="BL172" s="13"/>
      <c r="BM172" s="13"/>
      <c r="BN172" s="13"/>
      <c r="BO172" s="13"/>
      <c r="BP172" s="13"/>
      <c r="BQ172" s="13"/>
      <c r="BR172" s="13"/>
      <c r="BS172" s="13"/>
      <c r="BT172" s="13"/>
      <c r="BU172" s="13"/>
      <c r="BV172" s="13"/>
      <c r="BW172" s="13"/>
      <c r="BX172" s="13"/>
      <c r="BY172" s="13"/>
      <c r="BZ172" s="13"/>
      <c r="CA172" s="13"/>
      <c r="CB172" s="13"/>
      <c r="CC172" s="13"/>
      <c r="CD172" s="13"/>
      <c r="CE172" s="13"/>
      <c r="CF172" s="13"/>
      <c r="CG172" s="13"/>
      <c r="CH172" s="13"/>
    </row>
    <row r="173" spans="1:86">
      <c r="A173" s="15"/>
      <c r="B173" s="15"/>
      <c r="C173" s="15"/>
      <c r="D173" s="15"/>
      <c r="E173" s="15"/>
      <c r="F173" s="15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5"/>
      <c r="S173" s="15"/>
      <c r="T173" s="15"/>
      <c r="U173" s="15"/>
      <c r="V173" s="15"/>
      <c r="W173" s="15"/>
      <c r="X173" s="15"/>
      <c r="Y173" s="14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  <c r="BE173" s="13"/>
      <c r="BF173" s="13"/>
      <c r="BG173" s="13"/>
      <c r="BH173" s="13"/>
      <c r="BI173" s="13"/>
      <c r="BJ173" s="13"/>
      <c r="BK173" s="13"/>
      <c r="BL173" s="13"/>
      <c r="BM173" s="13"/>
      <c r="BN173" s="13"/>
      <c r="BO173" s="13"/>
      <c r="BP173" s="13"/>
      <c r="BQ173" s="13"/>
      <c r="BR173" s="13"/>
      <c r="BS173" s="13"/>
      <c r="BT173" s="13"/>
      <c r="BU173" s="13"/>
      <c r="BV173" s="13"/>
      <c r="BW173" s="13"/>
      <c r="BX173" s="13"/>
      <c r="BY173" s="13"/>
      <c r="BZ173" s="13"/>
      <c r="CA173" s="13"/>
      <c r="CB173" s="13"/>
      <c r="CC173" s="13"/>
      <c r="CD173" s="13"/>
      <c r="CE173" s="13"/>
      <c r="CF173" s="13"/>
      <c r="CG173" s="13"/>
      <c r="CH173" s="13"/>
    </row>
    <row r="174" spans="1:86">
      <c r="A174" s="15"/>
      <c r="B174" s="15"/>
      <c r="C174" s="15"/>
      <c r="D174" s="15"/>
      <c r="E174" s="15"/>
      <c r="F174" s="15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5"/>
      <c r="S174" s="15"/>
      <c r="T174" s="15"/>
      <c r="U174" s="15"/>
      <c r="V174" s="15"/>
      <c r="W174" s="15"/>
      <c r="X174" s="15"/>
      <c r="Y174" s="14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  <c r="BE174" s="13"/>
      <c r="BF174" s="13"/>
      <c r="BG174" s="13"/>
      <c r="BH174" s="13"/>
      <c r="BI174" s="13"/>
      <c r="BJ174" s="13"/>
      <c r="BK174" s="13"/>
      <c r="BL174" s="13"/>
      <c r="BM174" s="13"/>
      <c r="BN174" s="13"/>
      <c r="BO174" s="13"/>
      <c r="BP174" s="13"/>
      <c r="BQ174" s="13"/>
      <c r="BR174" s="13"/>
      <c r="BS174" s="13"/>
      <c r="BT174" s="13"/>
      <c r="BU174" s="13"/>
      <c r="BV174" s="13"/>
      <c r="BW174" s="13"/>
      <c r="BX174" s="13"/>
      <c r="BY174" s="13"/>
      <c r="BZ174" s="13"/>
      <c r="CA174" s="13"/>
      <c r="CB174" s="13"/>
      <c r="CC174" s="13"/>
      <c r="CD174" s="13"/>
      <c r="CE174" s="13"/>
      <c r="CF174" s="13"/>
      <c r="CG174" s="13"/>
      <c r="CH174" s="13"/>
    </row>
    <row r="175" spans="1:86">
      <c r="A175" s="15"/>
      <c r="B175" s="15"/>
      <c r="C175" s="15"/>
      <c r="D175" s="15"/>
      <c r="E175" s="15"/>
      <c r="F175" s="15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5"/>
      <c r="S175" s="15"/>
      <c r="T175" s="15"/>
      <c r="U175" s="15"/>
      <c r="V175" s="15"/>
      <c r="W175" s="15"/>
      <c r="X175" s="15"/>
      <c r="Y175" s="14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  <c r="BE175" s="13"/>
      <c r="BF175" s="13"/>
      <c r="BG175" s="13"/>
      <c r="BH175" s="13"/>
      <c r="BI175" s="13"/>
      <c r="BJ175" s="13"/>
      <c r="BK175" s="13"/>
      <c r="BL175" s="13"/>
      <c r="BM175" s="13"/>
      <c r="BN175" s="13"/>
      <c r="BO175" s="13"/>
      <c r="BP175" s="13"/>
      <c r="BQ175" s="13"/>
      <c r="BR175" s="13"/>
      <c r="BS175" s="13"/>
      <c r="BT175" s="13"/>
      <c r="BU175" s="13"/>
      <c r="BV175" s="13"/>
      <c r="BW175" s="13"/>
      <c r="BX175" s="13"/>
      <c r="BY175" s="13"/>
      <c r="BZ175" s="13"/>
      <c r="CA175" s="13"/>
      <c r="CB175" s="13"/>
      <c r="CC175" s="13"/>
      <c r="CD175" s="13"/>
      <c r="CE175" s="13"/>
      <c r="CF175" s="13"/>
      <c r="CG175" s="13"/>
      <c r="CH175" s="13"/>
    </row>
    <row r="176" spans="1:86">
      <c r="A176" s="15"/>
      <c r="B176" s="15"/>
      <c r="C176" s="15"/>
      <c r="D176" s="15"/>
      <c r="E176" s="15"/>
      <c r="F176" s="15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5"/>
      <c r="S176" s="15"/>
      <c r="T176" s="15"/>
      <c r="U176" s="15"/>
      <c r="V176" s="15"/>
      <c r="W176" s="15"/>
      <c r="X176" s="15"/>
      <c r="Y176" s="14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  <c r="BE176" s="13"/>
      <c r="BF176" s="13"/>
      <c r="BG176" s="13"/>
      <c r="BH176" s="13"/>
      <c r="BI176" s="13"/>
      <c r="BJ176" s="13"/>
      <c r="BK176" s="13"/>
      <c r="BL176" s="13"/>
      <c r="BM176" s="13"/>
      <c r="BN176" s="13"/>
      <c r="BO176" s="13"/>
      <c r="BP176" s="13"/>
      <c r="BQ176" s="13"/>
      <c r="BR176" s="13"/>
      <c r="BS176" s="13"/>
      <c r="BT176" s="13"/>
      <c r="BU176" s="13"/>
      <c r="BV176" s="13"/>
      <c r="BW176" s="13"/>
      <c r="BX176" s="13"/>
      <c r="BY176" s="13"/>
      <c r="BZ176" s="13"/>
      <c r="CA176" s="13"/>
      <c r="CB176" s="13"/>
      <c r="CC176" s="13"/>
      <c r="CD176" s="13"/>
      <c r="CE176" s="13"/>
      <c r="CF176" s="13"/>
      <c r="CG176" s="13"/>
      <c r="CH176" s="13"/>
    </row>
    <row r="177" spans="1:86">
      <c r="A177" s="15"/>
      <c r="B177" s="15"/>
      <c r="C177" s="15"/>
      <c r="D177" s="15"/>
      <c r="E177" s="15"/>
      <c r="F177" s="15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5"/>
      <c r="S177" s="15"/>
      <c r="T177" s="15"/>
      <c r="U177" s="15"/>
      <c r="V177" s="15"/>
      <c r="W177" s="15"/>
      <c r="X177" s="15"/>
      <c r="Y177" s="14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  <c r="BE177" s="13"/>
      <c r="BF177" s="13"/>
      <c r="BG177" s="13"/>
      <c r="BH177" s="13"/>
      <c r="BI177" s="13"/>
      <c r="BJ177" s="13"/>
      <c r="BK177" s="13"/>
      <c r="BL177" s="13"/>
      <c r="BM177" s="13"/>
      <c r="BN177" s="13"/>
      <c r="BO177" s="13"/>
      <c r="BP177" s="13"/>
      <c r="BQ177" s="13"/>
      <c r="BR177" s="13"/>
      <c r="BS177" s="13"/>
      <c r="BT177" s="13"/>
      <c r="BU177" s="13"/>
      <c r="BV177" s="13"/>
      <c r="BW177" s="13"/>
      <c r="BX177" s="13"/>
      <c r="BY177" s="13"/>
      <c r="BZ177" s="13"/>
      <c r="CA177" s="13"/>
      <c r="CB177" s="13"/>
      <c r="CC177" s="13"/>
      <c r="CD177" s="13"/>
      <c r="CE177" s="13"/>
      <c r="CF177" s="13"/>
      <c r="CG177" s="13"/>
      <c r="CH177" s="13"/>
    </row>
    <row r="178" spans="1:86">
      <c r="A178" s="15"/>
      <c r="B178" s="15"/>
      <c r="C178" s="15"/>
      <c r="D178" s="15"/>
      <c r="E178" s="15"/>
      <c r="F178" s="15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5"/>
      <c r="S178" s="15"/>
      <c r="T178" s="15"/>
      <c r="U178" s="15"/>
      <c r="V178" s="15"/>
      <c r="W178" s="15"/>
      <c r="X178" s="15"/>
      <c r="Y178" s="14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  <c r="BE178" s="13"/>
      <c r="BF178" s="13"/>
      <c r="BG178" s="13"/>
      <c r="BH178" s="13"/>
      <c r="BI178" s="13"/>
      <c r="BJ178" s="13"/>
      <c r="BK178" s="13"/>
      <c r="BL178" s="13"/>
      <c r="BM178" s="13"/>
      <c r="BN178" s="13"/>
      <c r="BO178" s="13"/>
      <c r="BP178" s="13"/>
      <c r="BQ178" s="13"/>
      <c r="BR178" s="13"/>
      <c r="BS178" s="13"/>
      <c r="BT178" s="13"/>
      <c r="BU178" s="13"/>
      <c r="BV178" s="13"/>
      <c r="BW178" s="13"/>
      <c r="BX178" s="13"/>
      <c r="BY178" s="13"/>
      <c r="BZ178" s="13"/>
      <c r="CA178" s="13"/>
      <c r="CB178" s="13"/>
      <c r="CC178" s="13"/>
      <c r="CD178" s="13"/>
      <c r="CE178" s="13"/>
      <c r="CF178" s="13"/>
      <c r="CG178" s="13"/>
      <c r="CH178" s="13"/>
    </row>
    <row r="179" spans="1:86">
      <c r="A179" s="15"/>
      <c r="B179" s="15"/>
      <c r="C179" s="15"/>
      <c r="D179" s="15"/>
      <c r="E179" s="15"/>
      <c r="F179" s="15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5"/>
      <c r="S179" s="15"/>
      <c r="T179" s="15"/>
      <c r="U179" s="15"/>
      <c r="V179" s="15"/>
      <c r="W179" s="15"/>
      <c r="X179" s="15"/>
      <c r="Y179" s="14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  <c r="BE179" s="13"/>
      <c r="BF179" s="13"/>
      <c r="BG179" s="13"/>
      <c r="BH179" s="13"/>
      <c r="BI179" s="13"/>
      <c r="BJ179" s="13"/>
      <c r="BK179" s="13"/>
      <c r="BL179" s="13"/>
      <c r="BM179" s="13"/>
      <c r="BN179" s="13"/>
      <c r="BO179" s="13"/>
      <c r="BP179" s="13"/>
      <c r="BQ179" s="13"/>
      <c r="BR179" s="13"/>
      <c r="BS179" s="13"/>
      <c r="BT179" s="13"/>
      <c r="BU179" s="13"/>
      <c r="BV179" s="13"/>
      <c r="BW179" s="13"/>
      <c r="BX179" s="13"/>
      <c r="BY179" s="13"/>
      <c r="BZ179" s="13"/>
      <c r="CA179" s="13"/>
      <c r="CB179" s="13"/>
      <c r="CC179" s="13"/>
      <c r="CD179" s="13"/>
      <c r="CE179" s="13"/>
      <c r="CF179" s="13"/>
      <c r="CG179" s="13"/>
      <c r="CH179" s="13"/>
    </row>
    <row r="180" spans="1:86">
      <c r="A180" s="15"/>
      <c r="B180" s="15"/>
      <c r="C180" s="15"/>
      <c r="D180" s="15"/>
      <c r="E180" s="15"/>
      <c r="F180" s="15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5"/>
      <c r="S180" s="15"/>
      <c r="T180" s="15"/>
      <c r="U180" s="15"/>
      <c r="V180" s="15"/>
      <c r="W180" s="15"/>
      <c r="X180" s="15"/>
      <c r="Y180" s="14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  <c r="BE180" s="13"/>
      <c r="BF180" s="13"/>
      <c r="BG180" s="13"/>
      <c r="BH180" s="13"/>
      <c r="BI180" s="13"/>
      <c r="BJ180" s="13"/>
      <c r="BK180" s="13"/>
      <c r="BL180" s="13"/>
      <c r="BM180" s="13"/>
      <c r="BN180" s="13"/>
      <c r="BO180" s="13"/>
      <c r="BP180" s="13"/>
      <c r="BQ180" s="13"/>
      <c r="BR180" s="13"/>
      <c r="BS180" s="13"/>
      <c r="BT180" s="13"/>
      <c r="BU180" s="13"/>
      <c r="BV180" s="13"/>
      <c r="BW180" s="13"/>
      <c r="BX180" s="13"/>
      <c r="BY180" s="13"/>
      <c r="BZ180" s="13"/>
      <c r="CA180" s="13"/>
      <c r="CB180" s="13"/>
      <c r="CC180" s="13"/>
      <c r="CD180" s="13"/>
      <c r="CE180" s="13"/>
      <c r="CF180" s="13"/>
      <c r="CG180" s="13"/>
      <c r="CH180" s="13"/>
    </row>
    <row r="181" spans="1:86">
      <c r="A181" s="15"/>
      <c r="B181" s="15"/>
      <c r="C181" s="15"/>
      <c r="D181" s="15"/>
      <c r="E181" s="15"/>
      <c r="F181" s="15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5"/>
      <c r="S181" s="15"/>
      <c r="T181" s="15"/>
      <c r="U181" s="15"/>
      <c r="V181" s="15"/>
      <c r="W181" s="15"/>
      <c r="X181" s="15"/>
      <c r="Y181" s="14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  <c r="BE181" s="13"/>
      <c r="BF181" s="13"/>
      <c r="BG181" s="13"/>
      <c r="BH181" s="13"/>
      <c r="BI181" s="13"/>
      <c r="BJ181" s="13"/>
      <c r="BK181" s="13"/>
      <c r="BL181" s="13"/>
      <c r="BM181" s="13"/>
      <c r="BN181" s="13"/>
      <c r="BO181" s="13"/>
      <c r="BP181" s="13"/>
      <c r="BQ181" s="13"/>
      <c r="BR181" s="13"/>
      <c r="BS181" s="13"/>
      <c r="BT181" s="13"/>
      <c r="BU181" s="13"/>
      <c r="BV181" s="13"/>
      <c r="BW181" s="13"/>
      <c r="BX181" s="13"/>
      <c r="BY181" s="13"/>
      <c r="BZ181" s="13"/>
      <c r="CA181" s="13"/>
      <c r="CB181" s="13"/>
      <c r="CC181" s="13"/>
      <c r="CD181" s="13"/>
      <c r="CE181" s="13"/>
      <c r="CF181" s="13"/>
      <c r="CG181" s="13"/>
      <c r="CH181" s="13"/>
    </row>
    <row r="182" spans="1:86">
      <c r="A182" s="15"/>
      <c r="B182" s="15"/>
      <c r="C182" s="15"/>
      <c r="D182" s="15"/>
      <c r="E182" s="15"/>
      <c r="F182" s="15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5"/>
      <c r="S182" s="15"/>
      <c r="T182" s="15"/>
      <c r="U182" s="15"/>
      <c r="V182" s="15"/>
      <c r="W182" s="15"/>
      <c r="X182" s="15"/>
      <c r="Y182" s="14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  <c r="BE182" s="13"/>
      <c r="BF182" s="13"/>
      <c r="BG182" s="13"/>
      <c r="BH182" s="13"/>
      <c r="BI182" s="13"/>
      <c r="BJ182" s="13"/>
      <c r="BK182" s="13"/>
      <c r="BL182" s="13"/>
      <c r="BM182" s="13"/>
      <c r="BN182" s="13"/>
      <c r="BO182" s="13"/>
      <c r="BP182" s="13"/>
      <c r="BQ182" s="13"/>
      <c r="BR182" s="13"/>
      <c r="BS182" s="13"/>
      <c r="BT182" s="13"/>
      <c r="BU182" s="13"/>
      <c r="BV182" s="13"/>
      <c r="BW182" s="13"/>
      <c r="BX182" s="13"/>
      <c r="BY182" s="13"/>
      <c r="BZ182" s="13"/>
      <c r="CA182" s="13"/>
      <c r="CB182" s="13"/>
      <c r="CC182" s="13"/>
      <c r="CD182" s="13"/>
      <c r="CE182" s="13"/>
      <c r="CF182" s="13"/>
      <c r="CG182" s="13"/>
      <c r="CH182" s="13"/>
    </row>
    <row r="183" spans="1:86">
      <c r="A183" s="15"/>
      <c r="B183" s="15"/>
      <c r="C183" s="15"/>
      <c r="D183" s="15"/>
      <c r="E183" s="15"/>
      <c r="F183" s="15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5"/>
      <c r="S183" s="15"/>
      <c r="T183" s="15"/>
      <c r="U183" s="15"/>
      <c r="V183" s="15"/>
      <c r="W183" s="15"/>
      <c r="X183" s="15"/>
      <c r="Y183" s="14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  <c r="BE183" s="13"/>
      <c r="BF183" s="13"/>
      <c r="BG183" s="13"/>
      <c r="BH183" s="13"/>
      <c r="BI183" s="13"/>
      <c r="BJ183" s="13"/>
      <c r="BK183" s="13"/>
      <c r="BL183" s="13"/>
      <c r="BM183" s="13"/>
      <c r="BN183" s="13"/>
      <c r="BO183" s="13"/>
      <c r="BP183" s="13"/>
      <c r="BQ183" s="13"/>
      <c r="BR183" s="13"/>
      <c r="BS183" s="13"/>
      <c r="BT183" s="13"/>
      <c r="BU183" s="13"/>
      <c r="BV183" s="13"/>
      <c r="BW183" s="13"/>
      <c r="BX183" s="13"/>
      <c r="BY183" s="13"/>
      <c r="BZ183" s="13"/>
      <c r="CA183" s="13"/>
      <c r="CB183" s="13"/>
      <c r="CC183" s="13"/>
      <c r="CD183" s="13"/>
      <c r="CE183" s="13"/>
      <c r="CF183" s="13"/>
      <c r="CG183" s="13"/>
      <c r="CH183" s="13"/>
    </row>
    <row r="184" spans="1:86">
      <c r="A184" s="15"/>
      <c r="B184" s="15"/>
      <c r="C184" s="15"/>
      <c r="D184" s="15"/>
      <c r="E184" s="15"/>
      <c r="F184" s="15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5"/>
      <c r="S184" s="15"/>
      <c r="T184" s="15"/>
      <c r="U184" s="15"/>
      <c r="V184" s="15"/>
      <c r="W184" s="15"/>
      <c r="X184" s="15"/>
      <c r="Y184" s="14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  <c r="BE184" s="13"/>
      <c r="BF184" s="13"/>
      <c r="BG184" s="13"/>
      <c r="BH184" s="13"/>
      <c r="BI184" s="13"/>
      <c r="BJ184" s="13"/>
      <c r="BK184" s="13"/>
      <c r="BL184" s="13"/>
      <c r="BM184" s="13"/>
      <c r="BN184" s="13"/>
      <c r="BO184" s="13"/>
      <c r="BP184" s="13"/>
      <c r="BQ184" s="13"/>
      <c r="BR184" s="13"/>
      <c r="BS184" s="13"/>
      <c r="BT184" s="13"/>
      <c r="BU184" s="13"/>
      <c r="BV184" s="13"/>
      <c r="BW184" s="13"/>
      <c r="BX184" s="13"/>
      <c r="BY184" s="13"/>
      <c r="BZ184" s="13"/>
      <c r="CA184" s="13"/>
      <c r="CB184" s="13"/>
      <c r="CC184" s="13"/>
      <c r="CD184" s="13"/>
      <c r="CE184" s="13"/>
      <c r="CF184" s="13"/>
      <c r="CG184" s="13"/>
      <c r="CH184" s="13"/>
    </row>
    <row r="185" spans="1:86">
      <c r="A185" s="15"/>
      <c r="B185" s="15"/>
      <c r="C185" s="15"/>
      <c r="D185" s="15"/>
      <c r="E185" s="15"/>
      <c r="F185" s="15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5"/>
      <c r="S185" s="15"/>
      <c r="T185" s="15"/>
      <c r="U185" s="15"/>
      <c r="V185" s="15"/>
      <c r="W185" s="15"/>
      <c r="X185" s="15"/>
      <c r="Y185" s="14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  <c r="BE185" s="13"/>
      <c r="BF185" s="13"/>
      <c r="BG185" s="13"/>
      <c r="BH185" s="13"/>
      <c r="BI185" s="13"/>
      <c r="BJ185" s="13"/>
      <c r="BK185" s="13"/>
      <c r="BL185" s="13"/>
      <c r="BM185" s="13"/>
      <c r="BN185" s="13"/>
      <c r="BO185" s="13"/>
      <c r="BP185" s="13"/>
      <c r="BQ185" s="13"/>
      <c r="BR185" s="13"/>
      <c r="BS185" s="13"/>
      <c r="BT185" s="13"/>
      <c r="BU185" s="13"/>
      <c r="BV185" s="13"/>
      <c r="BW185" s="13"/>
      <c r="BX185" s="13"/>
      <c r="BY185" s="13"/>
      <c r="BZ185" s="13"/>
      <c r="CA185" s="13"/>
      <c r="CB185" s="13"/>
      <c r="CC185" s="13"/>
      <c r="CD185" s="13"/>
      <c r="CE185" s="13"/>
      <c r="CF185" s="13"/>
      <c r="CG185" s="13"/>
      <c r="CH185" s="13"/>
    </row>
    <row r="186" spans="1:86">
      <c r="A186" s="15"/>
      <c r="B186" s="15"/>
      <c r="C186" s="15"/>
      <c r="D186" s="15"/>
      <c r="E186" s="15"/>
      <c r="F186" s="15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5"/>
      <c r="S186" s="15"/>
      <c r="T186" s="15"/>
      <c r="U186" s="15"/>
      <c r="V186" s="15"/>
      <c r="W186" s="15"/>
      <c r="X186" s="15"/>
      <c r="Y186" s="14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  <c r="BE186" s="13"/>
      <c r="BF186" s="13"/>
      <c r="BG186" s="13"/>
      <c r="BH186" s="13"/>
      <c r="BI186" s="13"/>
      <c r="BJ186" s="13"/>
      <c r="BK186" s="13"/>
      <c r="BL186" s="13"/>
      <c r="BM186" s="13"/>
      <c r="BN186" s="13"/>
      <c r="BO186" s="13"/>
      <c r="BP186" s="13"/>
      <c r="BQ186" s="13"/>
      <c r="BR186" s="13"/>
      <c r="BS186" s="13"/>
      <c r="BT186" s="13"/>
      <c r="BU186" s="13"/>
      <c r="BV186" s="13"/>
      <c r="BW186" s="13"/>
      <c r="BX186" s="13"/>
      <c r="BY186" s="13"/>
      <c r="BZ186" s="13"/>
      <c r="CA186" s="13"/>
      <c r="CB186" s="13"/>
      <c r="CC186" s="13"/>
      <c r="CD186" s="13"/>
      <c r="CE186" s="13"/>
      <c r="CF186" s="13"/>
      <c r="CG186" s="13"/>
      <c r="CH186" s="13"/>
    </row>
    <row r="187" spans="1:86">
      <c r="A187" s="15"/>
      <c r="B187" s="15"/>
      <c r="C187" s="15"/>
      <c r="D187" s="15"/>
      <c r="E187" s="15"/>
      <c r="F187" s="15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5"/>
      <c r="S187" s="15"/>
      <c r="T187" s="15"/>
      <c r="U187" s="15"/>
      <c r="V187" s="15"/>
      <c r="W187" s="15"/>
      <c r="X187" s="15"/>
      <c r="Y187" s="14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  <c r="BE187" s="13"/>
      <c r="BF187" s="13"/>
      <c r="BG187" s="13"/>
      <c r="BH187" s="13"/>
      <c r="BI187" s="13"/>
      <c r="BJ187" s="13"/>
      <c r="BK187" s="13"/>
      <c r="BL187" s="13"/>
      <c r="BM187" s="13"/>
      <c r="BN187" s="13"/>
      <c r="BO187" s="13"/>
      <c r="BP187" s="13"/>
      <c r="BQ187" s="13"/>
      <c r="BR187" s="13"/>
      <c r="BS187" s="13"/>
      <c r="BT187" s="13"/>
      <c r="BU187" s="13"/>
      <c r="BV187" s="13"/>
      <c r="BW187" s="13"/>
      <c r="BX187" s="13"/>
      <c r="BY187" s="13"/>
      <c r="BZ187" s="13"/>
      <c r="CA187" s="13"/>
      <c r="CB187" s="13"/>
      <c r="CC187" s="13"/>
      <c r="CD187" s="13"/>
      <c r="CE187" s="13"/>
      <c r="CF187" s="13"/>
      <c r="CG187" s="13"/>
      <c r="CH187" s="13"/>
    </row>
    <row r="188" spans="1:86">
      <c r="A188" s="15"/>
      <c r="B188" s="15"/>
      <c r="C188" s="15"/>
      <c r="D188" s="15"/>
      <c r="E188" s="15"/>
      <c r="F188" s="15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5"/>
      <c r="S188" s="15"/>
      <c r="T188" s="15"/>
      <c r="U188" s="15"/>
      <c r="V188" s="15"/>
      <c r="W188" s="15"/>
      <c r="X188" s="15"/>
      <c r="Y188" s="14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  <c r="BE188" s="13"/>
      <c r="BF188" s="13"/>
      <c r="BG188" s="13"/>
      <c r="BH188" s="13"/>
      <c r="BI188" s="13"/>
      <c r="BJ188" s="13"/>
      <c r="BK188" s="13"/>
      <c r="BL188" s="13"/>
      <c r="BM188" s="13"/>
      <c r="BN188" s="13"/>
      <c r="BO188" s="13"/>
      <c r="BP188" s="13"/>
      <c r="BQ188" s="13"/>
      <c r="BR188" s="13"/>
      <c r="BS188" s="13"/>
      <c r="BT188" s="13"/>
      <c r="BU188" s="13"/>
      <c r="BV188" s="13"/>
      <c r="BW188" s="13"/>
      <c r="BX188" s="13"/>
      <c r="BY188" s="13"/>
      <c r="BZ188" s="13"/>
      <c r="CA188" s="13"/>
      <c r="CB188" s="13"/>
      <c r="CC188" s="13"/>
      <c r="CD188" s="13"/>
      <c r="CE188" s="13"/>
      <c r="CF188" s="13"/>
      <c r="CG188" s="13"/>
      <c r="CH188" s="13"/>
    </row>
    <row r="189" spans="1:86">
      <c r="A189" s="15"/>
      <c r="B189" s="15"/>
      <c r="C189" s="15"/>
      <c r="D189" s="15"/>
      <c r="E189" s="15"/>
      <c r="F189" s="15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5"/>
      <c r="S189" s="15"/>
      <c r="T189" s="15"/>
      <c r="U189" s="15"/>
      <c r="V189" s="15"/>
      <c r="W189" s="15"/>
      <c r="X189" s="15"/>
      <c r="Y189" s="14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  <c r="BE189" s="13"/>
      <c r="BF189" s="13"/>
      <c r="BG189" s="13"/>
      <c r="BH189" s="13"/>
      <c r="BI189" s="13"/>
      <c r="BJ189" s="13"/>
      <c r="BK189" s="13"/>
      <c r="BL189" s="13"/>
      <c r="BM189" s="13"/>
      <c r="BN189" s="13"/>
      <c r="BO189" s="13"/>
      <c r="BP189" s="13"/>
      <c r="BQ189" s="13"/>
      <c r="BR189" s="13"/>
      <c r="BS189" s="13"/>
      <c r="BT189" s="13"/>
      <c r="BU189" s="13"/>
      <c r="BV189" s="13"/>
      <c r="BW189" s="13"/>
      <c r="BX189" s="13"/>
      <c r="BY189" s="13"/>
      <c r="BZ189" s="13"/>
      <c r="CA189" s="13"/>
      <c r="CB189" s="13"/>
      <c r="CC189" s="13"/>
      <c r="CD189" s="13"/>
      <c r="CE189" s="13"/>
      <c r="CF189" s="13"/>
      <c r="CG189" s="13"/>
      <c r="CH189" s="13"/>
    </row>
    <row r="190" spans="1:86">
      <c r="A190" s="15"/>
      <c r="B190" s="15"/>
      <c r="C190" s="15"/>
      <c r="D190" s="15"/>
      <c r="E190" s="15"/>
      <c r="F190" s="15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5"/>
      <c r="S190" s="15"/>
      <c r="T190" s="15"/>
      <c r="U190" s="15"/>
      <c r="V190" s="15"/>
      <c r="W190" s="15"/>
      <c r="X190" s="15"/>
      <c r="Y190" s="14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  <c r="BE190" s="13"/>
      <c r="BF190" s="13"/>
      <c r="BG190" s="13"/>
      <c r="BH190" s="13"/>
      <c r="BI190" s="13"/>
      <c r="BJ190" s="13"/>
      <c r="BK190" s="13"/>
      <c r="BL190" s="13"/>
      <c r="BM190" s="13"/>
      <c r="BN190" s="13"/>
      <c r="BO190" s="13"/>
      <c r="BP190" s="13"/>
      <c r="BQ190" s="13"/>
      <c r="BR190" s="13"/>
      <c r="BS190" s="13"/>
      <c r="BT190" s="13"/>
      <c r="BU190" s="13"/>
      <c r="BV190" s="13"/>
      <c r="BW190" s="13"/>
      <c r="BX190" s="13"/>
      <c r="BY190" s="13"/>
      <c r="BZ190" s="13"/>
      <c r="CA190" s="13"/>
      <c r="CB190" s="13"/>
      <c r="CC190" s="13"/>
      <c r="CD190" s="13"/>
      <c r="CE190" s="13"/>
      <c r="CF190" s="13"/>
      <c r="CG190" s="13"/>
      <c r="CH190" s="13"/>
    </row>
    <row r="191" spans="1:86">
      <c r="A191" s="15"/>
      <c r="B191" s="15"/>
      <c r="C191" s="15"/>
      <c r="D191" s="15"/>
      <c r="E191" s="15"/>
      <c r="F191" s="15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5"/>
      <c r="S191" s="15"/>
      <c r="T191" s="15"/>
      <c r="U191" s="15"/>
      <c r="V191" s="15"/>
      <c r="W191" s="15"/>
      <c r="X191" s="15"/>
      <c r="Y191" s="14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  <c r="BE191" s="13"/>
      <c r="BF191" s="13"/>
      <c r="BG191" s="13"/>
      <c r="BH191" s="13"/>
      <c r="BI191" s="13"/>
      <c r="BJ191" s="13"/>
      <c r="BK191" s="13"/>
      <c r="BL191" s="13"/>
      <c r="BM191" s="13"/>
      <c r="BN191" s="13"/>
      <c r="BO191" s="13"/>
      <c r="BP191" s="13"/>
      <c r="BQ191" s="13"/>
      <c r="BR191" s="13"/>
      <c r="BS191" s="13"/>
      <c r="BT191" s="13"/>
      <c r="BU191" s="13"/>
      <c r="BV191" s="13"/>
      <c r="BW191" s="13"/>
      <c r="BX191" s="13"/>
      <c r="BY191" s="13"/>
      <c r="BZ191" s="13"/>
      <c r="CA191" s="13"/>
      <c r="CB191" s="13"/>
      <c r="CC191" s="13"/>
      <c r="CD191" s="13"/>
      <c r="CE191" s="13"/>
      <c r="CF191" s="13"/>
      <c r="CG191" s="13"/>
      <c r="CH191" s="13"/>
    </row>
    <row r="192" spans="1:86">
      <c r="A192" s="15"/>
      <c r="B192" s="15"/>
      <c r="C192" s="15"/>
      <c r="D192" s="15"/>
      <c r="E192" s="15"/>
      <c r="F192" s="15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5"/>
      <c r="S192" s="15"/>
      <c r="T192" s="15"/>
      <c r="U192" s="15"/>
      <c r="V192" s="15"/>
      <c r="W192" s="15"/>
      <c r="X192" s="15"/>
      <c r="Y192" s="14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  <c r="BE192" s="13"/>
      <c r="BF192" s="13"/>
      <c r="BG192" s="13"/>
      <c r="BH192" s="13"/>
      <c r="BI192" s="13"/>
      <c r="BJ192" s="13"/>
      <c r="BK192" s="13"/>
      <c r="BL192" s="13"/>
      <c r="BM192" s="13"/>
      <c r="BN192" s="13"/>
      <c r="BO192" s="13"/>
      <c r="BP192" s="13"/>
      <c r="BQ192" s="13"/>
      <c r="BR192" s="13"/>
      <c r="BS192" s="13"/>
      <c r="BT192" s="13"/>
      <c r="BU192" s="13"/>
      <c r="BV192" s="13"/>
      <c r="BW192" s="13"/>
      <c r="BX192" s="13"/>
      <c r="BY192" s="13"/>
      <c r="BZ192" s="13"/>
      <c r="CA192" s="13"/>
      <c r="CB192" s="13"/>
      <c r="CC192" s="13"/>
      <c r="CD192" s="13"/>
      <c r="CE192" s="13"/>
      <c r="CF192" s="13"/>
      <c r="CG192" s="13"/>
      <c r="CH192" s="13"/>
    </row>
    <row r="193" spans="1:86">
      <c r="A193" s="15"/>
      <c r="B193" s="15"/>
      <c r="C193" s="15"/>
      <c r="D193" s="15"/>
      <c r="E193" s="15"/>
      <c r="F193" s="15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5"/>
      <c r="S193" s="15"/>
      <c r="T193" s="15"/>
      <c r="U193" s="15"/>
      <c r="V193" s="15"/>
      <c r="W193" s="15"/>
      <c r="X193" s="15"/>
      <c r="Y193" s="14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  <c r="BE193" s="13"/>
      <c r="BF193" s="13"/>
      <c r="BG193" s="13"/>
      <c r="BH193" s="13"/>
      <c r="BI193" s="13"/>
      <c r="BJ193" s="13"/>
      <c r="BK193" s="13"/>
      <c r="BL193" s="13"/>
      <c r="BM193" s="13"/>
      <c r="BN193" s="13"/>
      <c r="BO193" s="13"/>
      <c r="BP193" s="13"/>
      <c r="BQ193" s="13"/>
      <c r="BR193" s="13"/>
      <c r="BS193" s="13"/>
      <c r="BT193" s="13"/>
      <c r="BU193" s="13"/>
      <c r="BV193" s="13"/>
      <c r="BW193" s="13"/>
      <c r="BX193" s="13"/>
      <c r="BY193" s="13"/>
      <c r="BZ193" s="13"/>
      <c r="CA193" s="13"/>
      <c r="CB193" s="13"/>
      <c r="CC193" s="13"/>
      <c r="CD193" s="13"/>
      <c r="CE193" s="13"/>
      <c r="CF193" s="13"/>
      <c r="CG193" s="13"/>
      <c r="CH193" s="13"/>
    </row>
    <row r="194" spans="1:86">
      <c r="A194" s="15"/>
      <c r="B194" s="15"/>
      <c r="C194" s="15"/>
      <c r="D194" s="15"/>
      <c r="E194" s="15"/>
      <c r="F194" s="15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5"/>
      <c r="S194" s="15"/>
      <c r="T194" s="15"/>
      <c r="U194" s="15"/>
      <c r="V194" s="15"/>
      <c r="W194" s="15"/>
      <c r="X194" s="15"/>
      <c r="Y194" s="14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  <c r="BE194" s="13"/>
      <c r="BF194" s="13"/>
      <c r="BG194" s="13"/>
      <c r="BH194" s="13"/>
      <c r="BI194" s="13"/>
      <c r="BJ194" s="13"/>
      <c r="BK194" s="13"/>
      <c r="BL194" s="13"/>
      <c r="BM194" s="13"/>
      <c r="BN194" s="13"/>
      <c r="BO194" s="13"/>
      <c r="BP194" s="13"/>
      <c r="BQ194" s="13"/>
      <c r="BR194" s="13"/>
      <c r="BS194" s="13"/>
      <c r="BT194" s="13"/>
      <c r="BU194" s="13"/>
      <c r="BV194" s="13"/>
      <c r="BW194" s="13"/>
      <c r="BX194" s="13"/>
      <c r="BY194" s="13"/>
      <c r="BZ194" s="13"/>
      <c r="CA194" s="13"/>
      <c r="CB194" s="13"/>
      <c r="CC194" s="13"/>
      <c r="CD194" s="13"/>
      <c r="CE194" s="13"/>
      <c r="CF194" s="13"/>
      <c r="CG194" s="13"/>
      <c r="CH194" s="13"/>
    </row>
    <row r="195" spans="1:86">
      <c r="A195" s="15"/>
      <c r="B195" s="15"/>
      <c r="C195" s="15"/>
      <c r="D195" s="15"/>
      <c r="E195" s="15"/>
      <c r="F195" s="15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5"/>
      <c r="S195" s="15"/>
      <c r="T195" s="15"/>
      <c r="U195" s="15"/>
      <c r="V195" s="15"/>
      <c r="W195" s="15"/>
      <c r="X195" s="15"/>
      <c r="Y195" s="14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  <c r="BE195" s="13"/>
      <c r="BF195" s="13"/>
      <c r="BG195" s="13"/>
      <c r="BH195" s="13"/>
      <c r="BI195" s="13"/>
      <c r="BJ195" s="13"/>
      <c r="BK195" s="13"/>
      <c r="BL195" s="13"/>
      <c r="BM195" s="13"/>
      <c r="BN195" s="13"/>
      <c r="BO195" s="13"/>
      <c r="BP195" s="13"/>
      <c r="BQ195" s="13"/>
      <c r="BR195" s="13"/>
      <c r="BS195" s="13"/>
      <c r="BT195" s="13"/>
      <c r="BU195" s="13"/>
      <c r="BV195" s="13"/>
      <c r="BW195" s="13"/>
      <c r="BX195" s="13"/>
      <c r="BY195" s="13"/>
      <c r="BZ195" s="13"/>
      <c r="CA195" s="13"/>
      <c r="CB195" s="13"/>
      <c r="CC195" s="13"/>
      <c r="CD195" s="13"/>
      <c r="CE195" s="13"/>
      <c r="CF195" s="13"/>
      <c r="CG195" s="13"/>
      <c r="CH195" s="13"/>
    </row>
    <row r="196" spans="1:86">
      <c r="A196" s="15"/>
      <c r="B196" s="15"/>
      <c r="C196" s="15"/>
      <c r="D196" s="15"/>
      <c r="E196" s="15"/>
      <c r="F196" s="15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5"/>
      <c r="S196" s="15"/>
      <c r="T196" s="15"/>
      <c r="U196" s="15"/>
      <c r="V196" s="15"/>
      <c r="W196" s="15"/>
      <c r="X196" s="15"/>
      <c r="Y196" s="14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  <c r="BE196" s="13"/>
      <c r="BF196" s="13"/>
      <c r="BG196" s="13"/>
      <c r="BH196" s="13"/>
      <c r="BI196" s="13"/>
      <c r="BJ196" s="13"/>
      <c r="BK196" s="13"/>
      <c r="BL196" s="13"/>
      <c r="BM196" s="13"/>
      <c r="BN196" s="13"/>
      <c r="BO196" s="13"/>
      <c r="BP196" s="13"/>
      <c r="BQ196" s="13"/>
      <c r="BR196" s="13"/>
      <c r="BS196" s="13"/>
      <c r="BT196" s="13"/>
      <c r="BU196" s="13"/>
      <c r="BV196" s="13"/>
      <c r="BW196" s="13"/>
      <c r="BX196" s="13"/>
      <c r="BY196" s="13"/>
      <c r="BZ196" s="13"/>
      <c r="CA196" s="13"/>
      <c r="CB196" s="13"/>
      <c r="CC196" s="13"/>
      <c r="CD196" s="13"/>
      <c r="CE196" s="13"/>
      <c r="CF196" s="13"/>
      <c r="CG196" s="13"/>
      <c r="CH196" s="13"/>
    </row>
    <row r="197" spans="1:86">
      <c r="A197" s="15"/>
      <c r="B197" s="15"/>
      <c r="C197" s="15"/>
      <c r="D197" s="15"/>
      <c r="E197" s="15"/>
      <c r="F197" s="15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5"/>
      <c r="S197" s="15"/>
      <c r="T197" s="15"/>
      <c r="U197" s="15"/>
      <c r="V197" s="15"/>
      <c r="W197" s="15"/>
      <c r="X197" s="15"/>
      <c r="Y197" s="14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  <c r="BE197" s="13"/>
      <c r="BF197" s="13"/>
      <c r="BG197" s="13"/>
      <c r="BH197" s="13"/>
      <c r="BI197" s="13"/>
      <c r="BJ197" s="13"/>
      <c r="BK197" s="13"/>
      <c r="BL197" s="13"/>
      <c r="BM197" s="13"/>
      <c r="BN197" s="13"/>
      <c r="BO197" s="13"/>
      <c r="BP197" s="13"/>
      <c r="BQ197" s="13"/>
      <c r="BR197" s="13"/>
      <c r="BS197" s="13"/>
      <c r="BT197" s="13"/>
      <c r="BU197" s="13"/>
      <c r="BV197" s="13"/>
      <c r="BW197" s="13"/>
      <c r="BX197" s="13"/>
      <c r="BY197" s="13"/>
      <c r="BZ197" s="13"/>
      <c r="CA197" s="13"/>
      <c r="CB197" s="13"/>
      <c r="CC197" s="13"/>
      <c r="CD197" s="13"/>
      <c r="CE197" s="13"/>
      <c r="CF197" s="13"/>
      <c r="CG197" s="13"/>
      <c r="CH197" s="13"/>
    </row>
    <row r="198" spans="1:86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4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  <c r="BE198" s="13"/>
      <c r="BF198" s="13"/>
      <c r="BG198" s="13"/>
      <c r="BH198" s="13"/>
      <c r="BI198" s="13"/>
      <c r="BJ198" s="13"/>
      <c r="BK198" s="13"/>
      <c r="BL198" s="13"/>
      <c r="BM198" s="13"/>
      <c r="BN198" s="13"/>
      <c r="BO198" s="13"/>
      <c r="BP198" s="13"/>
      <c r="BQ198" s="13"/>
      <c r="BR198" s="13"/>
      <c r="BS198" s="13"/>
      <c r="BT198" s="13"/>
      <c r="BU198" s="13"/>
      <c r="BV198" s="13"/>
      <c r="BW198" s="13"/>
      <c r="BX198" s="13"/>
      <c r="BY198" s="13"/>
      <c r="BZ198" s="13"/>
      <c r="CA198" s="13"/>
      <c r="CB198" s="13"/>
      <c r="CC198" s="13"/>
      <c r="CD198" s="13"/>
      <c r="CE198" s="13"/>
      <c r="CF198" s="13"/>
      <c r="CG198" s="13"/>
      <c r="CH198" s="13"/>
    </row>
    <row r="199" spans="1:86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4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  <c r="BE199" s="13"/>
      <c r="BF199" s="13"/>
      <c r="BG199" s="13"/>
      <c r="BH199" s="13"/>
      <c r="BI199" s="13"/>
      <c r="BJ199" s="13"/>
      <c r="BK199" s="13"/>
      <c r="BL199" s="13"/>
      <c r="BM199" s="13"/>
      <c r="BN199" s="13"/>
      <c r="BO199" s="13"/>
      <c r="BP199" s="13"/>
      <c r="BQ199" s="13"/>
      <c r="BR199" s="13"/>
      <c r="BS199" s="13"/>
      <c r="BT199" s="13"/>
      <c r="BU199" s="13"/>
      <c r="BV199" s="13"/>
      <c r="BW199" s="13"/>
      <c r="BX199" s="13"/>
      <c r="BY199" s="13"/>
      <c r="BZ199" s="13"/>
      <c r="CA199" s="13"/>
      <c r="CB199" s="13"/>
      <c r="CC199" s="13"/>
      <c r="CD199" s="13"/>
      <c r="CE199" s="13"/>
      <c r="CF199" s="13"/>
      <c r="CG199" s="13"/>
      <c r="CH199" s="13"/>
    </row>
    <row r="200" spans="1:86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4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  <c r="BE200" s="13"/>
      <c r="BF200" s="13"/>
      <c r="BG200" s="13"/>
      <c r="BH200" s="13"/>
      <c r="BI200" s="13"/>
      <c r="BJ200" s="13"/>
      <c r="BK200" s="13"/>
      <c r="BL200" s="13"/>
      <c r="BM200" s="13"/>
      <c r="BN200" s="13"/>
      <c r="BO200" s="13"/>
      <c r="BP200" s="13"/>
      <c r="BQ200" s="13"/>
      <c r="BR200" s="13"/>
      <c r="BS200" s="13"/>
      <c r="BT200" s="13"/>
      <c r="BU200" s="13"/>
      <c r="BV200" s="13"/>
      <c r="BW200" s="13"/>
      <c r="BX200" s="13"/>
      <c r="BY200" s="13"/>
      <c r="BZ200" s="13"/>
      <c r="CA200" s="13"/>
      <c r="CB200" s="13"/>
      <c r="CC200" s="13"/>
      <c r="CD200" s="13"/>
      <c r="CE200" s="13"/>
      <c r="CF200" s="13"/>
      <c r="CG200" s="13"/>
      <c r="CH200" s="13"/>
    </row>
    <row r="201" spans="1:86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4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  <c r="BE201" s="13"/>
      <c r="BF201" s="13"/>
      <c r="BG201" s="13"/>
      <c r="BH201" s="13"/>
      <c r="BI201" s="13"/>
      <c r="BJ201" s="13"/>
      <c r="BK201" s="13"/>
      <c r="BL201" s="13"/>
      <c r="BM201" s="13"/>
      <c r="BN201" s="13"/>
      <c r="BO201" s="13"/>
      <c r="BP201" s="13"/>
      <c r="BQ201" s="13"/>
      <c r="BR201" s="13"/>
      <c r="BS201" s="13"/>
      <c r="BT201" s="13"/>
      <c r="BU201" s="13"/>
      <c r="BV201" s="13"/>
      <c r="BW201" s="13"/>
      <c r="BX201" s="13"/>
      <c r="BY201" s="13"/>
      <c r="BZ201" s="13"/>
      <c r="CA201" s="13"/>
      <c r="CB201" s="13"/>
      <c r="CC201" s="13"/>
      <c r="CD201" s="13"/>
      <c r="CE201" s="13"/>
      <c r="CF201" s="13"/>
      <c r="CG201" s="13"/>
      <c r="CH201" s="13"/>
    </row>
    <row r="202" spans="1:86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4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  <c r="BE202" s="13"/>
      <c r="BF202" s="13"/>
      <c r="BG202" s="13"/>
      <c r="BH202" s="13"/>
      <c r="BI202" s="13"/>
      <c r="BJ202" s="13"/>
      <c r="BK202" s="13"/>
      <c r="BL202" s="13"/>
      <c r="BM202" s="13"/>
      <c r="BN202" s="13"/>
      <c r="BO202" s="13"/>
      <c r="BP202" s="13"/>
      <c r="BQ202" s="13"/>
      <c r="BR202" s="13"/>
      <c r="BS202" s="13"/>
      <c r="BT202" s="13"/>
      <c r="BU202" s="13"/>
      <c r="BV202" s="13"/>
      <c r="BW202" s="13"/>
      <c r="BX202" s="13"/>
      <c r="BY202" s="13"/>
      <c r="BZ202" s="13"/>
      <c r="CA202" s="13"/>
      <c r="CB202" s="13"/>
      <c r="CC202" s="13"/>
      <c r="CD202" s="13"/>
      <c r="CE202" s="13"/>
      <c r="CF202" s="13"/>
      <c r="CG202" s="13"/>
      <c r="CH202" s="13"/>
    </row>
    <row r="203" spans="1:86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4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  <c r="BE203" s="13"/>
      <c r="BF203" s="13"/>
      <c r="BG203" s="13"/>
      <c r="BH203" s="13"/>
      <c r="BI203" s="13"/>
      <c r="BJ203" s="13"/>
      <c r="BK203" s="13"/>
      <c r="BL203" s="13"/>
      <c r="BM203" s="13"/>
      <c r="BN203" s="13"/>
      <c r="BO203" s="13"/>
      <c r="BP203" s="13"/>
      <c r="BQ203" s="13"/>
      <c r="BR203" s="13"/>
      <c r="BS203" s="13"/>
      <c r="BT203" s="13"/>
      <c r="BU203" s="13"/>
      <c r="BV203" s="13"/>
      <c r="BW203" s="13"/>
      <c r="BX203" s="13"/>
      <c r="BY203" s="13"/>
      <c r="BZ203" s="13"/>
      <c r="CA203" s="13"/>
      <c r="CB203" s="13"/>
      <c r="CC203" s="13"/>
      <c r="CD203" s="13"/>
      <c r="CE203" s="13"/>
      <c r="CF203" s="13"/>
      <c r="CG203" s="13"/>
      <c r="CH203" s="13"/>
    </row>
    <row r="204" spans="1:86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4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  <c r="BE204" s="13"/>
      <c r="BF204" s="13"/>
      <c r="BG204" s="13"/>
      <c r="BH204" s="13"/>
      <c r="BI204" s="13"/>
      <c r="BJ204" s="13"/>
      <c r="BK204" s="13"/>
      <c r="BL204" s="13"/>
      <c r="BM204" s="13"/>
      <c r="BN204" s="13"/>
      <c r="BO204" s="13"/>
      <c r="BP204" s="13"/>
      <c r="BQ204" s="13"/>
      <c r="BR204" s="13"/>
      <c r="BS204" s="13"/>
      <c r="BT204" s="13"/>
      <c r="BU204" s="13"/>
      <c r="BV204" s="13"/>
      <c r="BW204" s="13"/>
      <c r="BX204" s="13"/>
      <c r="BY204" s="13"/>
      <c r="BZ204" s="13"/>
      <c r="CA204" s="13"/>
      <c r="CB204" s="13"/>
      <c r="CC204" s="13"/>
      <c r="CD204" s="13"/>
      <c r="CE204" s="13"/>
      <c r="CF204" s="13"/>
      <c r="CG204" s="13"/>
      <c r="CH204" s="13"/>
    </row>
    <row r="205" spans="1:86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4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  <c r="BE205" s="13"/>
      <c r="BF205" s="13"/>
      <c r="BG205" s="13"/>
      <c r="BH205" s="13"/>
      <c r="BI205" s="13"/>
      <c r="BJ205" s="13"/>
      <c r="BK205" s="13"/>
      <c r="BL205" s="13"/>
      <c r="BM205" s="13"/>
      <c r="BN205" s="13"/>
      <c r="BO205" s="13"/>
      <c r="BP205" s="13"/>
      <c r="BQ205" s="13"/>
      <c r="BR205" s="13"/>
      <c r="BS205" s="13"/>
      <c r="BT205" s="13"/>
      <c r="BU205" s="13"/>
      <c r="BV205" s="13"/>
      <c r="BW205" s="13"/>
      <c r="BX205" s="13"/>
      <c r="BY205" s="13"/>
      <c r="BZ205" s="13"/>
      <c r="CA205" s="13"/>
      <c r="CB205" s="13"/>
      <c r="CC205" s="13"/>
      <c r="CD205" s="13"/>
      <c r="CE205" s="13"/>
      <c r="CF205" s="13"/>
      <c r="CG205" s="13"/>
      <c r="CH205" s="13"/>
    </row>
    <row r="206" spans="1:86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4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  <c r="BE206" s="13"/>
      <c r="BF206" s="13"/>
      <c r="BG206" s="13"/>
      <c r="BH206" s="13"/>
      <c r="BI206" s="13"/>
      <c r="BJ206" s="13"/>
      <c r="BK206" s="13"/>
      <c r="BL206" s="13"/>
      <c r="BM206" s="13"/>
      <c r="BN206" s="13"/>
      <c r="BO206" s="13"/>
      <c r="BP206" s="13"/>
      <c r="BQ206" s="13"/>
      <c r="BR206" s="13"/>
      <c r="BS206" s="13"/>
      <c r="BT206" s="13"/>
      <c r="BU206" s="13"/>
      <c r="BV206" s="13"/>
      <c r="BW206" s="13"/>
      <c r="BX206" s="13"/>
      <c r="BY206" s="13"/>
      <c r="BZ206" s="13"/>
      <c r="CA206" s="13"/>
      <c r="CB206" s="13"/>
      <c r="CC206" s="13"/>
      <c r="CD206" s="13"/>
      <c r="CE206" s="13"/>
      <c r="CF206" s="13"/>
      <c r="CG206" s="13"/>
      <c r="CH206" s="13"/>
    </row>
    <row r="207" spans="1:86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4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  <c r="BE207" s="13"/>
      <c r="BF207" s="13"/>
      <c r="BG207" s="13"/>
      <c r="BH207" s="13"/>
      <c r="BI207" s="13"/>
      <c r="BJ207" s="13"/>
      <c r="BK207" s="13"/>
      <c r="BL207" s="13"/>
      <c r="BM207" s="13"/>
      <c r="BN207" s="13"/>
      <c r="BO207" s="13"/>
      <c r="BP207" s="13"/>
      <c r="BQ207" s="13"/>
      <c r="BR207" s="13"/>
      <c r="BS207" s="13"/>
      <c r="BT207" s="13"/>
      <c r="BU207" s="13"/>
      <c r="BV207" s="13"/>
      <c r="BW207" s="13"/>
      <c r="BX207" s="13"/>
      <c r="BY207" s="13"/>
      <c r="BZ207" s="13"/>
      <c r="CA207" s="13"/>
      <c r="CB207" s="13"/>
      <c r="CC207" s="13"/>
      <c r="CD207" s="13"/>
      <c r="CE207" s="13"/>
      <c r="CF207" s="13"/>
      <c r="CG207" s="13"/>
      <c r="CH207" s="13"/>
    </row>
    <row r="208" spans="1:86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4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  <c r="BE208" s="13"/>
      <c r="BF208" s="13"/>
      <c r="BG208" s="13"/>
      <c r="BH208" s="13"/>
      <c r="BI208" s="13"/>
      <c r="BJ208" s="13"/>
      <c r="BK208" s="13"/>
      <c r="BL208" s="13"/>
      <c r="BM208" s="13"/>
      <c r="BN208" s="13"/>
      <c r="BO208" s="13"/>
      <c r="BP208" s="13"/>
      <c r="BQ208" s="13"/>
      <c r="BR208" s="13"/>
      <c r="BS208" s="13"/>
      <c r="BT208" s="13"/>
      <c r="BU208" s="13"/>
      <c r="BV208" s="13"/>
      <c r="BW208" s="13"/>
      <c r="BX208" s="13"/>
      <c r="BY208" s="13"/>
      <c r="BZ208" s="13"/>
      <c r="CA208" s="13"/>
      <c r="CB208" s="13"/>
      <c r="CC208" s="13"/>
      <c r="CD208" s="13"/>
      <c r="CE208" s="13"/>
      <c r="CF208" s="13"/>
      <c r="CG208" s="13"/>
      <c r="CH208" s="13"/>
    </row>
    <row r="209" spans="1:86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4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  <c r="BE209" s="13"/>
      <c r="BF209" s="13"/>
      <c r="BG209" s="13"/>
      <c r="BH209" s="13"/>
      <c r="BI209" s="13"/>
      <c r="BJ209" s="13"/>
      <c r="BK209" s="13"/>
      <c r="BL209" s="13"/>
      <c r="BM209" s="13"/>
      <c r="BN209" s="13"/>
      <c r="BO209" s="13"/>
      <c r="BP209" s="13"/>
      <c r="BQ209" s="13"/>
      <c r="BR209" s="13"/>
      <c r="BS209" s="13"/>
      <c r="BT209" s="13"/>
      <c r="BU209" s="13"/>
      <c r="BV209" s="13"/>
      <c r="BW209" s="13"/>
      <c r="BX209" s="13"/>
      <c r="BY209" s="13"/>
      <c r="BZ209" s="13"/>
      <c r="CA209" s="13"/>
      <c r="CB209" s="13"/>
      <c r="CC209" s="13"/>
      <c r="CD209" s="13"/>
      <c r="CE209" s="13"/>
      <c r="CF209" s="13"/>
      <c r="CG209" s="13"/>
      <c r="CH209" s="13"/>
    </row>
    <row r="210" spans="1:86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4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  <c r="BE210" s="13"/>
      <c r="BF210" s="13"/>
      <c r="BG210" s="13"/>
      <c r="BH210" s="13"/>
      <c r="BI210" s="13"/>
      <c r="BJ210" s="13"/>
      <c r="BK210" s="13"/>
      <c r="BL210" s="13"/>
      <c r="BM210" s="13"/>
      <c r="BN210" s="13"/>
      <c r="BO210" s="13"/>
      <c r="BP210" s="13"/>
      <c r="BQ210" s="13"/>
      <c r="BR210" s="13"/>
      <c r="BS210" s="13"/>
      <c r="BT210" s="13"/>
      <c r="BU210" s="13"/>
      <c r="BV210" s="13"/>
      <c r="BW210" s="13"/>
      <c r="BX210" s="13"/>
      <c r="BY210" s="13"/>
      <c r="BZ210" s="13"/>
      <c r="CA210" s="13"/>
      <c r="CB210" s="13"/>
      <c r="CC210" s="13"/>
      <c r="CD210" s="13"/>
      <c r="CE210" s="13"/>
      <c r="CF210" s="13"/>
      <c r="CG210" s="13"/>
      <c r="CH210" s="13"/>
    </row>
    <row r="211" spans="1:86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4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  <c r="BE211" s="13"/>
      <c r="BF211" s="13"/>
      <c r="BG211" s="13"/>
      <c r="BH211" s="13"/>
      <c r="BI211" s="13"/>
      <c r="BJ211" s="13"/>
      <c r="BK211" s="13"/>
      <c r="BL211" s="13"/>
      <c r="BM211" s="13"/>
      <c r="BN211" s="13"/>
      <c r="BO211" s="13"/>
      <c r="BP211" s="13"/>
      <c r="BQ211" s="13"/>
      <c r="BR211" s="13"/>
      <c r="BS211" s="13"/>
      <c r="BT211" s="13"/>
      <c r="BU211" s="13"/>
      <c r="BV211" s="13"/>
      <c r="BW211" s="13"/>
      <c r="BX211" s="13"/>
      <c r="BY211" s="13"/>
      <c r="BZ211" s="13"/>
      <c r="CA211" s="13"/>
      <c r="CB211" s="13"/>
      <c r="CC211" s="13"/>
      <c r="CD211" s="13"/>
      <c r="CE211" s="13"/>
      <c r="CF211" s="13"/>
      <c r="CG211" s="13"/>
      <c r="CH211" s="13"/>
    </row>
    <row r="212" spans="1:86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4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  <c r="BE212" s="13"/>
      <c r="BF212" s="13"/>
      <c r="BG212" s="13"/>
      <c r="BH212" s="13"/>
      <c r="BI212" s="13"/>
      <c r="BJ212" s="13"/>
      <c r="BK212" s="13"/>
      <c r="BL212" s="13"/>
      <c r="BM212" s="13"/>
      <c r="BN212" s="13"/>
      <c r="BO212" s="13"/>
      <c r="BP212" s="13"/>
      <c r="BQ212" s="13"/>
      <c r="BR212" s="13"/>
      <c r="BS212" s="13"/>
      <c r="BT212" s="13"/>
      <c r="BU212" s="13"/>
      <c r="BV212" s="13"/>
      <c r="BW212" s="13"/>
      <c r="BX212" s="13"/>
      <c r="BY212" s="13"/>
      <c r="BZ212" s="13"/>
      <c r="CA212" s="13"/>
      <c r="CB212" s="13"/>
      <c r="CC212" s="13"/>
      <c r="CD212" s="13"/>
      <c r="CE212" s="13"/>
      <c r="CF212" s="13"/>
      <c r="CG212" s="13"/>
      <c r="CH212" s="13"/>
    </row>
    <row r="213" spans="1:86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4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  <c r="BE213" s="13"/>
      <c r="BF213" s="13"/>
      <c r="BG213" s="13"/>
      <c r="BH213" s="13"/>
      <c r="BI213" s="13"/>
      <c r="BJ213" s="13"/>
      <c r="BK213" s="13"/>
      <c r="BL213" s="13"/>
      <c r="BM213" s="13"/>
      <c r="BN213" s="13"/>
      <c r="BO213" s="13"/>
      <c r="BP213" s="13"/>
      <c r="BQ213" s="13"/>
      <c r="BR213" s="13"/>
      <c r="BS213" s="13"/>
      <c r="BT213" s="13"/>
      <c r="BU213" s="13"/>
      <c r="BV213" s="13"/>
      <c r="BW213" s="13"/>
      <c r="BX213" s="13"/>
      <c r="BY213" s="13"/>
      <c r="BZ213" s="13"/>
      <c r="CA213" s="13"/>
      <c r="CB213" s="13"/>
      <c r="CC213" s="13"/>
      <c r="CD213" s="13"/>
      <c r="CE213" s="13"/>
      <c r="CF213" s="13"/>
      <c r="CG213" s="13"/>
      <c r="CH213" s="13"/>
    </row>
    <row r="214" spans="1:86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4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  <c r="BE214" s="13"/>
      <c r="BF214" s="13"/>
      <c r="BG214" s="13"/>
      <c r="BH214" s="13"/>
      <c r="BI214" s="13"/>
      <c r="BJ214" s="13"/>
      <c r="BK214" s="13"/>
      <c r="BL214" s="13"/>
      <c r="BM214" s="13"/>
      <c r="BN214" s="13"/>
      <c r="BO214" s="13"/>
      <c r="BP214" s="13"/>
      <c r="BQ214" s="13"/>
      <c r="BR214" s="13"/>
      <c r="BS214" s="13"/>
      <c r="BT214" s="13"/>
      <c r="BU214" s="13"/>
      <c r="BV214" s="13"/>
      <c r="BW214" s="13"/>
      <c r="BX214" s="13"/>
      <c r="BY214" s="13"/>
      <c r="BZ214" s="13"/>
      <c r="CA214" s="13"/>
      <c r="CB214" s="13"/>
      <c r="CC214" s="13"/>
      <c r="CD214" s="13"/>
      <c r="CE214" s="13"/>
      <c r="CF214" s="13"/>
      <c r="CG214" s="13"/>
      <c r="CH214" s="13"/>
    </row>
    <row r="215" spans="1:86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4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  <c r="BE215" s="13"/>
      <c r="BF215" s="13"/>
      <c r="BG215" s="13"/>
      <c r="BH215" s="13"/>
      <c r="BI215" s="13"/>
      <c r="BJ215" s="13"/>
      <c r="BK215" s="13"/>
      <c r="BL215" s="13"/>
      <c r="BM215" s="13"/>
      <c r="BN215" s="13"/>
      <c r="BO215" s="13"/>
      <c r="BP215" s="13"/>
      <c r="BQ215" s="13"/>
      <c r="BR215" s="13"/>
      <c r="BS215" s="13"/>
      <c r="BT215" s="13"/>
      <c r="BU215" s="13"/>
      <c r="BV215" s="13"/>
      <c r="BW215" s="13"/>
      <c r="BX215" s="13"/>
      <c r="BY215" s="13"/>
      <c r="BZ215" s="13"/>
      <c r="CA215" s="13"/>
      <c r="CB215" s="13"/>
      <c r="CC215" s="13"/>
      <c r="CD215" s="13"/>
      <c r="CE215" s="13"/>
      <c r="CF215" s="13"/>
      <c r="CG215" s="13"/>
      <c r="CH215" s="13"/>
    </row>
    <row r="216" spans="1:86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4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  <c r="BE216" s="13"/>
      <c r="BF216" s="13"/>
      <c r="BG216" s="13"/>
      <c r="BH216" s="13"/>
      <c r="BI216" s="13"/>
      <c r="BJ216" s="13"/>
      <c r="BK216" s="13"/>
      <c r="BL216" s="13"/>
      <c r="BM216" s="13"/>
      <c r="BN216" s="13"/>
      <c r="BO216" s="13"/>
      <c r="BP216" s="13"/>
      <c r="BQ216" s="13"/>
      <c r="BR216" s="13"/>
      <c r="BS216" s="13"/>
      <c r="BT216" s="13"/>
      <c r="BU216" s="13"/>
      <c r="BV216" s="13"/>
      <c r="BW216" s="13"/>
      <c r="BX216" s="13"/>
      <c r="BY216" s="13"/>
      <c r="BZ216" s="13"/>
      <c r="CA216" s="13"/>
      <c r="CB216" s="13"/>
      <c r="CC216" s="13"/>
      <c r="CD216" s="13"/>
      <c r="CE216" s="13"/>
      <c r="CF216" s="13"/>
      <c r="CG216" s="13"/>
      <c r="CH216" s="13"/>
    </row>
    <row r="217" spans="1:86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4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  <c r="BE217" s="13"/>
      <c r="BF217" s="13"/>
      <c r="BG217" s="13"/>
      <c r="BH217" s="13"/>
      <c r="BI217" s="13"/>
      <c r="BJ217" s="13"/>
      <c r="BK217" s="13"/>
      <c r="BL217" s="13"/>
      <c r="BM217" s="13"/>
      <c r="BN217" s="13"/>
      <c r="BO217" s="13"/>
      <c r="BP217" s="13"/>
      <c r="BQ217" s="13"/>
      <c r="BR217" s="13"/>
      <c r="BS217" s="13"/>
      <c r="BT217" s="13"/>
      <c r="BU217" s="13"/>
      <c r="BV217" s="13"/>
      <c r="BW217" s="13"/>
      <c r="BX217" s="13"/>
      <c r="BY217" s="13"/>
      <c r="BZ217" s="13"/>
      <c r="CA217" s="13"/>
      <c r="CB217" s="13"/>
      <c r="CC217" s="13"/>
      <c r="CD217" s="13"/>
      <c r="CE217" s="13"/>
      <c r="CF217" s="13"/>
      <c r="CG217" s="13"/>
      <c r="CH217" s="13"/>
    </row>
    <row r="218" spans="1:86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4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  <c r="BE218" s="13"/>
      <c r="BF218" s="13"/>
      <c r="BG218" s="13"/>
      <c r="BH218" s="13"/>
      <c r="BI218" s="13"/>
      <c r="BJ218" s="13"/>
      <c r="BK218" s="13"/>
      <c r="BL218" s="13"/>
      <c r="BM218" s="13"/>
      <c r="BN218" s="13"/>
      <c r="BO218" s="13"/>
      <c r="BP218" s="13"/>
      <c r="BQ218" s="13"/>
      <c r="BR218" s="13"/>
      <c r="BS218" s="13"/>
      <c r="BT218" s="13"/>
      <c r="BU218" s="13"/>
      <c r="BV218" s="13"/>
      <c r="BW218" s="13"/>
      <c r="BX218" s="13"/>
      <c r="BY218" s="13"/>
      <c r="BZ218" s="13"/>
      <c r="CA218" s="13"/>
      <c r="CB218" s="13"/>
      <c r="CC218" s="13"/>
      <c r="CD218" s="13"/>
      <c r="CE218" s="13"/>
      <c r="CF218" s="13"/>
      <c r="CG218" s="13"/>
      <c r="CH218" s="13"/>
    </row>
    <row r="219" spans="1:86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4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  <c r="BE219" s="13"/>
      <c r="BF219" s="13"/>
      <c r="BG219" s="13"/>
      <c r="BH219" s="13"/>
      <c r="BI219" s="13"/>
      <c r="BJ219" s="13"/>
      <c r="BK219" s="13"/>
      <c r="BL219" s="13"/>
      <c r="BM219" s="13"/>
      <c r="BN219" s="13"/>
      <c r="BO219" s="13"/>
      <c r="BP219" s="13"/>
      <c r="BQ219" s="13"/>
      <c r="BR219" s="13"/>
      <c r="BS219" s="13"/>
      <c r="BT219" s="13"/>
      <c r="BU219" s="13"/>
      <c r="BV219" s="13"/>
      <c r="BW219" s="13"/>
      <c r="BX219" s="13"/>
      <c r="BY219" s="13"/>
      <c r="BZ219" s="13"/>
      <c r="CA219" s="13"/>
      <c r="CB219" s="13"/>
      <c r="CC219" s="13"/>
      <c r="CD219" s="13"/>
      <c r="CE219" s="13"/>
      <c r="CF219" s="13"/>
      <c r="CG219" s="13"/>
      <c r="CH219" s="13"/>
    </row>
    <row r="220" spans="1:86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4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  <c r="BE220" s="13"/>
      <c r="BF220" s="13"/>
      <c r="BG220" s="13"/>
      <c r="BH220" s="13"/>
      <c r="BI220" s="13"/>
      <c r="BJ220" s="13"/>
      <c r="BK220" s="13"/>
      <c r="BL220" s="13"/>
      <c r="BM220" s="13"/>
      <c r="BN220" s="13"/>
      <c r="BO220" s="13"/>
      <c r="BP220" s="13"/>
      <c r="BQ220" s="13"/>
      <c r="BR220" s="13"/>
      <c r="BS220" s="13"/>
      <c r="BT220" s="13"/>
      <c r="BU220" s="13"/>
      <c r="BV220" s="13"/>
      <c r="BW220" s="13"/>
      <c r="BX220" s="13"/>
      <c r="BY220" s="13"/>
      <c r="BZ220" s="13"/>
      <c r="CA220" s="13"/>
      <c r="CB220" s="13"/>
      <c r="CC220" s="13"/>
      <c r="CD220" s="13"/>
      <c r="CE220" s="13"/>
      <c r="CF220" s="13"/>
      <c r="CG220" s="13"/>
      <c r="CH220" s="13"/>
    </row>
    <row r="221" spans="1:86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4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  <c r="BE221" s="13"/>
      <c r="BF221" s="13"/>
      <c r="BG221" s="13"/>
      <c r="BH221" s="13"/>
      <c r="BI221" s="13"/>
      <c r="BJ221" s="13"/>
      <c r="BK221" s="13"/>
      <c r="BL221" s="13"/>
      <c r="BM221" s="13"/>
      <c r="BN221" s="13"/>
      <c r="BO221" s="13"/>
      <c r="BP221" s="13"/>
      <c r="BQ221" s="13"/>
      <c r="BR221" s="13"/>
      <c r="BS221" s="13"/>
      <c r="BT221" s="13"/>
      <c r="BU221" s="13"/>
      <c r="BV221" s="13"/>
      <c r="BW221" s="13"/>
      <c r="BX221" s="13"/>
      <c r="BY221" s="13"/>
      <c r="BZ221" s="13"/>
      <c r="CA221" s="13"/>
      <c r="CB221" s="13"/>
      <c r="CC221" s="13"/>
      <c r="CD221" s="13"/>
      <c r="CE221" s="13"/>
      <c r="CF221" s="13"/>
      <c r="CG221" s="13"/>
      <c r="CH221" s="13"/>
    </row>
    <row r="222" spans="1:86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4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  <c r="BE222" s="13"/>
      <c r="BF222" s="13"/>
      <c r="BG222" s="13"/>
      <c r="BH222" s="13"/>
      <c r="BI222" s="13"/>
      <c r="BJ222" s="13"/>
      <c r="BK222" s="13"/>
      <c r="BL222" s="13"/>
      <c r="BM222" s="13"/>
      <c r="BN222" s="13"/>
      <c r="BO222" s="13"/>
      <c r="BP222" s="13"/>
      <c r="BQ222" s="13"/>
      <c r="BR222" s="13"/>
      <c r="BS222" s="13"/>
      <c r="BT222" s="13"/>
      <c r="BU222" s="13"/>
      <c r="BV222" s="13"/>
      <c r="BW222" s="13"/>
      <c r="BX222" s="13"/>
      <c r="BY222" s="13"/>
      <c r="BZ222" s="13"/>
      <c r="CA222" s="13"/>
      <c r="CB222" s="13"/>
      <c r="CC222" s="13"/>
      <c r="CD222" s="13"/>
      <c r="CE222" s="13"/>
      <c r="CF222" s="13"/>
      <c r="CG222" s="13"/>
      <c r="CH222" s="13"/>
    </row>
    <row r="223" spans="1:86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4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  <c r="BE223" s="13"/>
      <c r="BF223" s="13"/>
      <c r="BG223" s="13"/>
      <c r="BH223" s="13"/>
      <c r="BI223" s="13"/>
      <c r="BJ223" s="13"/>
      <c r="BK223" s="13"/>
      <c r="BL223" s="13"/>
      <c r="BM223" s="13"/>
      <c r="BN223" s="13"/>
      <c r="BO223" s="13"/>
      <c r="BP223" s="13"/>
      <c r="BQ223" s="13"/>
      <c r="BR223" s="13"/>
      <c r="BS223" s="13"/>
      <c r="BT223" s="13"/>
      <c r="BU223" s="13"/>
      <c r="BV223" s="13"/>
      <c r="BW223" s="13"/>
      <c r="BX223" s="13"/>
      <c r="BY223" s="13"/>
      <c r="BZ223" s="13"/>
      <c r="CA223" s="13"/>
      <c r="CB223" s="13"/>
      <c r="CC223" s="13"/>
      <c r="CD223" s="13"/>
      <c r="CE223" s="13"/>
      <c r="CF223" s="13"/>
      <c r="CG223" s="13"/>
      <c r="CH223" s="13"/>
    </row>
    <row r="224" spans="1:86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4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  <c r="BE224" s="13"/>
      <c r="BF224" s="13"/>
      <c r="BG224" s="13"/>
      <c r="BH224" s="13"/>
      <c r="BI224" s="13"/>
      <c r="BJ224" s="13"/>
      <c r="BK224" s="13"/>
      <c r="BL224" s="13"/>
      <c r="BM224" s="13"/>
      <c r="BN224" s="13"/>
      <c r="BO224" s="13"/>
      <c r="BP224" s="13"/>
      <c r="BQ224" s="13"/>
      <c r="BR224" s="13"/>
      <c r="BS224" s="13"/>
      <c r="BT224" s="13"/>
      <c r="BU224" s="13"/>
      <c r="BV224" s="13"/>
      <c r="BW224" s="13"/>
      <c r="BX224" s="13"/>
      <c r="BY224" s="13"/>
      <c r="BZ224" s="13"/>
      <c r="CA224" s="13"/>
      <c r="CB224" s="13"/>
      <c r="CC224" s="13"/>
      <c r="CD224" s="13"/>
      <c r="CE224" s="13"/>
      <c r="CF224" s="13"/>
      <c r="CG224" s="13"/>
      <c r="CH224" s="13"/>
    </row>
    <row r="225" spans="1:86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4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  <c r="BE225" s="13"/>
      <c r="BF225" s="13"/>
      <c r="BG225" s="13"/>
      <c r="BH225" s="13"/>
      <c r="BI225" s="13"/>
      <c r="BJ225" s="13"/>
      <c r="BK225" s="13"/>
      <c r="BL225" s="13"/>
      <c r="BM225" s="13"/>
      <c r="BN225" s="13"/>
      <c r="BO225" s="13"/>
      <c r="BP225" s="13"/>
      <c r="BQ225" s="13"/>
      <c r="BR225" s="13"/>
      <c r="BS225" s="13"/>
      <c r="BT225" s="13"/>
      <c r="BU225" s="13"/>
      <c r="BV225" s="13"/>
      <c r="BW225" s="13"/>
      <c r="BX225" s="13"/>
      <c r="BY225" s="13"/>
      <c r="BZ225" s="13"/>
      <c r="CA225" s="13"/>
      <c r="CB225" s="13"/>
      <c r="CC225" s="13"/>
      <c r="CD225" s="13"/>
      <c r="CE225" s="13"/>
      <c r="CF225" s="13"/>
      <c r="CG225" s="13"/>
      <c r="CH225" s="13"/>
    </row>
    <row r="226" spans="1:86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4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3"/>
      <c r="BE226" s="13"/>
      <c r="BF226" s="13"/>
      <c r="BG226" s="13"/>
      <c r="BH226" s="13"/>
      <c r="BI226" s="13"/>
      <c r="BJ226" s="13"/>
      <c r="BK226" s="13"/>
      <c r="BL226" s="13"/>
      <c r="BM226" s="13"/>
      <c r="BN226" s="13"/>
      <c r="BO226" s="13"/>
      <c r="BP226" s="13"/>
      <c r="BQ226" s="13"/>
      <c r="BR226" s="13"/>
      <c r="BS226" s="13"/>
      <c r="BT226" s="13"/>
      <c r="BU226" s="13"/>
      <c r="BV226" s="13"/>
      <c r="BW226" s="13"/>
      <c r="BX226" s="13"/>
      <c r="BY226" s="13"/>
      <c r="BZ226" s="13"/>
      <c r="CA226" s="13"/>
      <c r="CB226" s="13"/>
      <c r="CC226" s="13"/>
      <c r="CD226" s="13"/>
      <c r="CE226" s="13"/>
      <c r="CF226" s="13"/>
      <c r="CG226" s="13"/>
      <c r="CH226" s="13"/>
    </row>
    <row r="227" spans="1:86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4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  <c r="BE227" s="13"/>
      <c r="BF227" s="13"/>
      <c r="BG227" s="13"/>
      <c r="BH227" s="13"/>
      <c r="BI227" s="13"/>
      <c r="BJ227" s="13"/>
      <c r="BK227" s="13"/>
      <c r="BL227" s="13"/>
      <c r="BM227" s="13"/>
      <c r="BN227" s="13"/>
      <c r="BO227" s="13"/>
      <c r="BP227" s="13"/>
      <c r="BQ227" s="13"/>
      <c r="BR227" s="13"/>
      <c r="BS227" s="13"/>
      <c r="BT227" s="13"/>
      <c r="BU227" s="13"/>
      <c r="BV227" s="13"/>
      <c r="BW227" s="13"/>
      <c r="BX227" s="13"/>
      <c r="BY227" s="13"/>
      <c r="BZ227" s="13"/>
      <c r="CA227" s="13"/>
      <c r="CB227" s="13"/>
      <c r="CC227" s="13"/>
      <c r="CD227" s="13"/>
      <c r="CE227" s="13"/>
      <c r="CF227" s="13"/>
      <c r="CG227" s="13"/>
      <c r="CH227" s="13"/>
    </row>
    <row r="228" spans="1:86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4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  <c r="BE228" s="13"/>
      <c r="BF228" s="13"/>
      <c r="BG228" s="13"/>
      <c r="BH228" s="13"/>
      <c r="BI228" s="13"/>
      <c r="BJ228" s="13"/>
      <c r="BK228" s="13"/>
      <c r="BL228" s="13"/>
      <c r="BM228" s="13"/>
      <c r="BN228" s="13"/>
      <c r="BO228" s="13"/>
      <c r="BP228" s="13"/>
      <c r="BQ228" s="13"/>
      <c r="BR228" s="13"/>
      <c r="BS228" s="13"/>
      <c r="BT228" s="13"/>
      <c r="BU228" s="13"/>
      <c r="BV228" s="13"/>
      <c r="BW228" s="13"/>
      <c r="BX228" s="13"/>
      <c r="BY228" s="13"/>
      <c r="BZ228" s="13"/>
      <c r="CA228" s="13"/>
      <c r="CB228" s="13"/>
      <c r="CC228" s="13"/>
      <c r="CD228" s="13"/>
      <c r="CE228" s="13"/>
      <c r="CF228" s="13"/>
      <c r="CG228" s="13"/>
      <c r="CH228" s="13"/>
    </row>
    <row r="229" spans="1:86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4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  <c r="BE229" s="13"/>
      <c r="BF229" s="13"/>
      <c r="BG229" s="13"/>
      <c r="BH229" s="13"/>
      <c r="BI229" s="13"/>
      <c r="BJ229" s="13"/>
      <c r="BK229" s="13"/>
      <c r="BL229" s="13"/>
      <c r="BM229" s="13"/>
      <c r="BN229" s="13"/>
      <c r="BO229" s="13"/>
      <c r="BP229" s="13"/>
      <c r="BQ229" s="13"/>
      <c r="BR229" s="13"/>
      <c r="BS229" s="13"/>
      <c r="BT229" s="13"/>
      <c r="BU229" s="13"/>
      <c r="BV229" s="13"/>
      <c r="BW229" s="13"/>
      <c r="BX229" s="13"/>
      <c r="BY229" s="13"/>
      <c r="BZ229" s="13"/>
      <c r="CA229" s="13"/>
      <c r="CB229" s="13"/>
      <c r="CC229" s="13"/>
      <c r="CD229" s="13"/>
      <c r="CE229" s="13"/>
      <c r="CF229" s="13"/>
      <c r="CG229" s="13"/>
      <c r="CH229" s="13"/>
    </row>
    <row r="230" spans="1:86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4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  <c r="BE230" s="13"/>
      <c r="BF230" s="13"/>
      <c r="BG230" s="13"/>
      <c r="BH230" s="13"/>
      <c r="BI230" s="13"/>
      <c r="BJ230" s="13"/>
      <c r="BK230" s="13"/>
      <c r="BL230" s="13"/>
      <c r="BM230" s="13"/>
      <c r="BN230" s="13"/>
      <c r="BO230" s="13"/>
      <c r="BP230" s="13"/>
      <c r="BQ230" s="13"/>
      <c r="BR230" s="13"/>
      <c r="BS230" s="13"/>
      <c r="BT230" s="13"/>
      <c r="BU230" s="13"/>
      <c r="BV230" s="13"/>
      <c r="BW230" s="13"/>
      <c r="BX230" s="13"/>
      <c r="BY230" s="13"/>
      <c r="BZ230" s="13"/>
      <c r="CA230" s="13"/>
      <c r="CB230" s="13"/>
      <c r="CC230" s="13"/>
      <c r="CD230" s="13"/>
      <c r="CE230" s="13"/>
      <c r="CF230" s="13"/>
      <c r="CG230" s="13"/>
      <c r="CH230" s="13"/>
    </row>
    <row r="231" spans="1:86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4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  <c r="BE231" s="13"/>
      <c r="BF231" s="13"/>
      <c r="BG231" s="13"/>
      <c r="BH231" s="13"/>
      <c r="BI231" s="13"/>
      <c r="BJ231" s="13"/>
      <c r="BK231" s="13"/>
      <c r="BL231" s="13"/>
      <c r="BM231" s="13"/>
      <c r="BN231" s="13"/>
      <c r="BO231" s="13"/>
      <c r="BP231" s="13"/>
      <c r="BQ231" s="13"/>
      <c r="BR231" s="13"/>
      <c r="BS231" s="13"/>
      <c r="BT231" s="13"/>
      <c r="BU231" s="13"/>
      <c r="BV231" s="13"/>
      <c r="BW231" s="13"/>
      <c r="BX231" s="13"/>
      <c r="BY231" s="13"/>
      <c r="BZ231" s="13"/>
      <c r="CA231" s="13"/>
      <c r="CB231" s="13"/>
      <c r="CC231" s="13"/>
      <c r="CD231" s="13"/>
      <c r="CE231" s="13"/>
      <c r="CF231" s="13"/>
      <c r="CG231" s="13"/>
      <c r="CH231" s="13"/>
    </row>
    <row r="232" spans="1:86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4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3"/>
      <c r="BE232" s="13"/>
      <c r="BF232" s="13"/>
      <c r="BG232" s="13"/>
      <c r="BH232" s="13"/>
      <c r="BI232" s="13"/>
      <c r="BJ232" s="13"/>
      <c r="BK232" s="13"/>
      <c r="BL232" s="13"/>
      <c r="BM232" s="13"/>
      <c r="BN232" s="13"/>
      <c r="BO232" s="13"/>
      <c r="BP232" s="13"/>
      <c r="BQ232" s="13"/>
      <c r="BR232" s="13"/>
      <c r="BS232" s="13"/>
      <c r="BT232" s="13"/>
      <c r="BU232" s="13"/>
      <c r="BV232" s="13"/>
      <c r="BW232" s="13"/>
      <c r="BX232" s="13"/>
      <c r="BY232" s="13"/>
      <c r="BZ232" s="13"/>
      <c r="CA232" s="13"/>
      <c r="CB232" s="13"/>
      <c r="CC232" s="13"/>
      <c r="CD232" s="13"/>
      <c r="CE232" s="13"/>
      <c r="CF232" s="13"/>
      <c r="CG232" s="13"/>
      <c r="CH232" s="13"/>
    </row>
    <row r="233" spans="1:86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4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3"/>
      <c r="BE233" s="13"/>
      <c r="BF233" s="13"/>
      <c r="BG233" s="13"/>
      <c r="BH233" s="13"/>
      <c r="BI233" s="13"/>
      <c r="BJ233" s="13"/>
      <c r="BK233" s="13"/>
      <c r="BL233" s="13"/>
      <c r="BM233" s="13"/>
      <c r="BN233" s="13"/>
      <c r="BO233" s="13"/>
      <c r="BP233" s="13"/>
      <c r="BQ233" s="13"/>
      <c r="BR233" s="13"/>
      <c r="BS233" s="13"/>
      <c r="BT233" s="13"/>
      <c r="BU233" s="13"/>
      <c r="BV233" s="13"/>
      <c r="BW233" s="13"/>
      <c r="BX233" s="13"/>
      <c r="BY233" s="13"/>
      <c r="BZ233" s="13"/>
      <c r="CA233" s="13"/>
      <c r="CB233" s="13"/>
      <c r="CC233" s="13"/>
      <c r="CD233" s="13"/>
      <c r="CE233" s="13"/>
      <c r="CF233" s="13"/>
      <c r="CG233" s="13"/>
      <c r="CH233" s="13"/>
    </row>
    <row r="234" spans="1:86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4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  <c r="BE234" s="13"/>
      <c r="BF234" s="13"/>
      <c r="BG234" s="13"/>
      <c r="BH234" s="13"/>
      <c r="BI234" s="13"/>
      <c r="BJ234" s="13"/>
      <c r="BK234" s="13"/>
      <c r="BL234" s="13"/>
      <c r="BM234" s="13"/>
      <c r="BN234" s="13"/>
      <c r="BO234" s="13"/>
      <c r="BP234" s="13"/>
      <c r="BQ234" s="13"/>
      <c r="BR234" s="13"/>
      <c r="BS234" s="13"/>
      <c r="BT234" s="13"/>
      <c r="BU234" s="13"/>
      <c r="BV234" s="13"/>
      <c r="BW234" s="13"/>
      <c r="BX234" s="13"/>
      <c r="BY234" s="13"/>
      <c r="BZ234" s="13"/>
      <c r="CA234" s="13"/>
      <c r="CB234" s="13"/>
      <c r="CC234" s="13"/>
      <c r="CD234" s="13"/>
      <c r="CE234" s="13"/>
      <c r="CF234" s="13"/>
      <c r="CG234" s="13"/>
      <c r="CH234" s="13"/>
    </row>
    <row r="235" spans="1:86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4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3"/>
      <c r="BE235" s="13"/>
      <c r="BF235" s="13"/>
      <c r="BG235" s="13"/>
      <c r="BH235" s="13"/>
      <c r="BI235" s="13"/>
      <c r="BJ235" s="13"/>
      <c r="BK235" s="13"/>
      <c r="BL235" s="13"/>
      <c r="BM235" s="13"/>
      <c r="BN235" s="13"/>
      <c r="BO235" s="13"/>
      <c r="BP235" s="13"/>
      <c r="BQ235" s="13"/>
      <c r="BR235" s="13"/>
      <c r="BS235" s="13"/>
      <c r="BT235" s="13"/>
      <c r="BU235" s="13"/>
      <c r="BV235" s="13"/>
      <c r="BW235" s="13"/>
      <c r="BX235" s="13"/>
      <c r="BY235" s="13"/>
      <c r="BZ235" s="13"/>
      <c r="CA235" s="13"/>
      <c r="CB235" s="13"/>
      <c r="CC235" s="13"/>
      <c r="CD235" s="13"/>
      <c r="CE235" s="13"/>
      <c r="CF235" s="13"/>
      <c r="CG235" s="13"/>
      <c r="CH235" s="13"/>
    </row>
    <row r="236" spans="1:86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4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  <c r="BE236" s="13"/>
      <c r="BF236" s="13"/>
      <c r="BG236" s="13"/>
      <c r="BH236" s="13"/>
      <c r="BI236" s="13"/>
      <c r="BJ236" s="13"/>
      <c r="BK236" s="13"/>
      <c r="BL236" s="13"/>
      <c r="BM236" s="13"/>
      <c r="BN236" s="13"/>
      <c r="BO236" s="13"/>
      <c r="BP236" s="13"/>
      <c r="BQ236" s="13"/>
      <c r="BR236" s="13"/>
      <c r="BS236" s="13"/>
      <c r="BT236" s="13"/>
      <c r="BU236" s="13"/>
      <c r="BV236" s="13"/>
      <c r="BW236" s="13"/>
      <c r="BX236" s="13"/>
      <c r="BY236" s="13"/>
      <c r="BZ236" s="13"/>
      <c r="CA236" s="13"/>
      <c r="CB236" s="13"/>
      <c r="CC236" s="13"/>
      <c r="CD236" s="13"/>
      <c r="CE236" s="13"/>
      <c r="CF236" s="13"/>
      <c r="CG236" s="13"/>
      <c r="CH236" s="13"/>
    </row>
    <row r="237" spans="1:86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4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  <c r="BE237" s="13"/>
      <c r="BF237" s="13"/>
      <c r="BG237" s="13"/>
      <c r="BH237" s="13"/>
      <c r="BI237" s="13"/>
      <c r="BJ237" s="13"/>
      <c r="BK237" s="13"/>
      <c r="BL237" s="13"/>
      <c r="BM237" s="13"/>
      <c r="BN237" s="13"/>
      <c r="BO237" s="13"/>
      <c r="BP237" s="13"/>
      <c r="BQ237" s="13"/>
      <c r="BR237" s="13"/>
      <c r="BS237" s="13"/>
      <c r="BT237" s="13"/>
      <c r="BU237" s="13"/>
      <c r="BV237" s="13"/>
      <c r="BW237" s="13"/>
      <c r="BX237" s="13"/>
      <c r="BY237" s="13"/>
      <c r="BZ237" s="13"/>
      <c r="CA237" s="13"/>
      <c r="CB237" s="13"/>
      <c r="CC237" s="13"/>
      <c r="CD237" s="13"/>
      <c r="CE237" s="13"/>
      <c r="CF237" s="13"/>
      <c r="CG237" s="13"/>
      <c r="CH237" s="13"/>
    </row>
    <row r="238" spans="1:86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4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3"/>
      <c r="BE238" s="13"/>
      <c r="BF238" s="13"/>
      <c r="BG238" s="13"/>
      <c r="BH238" s="13"/>
      <c r="BI238" s="13"/>
      <c r="BJ238" s="13"/>
      <c r="BK238" s="13"/>
      <c r="BL238" s="13"/>
      <c r="BM238" s="13"/>
      <c r="BN238" s="13"/>
      <c r="BO238" s="13"/>
      <c r="BP238" s="13"/>
      <c r="BQ238" s="13"/>
      <c r="BR238" s="13"/>
      <c r="BS238" s="13"/>
      <c r="BT238" s="13"/>
      <c r="BU238" s="13"/>
      <c r="BV238" s="13"/>
      <c r="BW238" s="13"/>
      <c r="BX238" s="13"/>
      <c r="BY238" s="13"/>
      <c r="BZ238" s="13"/>
      <c r="CA238" s="13"/>
      <c r="CB238" s="13"/>
      <c r="CC238" s="13"/>
      <c r="CD238" s="13"/>
      <c r="CE238" s="13"/>
      <c r="CF238" s="13"/>
      <c r="CG238" s="13"/>
      <c r="CH238" s="13"/>
    </row>
    <row r="239" spans="1:86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4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  <c r="BE239" s="13"/>
      <c r="BF239" s="13"/>
      <c r="BG239" s="13"/>
      <c r="BH239" s="13"/>
      <c r="BI239" s="13"/>
      <c r="BJ239" s="13"/>
      <c r="BK239" s="13"/>
      <c r="BL239" s="13"/>
      <c r="BM239" s="13"/>
      <c r="BN239" s="13"/>
      <c r="BO239" s="13"/>
      <c r="BP239" s="13"/>
      <c r="BQ239" s="13"/>
      <c r="BR239" s="13"/>
      <c r="BS239" s="13"/>
      <c r="BT239" s="13"/>
      <c r="BU239" s="13"/>
      <c r="BV239" s="13"/>
      <c r="BW239" s="13"/>
      <c r="BX239" s="13"/>
      <c r="BY239" s="13"/>
      <c r="BZ239" s="13"/>
      <c r="CA239" s="13"/>
      <c r="CB239" s="13"/>
      <c r="CC239" s="13"/>
      <c r="CD239" s="13"/>
      <c r="CE239" s="13"/>
      <c r="CF239" s="13"/>
      <c r="CG239" s="13"/>
      <c r="CH239" s="13"/>
    </row>
    <row r="240" spans="1:86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4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  <c r="BE240" s="13"/>
      <c r="BF240" s="13"/>
      <c r="BG240" s="13"/>
      <c r="BH240" s="13"/>
      <c r="BI240" s="13"/>
      <c r="BJ240" s="13"/>
      <c r="BK240" s="13"/>
      <c r="BL240" s="13"/>
      <c r="BM240" s="13"/>
      <c r="BN240" s="13"/>
      <c r="BO240" s="13"/>
      <c r="BP240" s="13"/>
      <c r="BQ240" s="13"/>
      <c r="BR240" s="13"/>
      <c r="BS240" s="13"/>
      <c r="BT240" s="13"/>
      <c r="BU240" s="13"/>
      <c r="BV240" s="13"/>
      <c r="BW240" s="13"/>
      <c r="BX240" s="13"/>
      <c r="BY240" s="13"/>
      <c r="BZ240" s="13"/>
      <c r="CA240" s="13"/>
      <c r="CB240" s="13"/>
      <c r="CC240" s="13"/>
      <c r="CD240" s="13"/>
      <c r="CE240" s="13"/>
      <c r="CF240" s="13"/>
      <c r="CG240" s="13"/>
      <c r="CH240" s="13"/>
    </row>
    <row r="241" spans="1:86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4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  <c r="BE241" s="13"/>
      <c r="BF241" s="13"/>
      <c r="BG241" s="13"/>
      <c r="BH241" s="13"/>
      <c r="BI241" s="13"/>
      <c r="BJ241" s="13"/>
      <c r="BK241" s="13"/>
      <c r="BL241" s="13"/>
      <c r="BM241" s="13"/>
      <c r="BN241" s="13"/>
      <c r="BO241" s="13"/>
      <c r="BP241" s="13"/>
      <c r="BQ241" s="13"/>
      <c r="BR241" s="13"/>
      <c r="BS241" s="13"/>
      <c r="BT241" s="13"/>
      <c r="BU241" s="13"/>
      <c r="BV241" s="13"/>
      <c r="BW241" s="13"/>
      <c r="BX241" s="13"/>
      <c r="BY241" s="13"/>
      <c r="BZ241" s="13"/>
      <c r="CA241" s="13"/>
      <c r="CB241" s="13"/>
      <c r="CC241" s="13"/>
      <c r="CD241" s="13"/>
      <c r="CE241" s="13"/>
      <c r="CF241" s="13"/>
      <c r="CG241" s="13"/>
      <c r="CH241" s="13"/>
    </row>
    <row r="242" spans="1:86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4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  <c r="BE242" s="13"/>
      <c r="BF242" s="13"/>
      <c r="BG242" s="13"/>
      <c r="BH242" s="13"/>
      <c r="BI242" s="13"/>
      <c r="BJ242" s="13"/>
      <c r="BK242" s="13"/>
      <c r="BL242" s="13"/>
      <c r="BM242" s="13"/>
      <c r="BN242" s="13"/>
      <c r="BO242" s="13"/>
      <c r="BP242" s="13"/>
      <c r="BQ242" s="13"/>
      <c r="BR242" s="13"/>
      <c r="BS242" s="13"/>
      <c r="BT242" s="13"/>
      <c r="BU242" s="13"/>
      <c r="BV242" s="13"/>
      <c r="BW242" s="13"/>
      <c r="BX242" s="13"/>
      <c r="BY242" s="13"/>
      <c r="BZ242" s="13"/>
      <c r="CA242" s="13"/>
      <c r="CB242" s="13"/>
      <c r="CC242" s="13"/>
      <c r="CD242" s="13"/>
      <c r="CE242" s="13"/>
      <c r="CF242" s="13"/>
      <c r="CG242" s="13"/>
      <c r="CH242" s="13"/>
    </row>
    <row r="243" spans="1:86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4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  <c r="BE243" s="13"/>
      <c r="BF243" s="13"/>
      <c r="BG243" s="13"/>
      <c r="BH243" s="13"/>
      <c r="BI243" s="13"/>
      <c r="BJ243" s="13"/>
      <c r="BK243" s="13"/>
      <c r="BL243" s="13"/>
      <c r="BM243" s="13"/>
      <c r="BN243" s="13"/>
      <c r="BO243" s="13"/>
      <c r="BP243" s="13"/>
      <c r="BQ243" s="13"/>
      <c r="BR243" s="13"/>
      <c r="BS243" s="13"/>
      <c r="BT243" s="13"/>
      <c r="BU243" s="13"/>
      <c r="BV243" s="13"/>
      <c r="BW243" s="13"/>
      <c r="BX243" s="13"/>
      <c r="BY243" s="13"/>
      <c r="BZ243" s="13"/>
      <c r="CA243" s="13"/>
      <c r="CB243" s="13"/>
      <c r="CC243" s="13"/>
      <c r="CD243" s="13"/>
      <c r="CE243" s="13"/>
      <c r="CF243" s="13"/>
      <c r="CG243" s="13"/>
      <c r="CH243" s="13"/>
    </row>
    <row r="244" spans="1:86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4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  <c r="BE244" s="13"/>
      <c r="BF244" s="13"/>
      <c r="BG244" s="13"/>
      <c r="BH244" s="13"/>
      <c r="BI244" s="13"/>
      <c r="BJ244" s="13"/>
      <c r="BK244" s="13"/>
      <c r="BL244" s="13"/>
      <c r="BM244" s="13"/>
      <c r="BN244" s="13"/>
      <c r="BO244" s="13"/>
      <c r="BP244" s="13"/>
      <c r="BQ244" s="13"/>
      <c r="BR244" s="13"/>
      <c r="BS244" s="13"/>
      <c r="BT244" s="13"/>
      <c r="BU244" s="13"/>
      <c r="BV244" s="13"/>
      <c r="BW244" s="13"/>
      <c r="BX244" s="13"/>
      <c r="BY244" s="13"/>
      <c r="BZ244" s="13"/>
      <c r="CA244" s="13"/>
      <c r="CB244" s="13"/>
      <c r="CC244" s="13"/>
      <c r="CD244" s="13"/>
      <c r="CE244" s="13"/>
      <c r="CF244" s="13"/>
      <c r="CG244" s="13"/>
      <c r="CH244" s="13"/>
    </row>
    <row r="245" spans="1:86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4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3"/>
      <c r="AY245" s="13"/>
      <c r="AZ245" s="13"/>
      <c r="BA245" s="13"/>
      <c r="BB245" s="13"/>
      <c r="BC245" s="13"/>
      <c r="BD245" s="13"/>
      <c r="BE245" s="13"/>
      <c r="BF245" s="13"/>
      <c r="BG245" s="13"/>
      <c r="BH245" s="13"/>
      <c r="BI245" s="13"/>
      <c r="BJ245" s="13"/>
      <c r="BK245" s="13"/>
      <c r="BL245" s="13"/>
      <c r="BM245" s="13"/>
      <c r="BN245" s="13"/>
      <c r="BO245" s="13"/>
      <c r="BP245" s="13"/>
      <c r="BQ245" s="13"/>
      <c r="BR245" s="13"/>
      <c r="BS245" s="13"/>
      <c r="BT245" s="13"/>
      <c r="BU245" s="13"/>
      <c r="BV245" s="13"/>
      <c r="BW245" s="13"/>
      <c r="BX245" s="13"/>
      <c r="BY245" s="13"/>
      <c r="BZ245" s="13"/>
      <c r="CA245" s="13"/>
      <c r="CB245" s="13"/>
      <c r="CC245" s="13"/>
      <c r="CD245" s="13"/>
      <c r="CE245" s="13"/>
      <c r="CF245" s="13"/>
      <c r="CG245" s="13"/>
      <c r="CH245" s="13"/>
    </row>
    <row r="246" spans="1:86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4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3"/>
      <c r="AY246" s="13"/>
      <c r="AZ246" s="13"/>
      <c r="BA246" s="13"/>
      <c r="BB246" s="13"/>
      <c r="BC246" s="13"/>
      <c r="BD246" s="13"/>
      <c r="BE246" s="13"/>
      <c r="BF246" s="13"/>
      <c r="BG246" s="13"/>
      <c r="BH246" s="13"/>
      <c r="BI246" s="13"/>
      <c r="BJ246" s="13"/>
      <c r="BK246" s="13"/>
      <c r="BL246" s="13"/>
      <c r="BM246" s="13"/>
      <c r="BN246" s="13"/>
      <c r="BO246" s="13"/>
      <c r="BP246" s="13"/>
      <c r="BQ246" s="13"/>
      <c r="BR246" s="13"/>
      <c r="BS246" s="13"/>
      <c r="BT246" s="13"/>
      <c r="BU246" s="13"/>
      <c r="BV246" s="13"/>
      <c r="BW246" s="13"/>
      <c r="BX246" s="13"/>
      <c r="BY246" s="13"/>
      <c r="BZ246" s="13"/>
      <c r="CA246" s="13"/>
      <c r="CB246" s="13"/>
      <c r="CC246" s="13"/>
      <c r="CD246" s="13"/>
      <c r="CE246" s="13"/>
      <c r="CF246" s="13"/>
      <c r="CG246" s="13"/>
      <c r="CH246" s="13"/>
    </row>
    <row r="247" spans="1:86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4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3"/>
      <c r="AY247" s="13"/>
      <c r="AZ247" s="13"/>
      <c r="BA247" s="13"/>
      <c r="BB247" s="13"/>
      <c r="BC247" s="13"/>
      <c r="BD247" s="13"/>
      <c r="BE247" s="13"/>
      <c r="BF247" s="13"/>
      <c r="BG247" s="13"/>
      <c r="BH247" s="13"/>
      <c r="BI247" s="13"/>
      <c r="BJ247" s="13"/>
      <c r="BK247" s="13"/>
      <c r="BL247" s="13"/>
      <c r="BM247" s="13"/>
      <c r="BN247" s="13"/>
      <c r="BO247" s="13"/>
      <c r="BP247" s="13"/>
      <c r="BQ247" s="13"/>
      <c r="BR247" s="13"/>
      <c r="BS247" s="13"/>
      <c r="BT247" s="13"/>
      <c r="BU247" s="13"/>
      <c r="BV247" s="13"/>
      <c r="BW247" s="13"/>
      <c r="BX247" s="13"/>
      <c r="BY247" s="13"/>
      <c r="BZ247" s="13"/>
      <c r="CA247" s="13"/>
      <c r="CB247" s="13"/>
      <c r="CC247" s="13"/>
      <c r="CD247" s="13"/>
      <c r="CE247" s="13"/>
      <c r="CF247" s="13"/>
      <c r="CG247" s="13"/>
      <c r="CH247" s="13"/>
    </row>
    <row r="248" spans="1:86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4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3"/>
      <c r="AY248" s="13"/>
      <c r="AZ248" s="13"/>
      <c r="BA248" s="13"/>
      <c r="BB248" s="13"/>
      <c r="BC248" s="13"/>
      <c r="BD248" s="13"/>
      <c r="BE248" s="13"/>
      <c r="BF248" s="13"/>
      <c r="BG248" s="13"/>
      <c r="BH248" s="13"/>
      <c r="BI248" s="13"/>
      <c r="BJ248" s="13"/>
      <c r="BK248" s="13"/>
      <c r="BL248" s="13"/>
      <c r="BM248" s="13"/>
      <c r="BN248" s="13"/>
      <c r="BO248" s="13"/>
      <c r="BP248" s="13"/>
      <c r="BQ248" s="13"/>
      <c r="BR248" s="13"/>
      <c r="BS248" s="13"/>
      <c r="BT248" s="13"/>
      <c r="BU248" s="13"/>
      <c r="BV248" s="13"/>
      <c r="BW248" s="13"/>
      <c r="BX248" s="13"/>
      <c r="BY248" s="13"/>
      <c r="BZ248" s="13"/>
      <c r="CA248" s="13"/>
      <c r="CB248" s="13"/>
      <c r="CC248" s="13"/>
      <c r="CD248" s="13"/>
      <c r="CE248" s="13"/>
      <c r="CF248" s="13"/>
      <c r="CG248" s="13"/>
      <c r="CH248" s="13"/>
    </row>
    <row r="249" spans="1:86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4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A249" s="13"/>
      <c r="BB249" s="13"/>
      <c r="BC249" s="13"/>
      <c r="BD249" s="13"/>
      <c r="BE249" s="13"/>
      <c r="BF249" s="13"/>
      <c r="BG249" s="13"/>
      <c r="BH249" s="13"/>
      <c r="BI249" s="13"/>
      <c r="BJ249" s="13"/>
      <c r="BK249" s="13"/>
      <c r="BL249" s="13"/>
      <c r="BM249" s="13"/>
      <c r="BN249" s="13"/>
      <c r="BO249" s="13"/>
      <c r="BP249" s="13"/>
      <c r="BQ249" s="13"/>
      <c r="BR249" s="13"/>
      <c r="BS249" s="13"/>
      <c r="BT249" s="13"/>
      <c r="BU249" s="13"/>
      <c r="BV249" s="13"/>
      <c r="BW249" s="13"/>
      <c r="BX249" s="13"/>
      <c r="BY249" s="13"/>
      <c r="BZ249" s="13"/>
      <c r="CA249" s="13"/>
      <c r="CB249" s="13"/>
      <c r="CC249" s="13"/>
      <c r="CD249" s="13"/>
      <c r="CE249" s="13"/>
      <c r="CF249" s="13"/>
      <c r="CG249" s="13"/>
      <c r="CH249" s="13"/>
    </row>
    <row r="250" spans="1:86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4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3"/>
      <c r="AY250" s="13"/>
      <c r="AZ250" s="13"/>
      <c r="BA250" s="13"/>
      <c r="BB250" s="13"/>
      <c r="BC250" s="13"/>
      <c r="BD250" s="13"/>
      <c r="BE250" s="13"/>
      <c r="BF250" s="13"/>
      <c r="BG250" s="13"/>
      <c r="BH250" s="13"/>
      <c r="BI250" s="13"/>
      <c r="BJ250" s="13"/>
      <c r="BK250" s="13"/>
      <c r="BL250" s="13"/>
      <c r="BM250" s="13"/>
      <c r="BN250" s="13"/>
      <c r="BO250" s="13"/>
      <c r="BP250" s="13"/>
      <c r="BQ250" s="13"/>
      <c r="BR250" s="13"/>
      <c r="BS250" s="13"/>
      <c r="BT250" s="13"/>
      <c r="BU250" s="13"/>
      <c r="BV250" s="13"/>
      <c r="BW250" s="13"/>
      <c r="BX250" s="13"/>
      <c r="BY250" s="13"/>
      <c r="BZ250" s="13"/>
      <c r="CA250" s="13"/>
      <c r="CB250" s="13"/>
      <c r="CC250" s="13"/>
      <c r="CD250" s="13"/>
      <c r="CE250" s="13"/>
      <c r="CF250" s="13"/>
      <c r="CG250" s="13"/>
      <c r="CH250" s="13"/>
    </row>
    <row r="251" spans="1:86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4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13"/>
      <c r="AY251" s="13"/>
      <c r="AZ251" s="13"/>
      <c r="BA251" s="13"/>
      <c r="BB251" s="13"/>
      <c r="BC251" s="13"/>
      <c r="BD251" s="13"/>
      <c r="BE251" s="13"/>
      <c r="BF251" s="13"/>
      <c r="BG251" s="13"/>
      <c r="BH251" s="13"/>
      <c r="BI251" s="13"/>
      <c r="BJ251" s="13"/>
      <c r="BK251" s="13"/>
      <c r="BL251" s="13"/>
      <c r="BM251" s="13"/>
      <c r="BN251" s="13"/>
      <c r="BO251" s="13"/>
      <c r="BP251" s="13"/>
      <c r="BQ251" s="13"/>
      <c r="BR251" s="13"/>
      <c r="BS251" s="13"/>
      <c r="BT251" s="13"/>
      <c r="BU251" s="13"/>
      <c r="BV251" s="13"/>
      <c r="BW251" s="13"/>
      <c r="BX251" s="13"/>
      <c r="BY251" s="13"/>
      <c r="BZ251" s="13"/>
      <c r="CA251" s="13"/>
      <c r="CB251" s="13"/>
      <c r="CC251" s="13"/>
      <c r="CD251" s="13"/>
      <c r="CE251" s="13"/>
      <c r="CF251" s="13"/>
      <c r="CG251" s="13"/>
      <c r="CH251" s="13"/>
    </row>
    <row r="252" spans="1:86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4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  <c r="AZ252" s="13"/>
      <c r="BA252" s="13"/>
      <c r="BB252" s="13"/>
      <c r="BC252" s="13"/>
      <c r="BD252" s="13"/>
      <c r="BE252" s="13"/>
      <c r="BF252" s="13"/>
      <c r="BG252" s="13"/>
      <c r="BH252" s="13"/>
      <c r="BI252" s="13"/>
      <c r="BJ252" s="13"/>
      <c r="BK252" s="13"/>
      <c r="BL252" s="13"/>
      <c r="BM252" s="13"/>
      <c r="BN252" s="13"/>
      <c r="BO252" s="13"/>
      <c r="BP252" s="13"/>
      <c r="BQ252" s="13"/>
      <c r="BR252" s="13"/>
      <c r="BS252" s="13"/>
      <c r="BT252" s="13"/>
      <c r="BU252" s="13"/>
      <c r="BV252" s="13"/>
      <c r="BW252" s="13"/>
      <c r="BX252" s="13"/>
      <c r="BY252" s="13"/>
      <c r="BZ252" s="13"/>
      <c r="CA252" s="13"/>
      <c r="CB252" s="13"/>
      <c r="CC252" s="13"/>
      <c r="CD252" s="13"/>
      <c r="CE252" s="13"/>
      <c r="CF252" s="13"/>
      <c r="CG252" s="13"/>
      <c r="CH252" s="13"/>
    </row>
    <row r="253" spans="1:86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4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3"/>
      <c r="AY253" s="13"/>
      <c r="AZ253" s="13"/>
      <c r="BA253" s="13"/>
      <c r="BB253" s="13"/>
      <c r="BC253" s="13"/>
      <c r="BD253" s="13"/>
      <c r="BE253" s="13"/>
      <c r="BF253" s="13"/>
      <c r="BG253" s="13"/>
      <c r="BH253" s="13"/>
      <c r="BI253" s="13"/>
      <c r="BJ253" s="13"/>
      <c r="BK253" s="13"/>
      <c r="BL253" s="13"/>
      <c r="BM253" s="13"/>
      <c r="BN253" s="13"/>
      <c r="BO253" s="13"/>
      <c r="BP253" s="13"/>
      <c r="BQ253" s="13"/>
      <c r="BR253" s="13"/>
      <c r="BS253" s="13"/>
      <c r="BT253" s="13"/>
      <c r="BU253" s="13"/>
      <c r="BV253" s="13"/>
      <c r="BW253" s="13"/>
      <c r="BX253" s="13"/>
      <c r="BY253" s="13"/>
      <c r="BZ253" s="13"/>
      <c r="CA253" s="13"/>
      <c r="CB253" s="13"/>
      <c r="CC253" s="13"/>
      <c r="CD253" s="13"/>
      <c r="CE253" s="13"/>
      <c r="CF253" s="13"/>
      <c r="CG253" s="13"/>
      <c r="CH253" s="13"/>
    </row>
    <row r="254" spans="1:86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4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13"/>
      <c r="AY254" s="13"/>
      <c r="AZ254" s="13"/>
      <c r="BA254" s="13"/>
      <c r="BB254" s="13"/>
      <c r="BC254" s="13"/>
      <c r="BD254" s="13"/>
      <c r="BE254" s="13"/>
      <c r="BF254" s="13"/>
      <c r="BG254" s="13"/>
      <c r="BH254" s="13"/>
      <c r="BI254" s="13"/>
      <c r="BJ254" s="13"/>
      <c r="BK254" s="13"/>
      <c r="BL254" s="13"/>
      <c r="BM254" s="13"/>
      <c r="BN254" s="13"/>
      <c r="BO254" s="13"/>
      <c r="BP254" s="13"/>
      <c r="BQ254" s="13"/>
      <c r="BR254" s="13"/>
      <c r="BS254" s="13"/>
      <c r="BT254" s="13"/>
      <c r="BU254" s="13"/>
      <c r="BV254" s="13"/>
      <c r="BW254" s="13"/>
      <c r="BX254" s="13"/>
      <c r="BY254" s="13"/>
      <c r="BZ254" s="13"/>
      <c r="CA254" s="13"/>
      <c r="CB254" s="13"/>
      <c r="CC254" s="13"/>
      <c r="CD254" s="13"/>
      <c r="CE254" s="13"/>
      <c r="CF254" s="13"/>
      <c r="CG254" s="13"/>
      <c r="CH254" s="13"/>
    </row>
    <row r="255" spans="1:86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4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3"/>
      <c r="AY255" s="13"/>
      <c r="AZ255" s="13"/>
      <c r="BA255" s="13"/>
      <c r="BB255" s="13"/>
      <c r="BC255" s="13"/>
      <c r="BD255" s="13"/>
      <c r="BE255" s="13"/>
      <c r="BF255" s="13"/>
      <c r="BG255" s="13"/>
      <c r="BH255" s="13"/>
      <c r="BI255" s="13"/>
      <c r="BJ255" s="13"/>
      <c r="BK255" s="13"/>
      <c r="BL255" s="13"/>
      <c r="BM255" s="13"/>
      <c r="BN255" s="13"/>
      <c r="BO255" s="13"/>
      <c r="BP255" s="13"/>
      <c r="BQ255" s="13"/>
      <c r="BR255" s="13"/>
      <c r="BS255" s="13"/>
      <c r="BT255" s="13"/>
      <c r="BU255" s="13"/>
      <c r="BV255" s="13"/>
      <c r="BW255" s="13"/>
      <c r="BX255" s="13"/>
      <c r="BY255" s="13"/>
      <c r="BZ255" s="13"/>
      <c r="CA255" s="13"/>
      <c r="CB255" s="13"/>
      <c r="CC255" s="13"/>
      <c r="CD255" s="13"/>
      <c r="CE255" s="13"/>
      <c r="CF255" s="13"/>
      <c r="CG255" s="13"/>
      <c r="CH255" s="13"/>
    </row>
    <row r="256" spans="1:86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4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3"/>
      <c r="AY256" s="13"/>
      <c r="AZ256" s="13"/>
      <c r="BA256" s="13"/>
      <c r="BB256" s="13"/>
      <c r="BC256" s="13"/>
      <c r="BD256" s="13"/>
      <c r="BE256" s="13"/>
      <c r="BF256" s="13"/>
      <c r="BG256" s="13"/>
      <c r="BH256" s="13"/>
      <c r="BI256" s="13"/>
      <c r="BJ256" s="13"/>
      <c r="BK256" s="13"/>
      <c r="BL256" s="13"/>
      <c r="BM256" s="13"/>
      <c r="BN256" s="13"/>
      <c r="BO256" s="13"/>
      <c r="BP256" s="13"/>
      <c r="BQ256" s="13"/>
      <c r="BR256" s="13"/>
      <c r="BS256" s="13"/>
      <c r="BT256" s="13"/>
      <c r="BU256" s="13"/>
      <c r="BV256" s="13"/>
      <c r="BW256" s="13"/>
      <c r="BX256" s="13"/>
      <c r="BY256" s="13"/>
      <c r="BZ256" s="13"/>
      <c r="CA256" s="13"/>
      <c r="CB256" s="13"/>
      <c r="CC256" s="13"/>
      <c r="CD256" s="13"/>
      <c r="CE256" s="13"/>
      <c r="CF256" s="13"/>
      <c r="CG256" s="13"/>
      <c r="CH256" s="13"/>
    </row>
    <row r="257" spans="1:86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4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3"/>
      <c r="AY257" s="13"/>
      <c r="AZ257" s="13"/>
      <c r="BA257" s="13"/>
      <c r="BB257" s="13"/>
      <c r="BC257" s="13"/>
      <c r="BD257" s="13"/>
      <c r="BE257" s="13"/>
      <c r="BF257" s="13"/>
      <c r="BG257" s="13"/>
      <c r="BH257" s="13"/>
      <c r="BI257" s="13"/>
      <c r="BJ257" s="13"/>
      <c r="BK257" s="13"/>
      <c r="BL257" s="13"/>
      <c r="BM257" s="13"/>
      <c r="BN257" s="13"/>
      <c r="BO257" s="13"/>
      <c r="BP257" s="13"/>
      <c r="BQ257" s="13"/>
      <c r="BR257" s="13"/>
      <c r="BS257" s="13"/>
      <c r="BT257" s="13"/>
      <c r="BU257" s="13"/>
      <c r="BV257" s="13"/>
      <c r="BW257" s="13"/>
      <c r="BX257" s="13"/>
      <c r="BY257" s="13"/>
      <c r="BZ257" s="13"/>
      <c r="CA257" s="13"/>
      <c r="CB257" s="13"/>
      <c r="CC257" s="13"/>
      <c r="CD257" s="13"/>
      <c r="CE257" s="13"/>
      <c r="CF257" s="13"/>
      <c r="CG257" s="13"/>
      <c r="CH257" s="13"/>
    </row>
    <row r="258" spans="1:86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4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3"/>
      <c r="AY258" s="13"/>
      <c r="AZ258" s="13"/>
      <c r="BA258" s="13"/>
      <c r="BB258" s="13"/>
      <c r="BC258" s="13"/>
      <c r="BD258" s="13"/>
      <c r="BE258" s="13"/>
      <c r="BF258" s="13"/>
      <c r="BG258" s="13"/>
      <c r="BH258" s="13"/>
      <c r="BI258" s="13"/>
      <c r="BJ258" s="13"/>
      <c r="BK258" s="13"/>
      <c r="BL258" s="13"/>
      <c r="BM258" s="13"/>
      <c r="BN258" s="13"/>
      <c r="BO258" s="13"/>
      <c r="BP258" s="13"/>
      <c r="BQ258" s="13"/>
      <c r="BR258" s="13"/>
      <c r="BS258" s="13"/>
      <c r="BT258" s="13"/>
      <c r="BU258" s="13"/>
      <c r="BV258" s="13"/>
      <c r="BW258" s="13"/>
      <c r="BX258" s="13"/>
      <c r="BY258" s="13"/>
      <c r="BZ258" s="13"/>
      <c r="CA258" s="13"/>
      <c r="CB258" s="13"/>
      <c r="CC258" s="13"/>
      <c r="CD258" s="13"/>
      <c r="CE258" s="13"/>
      <c r="CF258" s="13"/>
      <c r="CG258" s="13"/>
      <c r="CH258" s="13"/>
    </row>
    <row r="259" spans="1:86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4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13"/>
      <c r="AY259" s="13"/>
      <c r="AZ259" s="13"/>
      <c r="BA259" s="13"/>
      <c r="BB259" s="13"/>
      <c r="BC259" s="13"/>
      <c r="BD259" s="13"/>
      <c r="BE259" s="13"/>
      <c r="BF259" s="13"/>
      <c r="BG259" s="13"/>
      <c r="BH259" s="13"/>
      <c r="BI259" s="13"/>
      <c r="BJ259" s="13"/>
      <c r="BK259" s="13"/>
      <c r="BL259" s="13"/>
      <c r="BM259" s="13"/>
      <c r="BN259" s="13"/>
      <c r="BO259" s="13"/>
      <c r="BP259" s="13"/>
      <c r="BQ259" s="13"/>
      <c r="BR259" s="13"/>
      <c r="BS259" s="13"/>
      <c r="BT259" s="13"/>
      <c r="BU259" s="13"/>
      <c r="BV259" s="13"/>
      <c r="BW259" s="13"/>
      <c r="BX259" s="13"/>
      <c r="BY259" s="13"/>
      <c r="BZ259" s="13"/>
      <c r="CA259" s="13"/>
      <c r="CB259" s="13"/>
      <c r="CC259" s="13"/>
      <c r="CD259" s="13"/>
      <c r="CE259" s="13"/>
      <c r="CF259" s="13"/>
      <c r="CG259" s="13"/>
      <c r="CH259" s="13"/>
    </row>
    <row r="260" spans="1:86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4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13"/>
      <c r="AY260" s="13"/>
      <c r="AZ260" s="13"/>
      <c r="BA260" s="13"/>
      <c r="BB260" s="13"/>
      <c r="BC260" s="13"/>
      <c r="BD260" s="13"/>
      <c r="BE260" s="13"/>
      <c r="BF260" s="13"/>
      <c r="BG260" s="13"/>
      <c r="BH260" s="13"/>
      <c r="BI260" s="13"/>
      <c r="BJ260" s="13"/>
      <c r="BK260" s="13"/>
      <c r="BL260" s="13"/>
      <c r="BM260" s="13"/>
      <c r="BN260" s="13"/>
      <c r="BO260" s="13"/>
      <c r="BP260" s="13"/>
      <c r="BQ260" s="13"/>
      <c r="BR260" s="13"/>
      <c r="BS260" s="13"/>
      <c r="BT260" s="13"/>
      <c r="BU260" s="13"/>
      <c r="BV260" s="13"/>
      <c r="BW260" s="13"/>
      <c r="BX260" s="13"/>
      <c r="BY260" s="13"/>
      <c r="BZ260" s="13"/>
      <c r="CA260" s="13"/>
      <c r="CB260" s="13"/>
      <c r="CC260" s="13"/>
      <c r="CD260" s="13"/>
      <c r="CE260" s="13"/>
      <c r="CF260" s="13"/>
      <c r="CG260" s="13"/>
      <c r="CH260" s="13"/>
    </row>
    <row r="261" spans="1:86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4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/>
      <c r="BB261" s="13"/>
      <c r="BC261" s="13"/>
      <c r="BD261" s="13"/>
      <c r="BE261" s="13"/>
      <c r="BF261" s="13"/>
      <c r="BG261" s="13"/>
      <c r="BH261" s="13"/>
      <c r="BI261" s="13"/>
      <c r="BJ261" s="13"/>
      <c r="BK261" s="13"/>
      <c r="BL261" s="13"/>
      <c r="BM261" s="13"/>
      <c r="BN261" s="13"/>
      <c r="BO261" s="13"/>
      <c r="BP261" s="13"/>
      <c r="BQ261" s="13"/>
      <c r="BR261" s="13"/>
      <c r="BS261" s="13"/>
      <c r="BT261" s="13"/>
      <c r="BU261" s="13"/>
      <c r="BV261" s="13"/>
      <c r="BW261" s="13"/>
      <c r="BX261" s="13"/>
      <c r="BY261" s="13"/>
      <c r="BZ261" s="13"/>
      <c r="CA261" s="13"/>
      <c r="CB261" s="13"/>
      <c r="CC261" s="13"/>
      <c r="CD261" s="13"/>
      <c r="CE261" s="13"/>
      <c r="CF261" s="13"/>
      <c r="CG261" s="13"/>
      <c r="CH261" s="13"/>
    </row>
    <row r="262" spans="1:86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4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3"/>
      <c r="AY262" s="13"/>
      <c r="AZ262" s="13"/>
      <c r="BA262" s="13"/>
      <c r="BB262" s="13"/>
      <c r="BC262" s="13"/>
      <c r="BD262" s="13"/>
      <c r="BE262" s="13"/>
      <c r="BF262" s="13"/>
      <c r="BG262" s="13"/>
      <c r="BH262" s="13"/>
      <c r="BI262" s="13"/>
      <c r="BJ262" s="13"/>
      <c r="BK262" s="13"/>
      <c r="BL262" s="13"/>
      <c r="BM262" s="13"/>
      <c r="BN262" s="13"/>
      <c r="BO262" s="13"/>
      <c r="BP262" s="13"/>
      <c r="BQ262" s="13"/>
      <c r="BR262" s="13"/>
      <c r="BS262" s="13"/>
      <c r="BT262" s="13"/>
      <c r="BU262" s="13"/>
      <c r="BV262" s="13"/>
      <c r="BW262" s="13"/>
      <c r="BX262" s="13"/>
      <c r="BY262" s="13"/>
      <c r="BZ262" s="13"/>
      <c r="CA262" s="13"/>
      <c r="CB262" s="13"/>
      <c r="CC262" s="13"/>
      <c r="CD262" s="13"/>
      <c r="CE262" s="13"/>
      <c r="CF262" s="13"/>
      <c r="CG262" s="13"/>
      <c r="CH262" s="13"/>
    </row>
    <row r="263" spans="1:86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4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3"/>
      <c r="AY263" s="13"/>
      <c r="AZ263" s="13"/>
      <c r="BA263" s="13"/>
      <c r="BB263" s="13"/>
      <c r="BC263" s="13"/>
      <c r="BD263" s="13"/>
      <c r="BE263" s="13"/>
      <c r="BF263" s="13"/>
      <c r="BG263" s="13"/>
      <c r="BH263" s="13"/>
      <c r="BI263" s="13"/>
      <c r="BJ263" s="13"/>
      <c r="BK263" s="13"/>
      <c r="BL263" s="13"/>
      <c r="BM263" s="13"/>
      <c r="BN263" s="13"/>
      <c r="BO263" s="13"/>
      <c r="BP263" s="13"/>
      <c r="BQ263" s="13"/>
      <c r="BR263" s="13"/>
      <c r="BS263" s="13"/>
      <c r="BT263" s="13"/>
      <c r="BU263" s="13"/>
      <c r="BV263" s="13"/>
      <c r="BW263" s="13"/>
      <c r="BX263" s="13"/>
      <c r="BY263" s="13"/>
      <c r="BZ263" s="13"/>
      <c r="CA263" s="13"/>
      <c r="CB263" s="13"/>
      <c r="CC263" s="13"/>
      <c r="CD263" s="13"/>
      <c r="CE263" s="13"/>
      <c r="CF263" s="13"/>
      <c r="CG263" s="13"/>
      <c r="CH263" s="13"/>
    </row>
    <row r="264" spans="1:86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4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  <c r="BD264" s="13"/>
      <c r="BE264" s="13"/>
      <c r="BF264" s="13"/>
      <c r="BG264" s="13"/>
      <c r="BH264" s="13"/>
      <c r="BI264" s="13"/>
      <c r="BJ264" s="13"/>
      <c r="BK264" s="13"/>
      <c r="BL264" s="13"/>
      <c r="BM264" s="13"/>
      <c r="BN264" s="13"/>
      <c r="BO264" s="13"/>
      <c r="BP264" s="13"/>
      <c r="BQ264" s="13"/>
      <c r="BR264" s="13"/>
      <c r="BS264" s="13"/>
      <c r="BT264" s="13"/>
      <c r="BU264" s="13"/>
      <c r="BV264" s="13"/>
      <c r="BW264" s="13"/>
      <c r="BX264" s="13"/>
      <c r="BY264" s="13"/>
      <c r="BZ264" s="13"/>
      <c r="CA264" s="13"/>
      <c r="CB264" s="13"/>
      <c r="CC264" s="13"/>
      <c r="CD264" s="13"/>
      <c r="CE264" s="13"/>
      <c r="CF264" s="13"/>
      <c r="CG264" s="13"/>
      <c r="CH264" s="13"/>
    </row>
    <row r="265" spans="1:86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4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3"/>
      <c r="AY265" s="13"/>
      <c r="AZ265" s="13"/>
      <c r="BA265" s="13"/>
      <c r="BB265" s="13"/>
      <c r="BC265" s="13"/>
      <c r="BD265" s="13"/>
      <c r="BE265" s="13"/>
      <c r="BF265" s="13"/>
      <c r="BG265" s="13"/>
      <c r="BH265" s="13"/>
      <c r="BI265" s="13"/>
      <c r="BJ265" s="13"/>
      <c r="BK265" s="13"/>
      <c r="BL265" s="13"/>
      <c r="BM265" s="13"/>
      <c r="BN265" s="13"/>
      <c r="BO265" s="13"/>
      <c r="BP265" s="13"/>
      <c r="BQ265" s="13"/>
      <c r="BR265" s="13"/>
      <c r="BS265" s="13"/>
      <c r="BT265" s="13"/>
      <c r="BU265" s="13"/>
      <c r="BV265" s="13"/>
      <c r="BW265" s="13"/>
      <c r="BX265" s="13"/>
      <c r="BY265" s="13"/>
      <c r="BZ265" s="13"/>
      <c r="CA265" s="13"/>
      <c r="CB265" s="13"/>
      <c r="CC265" s="13"/>
      <c r="CD265" s="13"/>
      <c r="CE265" s="13"/>
      <c r="CF265" s="13"/>
      <c r="CG265" s="13"/>
      <c r="CH265" s="13"/>
    </row>
    <row r="266" spans="1:86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4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13"/>
      <c r="AY266" s="13"/>
      <c r="AZ266" s="13"/>
      <c r="BA266" s="13"/>
      <c r="BB266" s="13"/>
      <c r="BC266" s="13"/>
      <c r="BD266" s="13"/>
      <c r="BE266" s="13"/>
      <c r="BF266" s="13"/>
      <c r="BG266" s="13"/>
      <c r="BH266" s="13"/>
      <c r="BI266" s="13"/>
      <c r="BJ266" s="13"/>
      <c r="BK266" s="13"/>
      <c r="BL266" s="13"/>
      <c r="BM266" s="13"/>
      <c r="BN266" s="13"/>
      <c r="BO266" s="13"/>
      <c r="BP266" s="13"/>
      <c r="BQ266" s="13"/>
      <c r="BR266" s="13"/>
      <c r="BS266" s="13"/>
      <c r="BT266" s="13"/>
      <c r="BU266" s="13"/>
      <c r="BV266" s="13"/>
      <c r="BW266" s="13"/>
      <c r="BX266" s="13"/>
      <c r="BY266" s="13"/>
      <c r="BZ266" s="13"/>
      <c r="CA266" s="13"/>
      <c r="CB266" s="13"/>
      <c r="CC266" s="13"/>
      <c r="CD266" s="13"/>
      <c r="CE266" s="13"/>
      <c r="CF266" s="13"/>
      <c r="CG266" s="13"/>
      <c r="CH266" s="13"/>
    </row>
    <row r="267" spans="1:86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4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3"/>
      <c r="AY267" s="13"/>
      <c r="AZ267" s="13"/>
      <c r="BA267" s="13"/>
      <c r="BB267" s="13"/>
      <c r="BC267" s="13"/>
      <c r="BD267" s="13"/>
      <c r="BE267" s="13"/>
      <c r="BF267" s="13"/>
      <c r="BG267" s="13"/>
      <c r="BH267" s="13"/>
      <c r="BI267" s="13"/>
      <c r="BJ267" s="13"/>
      <c r="BK267" s="13"/>
      <c r="BL267" s="13"/>
      <c r="BM267" s="13"/>
      <c r="BN267" s="13"/>
      <c r="BO267" s="13"/>
      <c r="BP267" s="13"/>
      <c r="BQ267" s="13"/>
      <c r="BR267" s="13"/>
      <c r="BS267" s="13"/>
      <c r="BT267" s="13"/>
      <c r="BU267" s="13"/>
      <c r="BV267" s="13"/>
      <c r="BW267" s="13"/>
      <c r="BX267" s="13"/>
      <c r="BY267" s="13"/>
      <c r="BZ267" s="13"/>
      <c r="CA267" s="13"/>
      <c r="CB267" s="13"/>
      <c r="CC267" s="13"/>
      <c r="CD267" s="13"/>
      <c r="CE267" s="13"/>
      <c r="CF267" s="13"/>
      <c r="CG267" s="13"/>
      <c r="CH267" s="13"/>
    </row>
    <row r="268" spans="1:86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4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13"/>
      <c r="AY268" s="13"/>
      <c r="AZ268" s="13"/>
      <c r="BA268" s="13"/>
      <c r="BB268" s="13"/>
      <c r="BC268" s="13"/>
      <c r="BD268" s="13"/>
      <c r="BE268" s="13"/>
      <c r="BF268" s="13"/>
      <c r="BG268" s="13"/>
      <c r="BH268" s="13"/>
      <c r="BI268" s="13"/>
      <c r="BJ268" s="13"/>
      <c r="BK268" s="13"/>
      <c r="BL268" s="13"/>
      <c r="BM268" s="13"/>
      <c r="BN268" s="13"/>
      <c r="BO268" s="13"/>
      <c r="BP268" s="13"/>
      <c r="BQ268" s="13"/>
      <c r="BR268" s="13"/>
      <c r="BS268" s="13"/>
      <c r="BT268" s="13"/>
      <c r="BU268" s="13"/>
      <c r="BV268" s="13"/>
      <c r="BW268" s="13"/>
      <c r="BX268" s="13"/>
      <c r="BY268" s="13"/>
      <c r="BZ268" s="13"/>
      <c r="CA268" s="13"/>
      <c r="CB268" s="13"/>
      <c r="CC268" s="13"/>
      <c r="CD268" s="13"/>
      <c r="CE268" s="13"/>
      <c r="CF268" s="13"/>
      <c r="CG268" s="13"/>
      <c r="CH268" s="13"/>
    </row>
    <row r="269" spans="1:86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4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13"/>
      <c r="AY269" s="13"/>
      <c r="AZ269" s="13"/>
      <c r="BA269" s="13"/>
      <c r="BB269" s="13"/>
      <c r="BC269" s="13"/>
      <c r="BD269" s="13"/>
      <c r="BE269" s="13"/>
      <c r="BF269" s="13"/>
      <c r="BG269" s="13"/>
      <c r="BH269" s="13"/>
      <c r="BI269" s="13"/>
      <c r="BJ269" s="13"/>
      <c r="BK269" s="13"/>
      <c r="BL269" s="13"/>
      <c r="BM269" s="13"/>
      <c r="BN269" s="13"/>
      <c r="BO269" s="13"/>
      <c r="BP269" s="13"/>
      <c r="BQ269" s="13"/>
      <c r="BR269" s="13"/>
      <c r="BS269" s="13"/>
      <c r="BT269" s="13"/>
      <c r="BU269" s="13"/>
      <c r="BV269" s="13"/>
      <c r="BW269" s="13"/>
      <c r="BX269" s="13"/>
      <c r="BY269" s="13"/>
      <c r="BZ269" s="13"/>
      <c r="CA269" s="13"/>
      <c r="CB269" s="13"/>
      <c r="CC269" s="13"/>
      <c r="CD269" s="13"/>
      <c r="CE269" s="13"/>
      <c r="CF269" s="13"/>
      <c r="CG269" s="13"/>
      <c r="CH269" s="13"/>
    </row>
    <row r="270" spans="1:86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4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3"/>
      <c r="AY270" s="13"/>
      <c r="AZ270" s="13"/>
      <c r="BA270" s="13"/>
      <c r="BB270" s="13"/>
      <c r="BC270" s="13"/>
      <c r="BD270" s="13"/>
      <c r="BE270" s="13"/>
      <c r="BF270" s="13"/>
      <c r="BG270" s="13"/>
      <c r="BH270" s="13"/>
      <c r="BI270" s="13"/>
      <c r="BJ270" s="13"/>
      <c r="BK270" s="13"/>
      <c r="BL270" s="13"/>
      <c r="BM270" s="13"/>
      <c r="BN270" s="13"/>
      <c r="BO270" s="13"/>
      <c r="BP270" s="13"/>
      <c r="BQ270" s="13"/>
      <c r="BR270" s="13"/>
      <c r="BS270" s="13"/>
      <c r="BT270" s="13"/>
      <c r="BU270" s="13"/>
      <c r="BV270" s="13"/>
      <c r="BW270" s="13"/>
      <c r="BX270" s="13"/>
      <c r="BY270" s="13"/>
      <c r="BZ270" s="13"/>
      <c r="CA270" s="13"/>
      <c r="CB270" s="13"/>
      <c r="CC270" s="13"/>
      <c r="CD270" s="13"/>
      <c r="CE270" s="13"/>
      <c r="CF270" s="13"/>
      <c r="CG270" s="13"/>
      <c r="CH270" s="13"/>
    </row>
    <row r="271" spans="1:86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4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3"/>
      <c r="AY271" s="13"/>
      <c r="AZ271" s="13"/>
      <c r="BA271" s="13"/>
      <c r="BB271" s="13"/>
      <c r="BC271" s="13"/>
      <c r="BD271" s="13"/>
      <c r="BE271" s="13"/>
      <c r="BF271" s="13"/>
      <c r="BG271" s="13"/>
      <c r="BH271" s="13"/>
      <c r="BI271" s="13"/>
      <c r="BJ271" s="13"/>
      <c r="BK271" s="13"/>
      <c r="BL271" s="13"/>
      <c r="BM271" s="13"/>
      <c r="BN271" s="13"/>
      <c r="BO271" s="13"/>
      <c r="BP271" s="13"/>
      <c r="BQ271" s="13"/>
      <c r="BR271" s="13"/>
      <c r="BS271" s="13"/>
      <c r="BT271" s="13"/>
      <c r="BU271" s="13"/>
      <c r="BV271" s="13"/>
      <c r="BW271" s="13"/>
      <c r="BX271" s="13"/>
      <c r="BY271" s="13"/>
      <c r="BZ271" s="13"/>
      <c r="CA271" s="13"/>
      <c r="CB271" s="13"/>
      <c r="CC271" s="13"/>
      <c r="CD271" s="13"/>
      <c r="CE271" s="13"/>
      <c r="CF271" s="13"/>
      <c r="CG271" s="13"/>
      <c r="CH271" s="13"/>
    </row>
    <row r="272" spans="1:86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4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3"/>
      <c r="AY272" s="13"/>
      <c r="AZ272" s="13"/>
      <c r="BA272" s="13"/>
      <c r="BB272" s="13"/>
      <c r="BC272" s="13"/>
      <c r="BD272" s="13"/>
      <c r="BE272" s="13"/>
      <c r="BF272" s="13"/>
      <c r="BG272" s="13"/>
      <c r="BH272" s="13"/>
      <c r="BI272" s="13"/>
      <c r="BJ272" s="13"/>
      <c r="BK272" s="13"/>
      <c r="BL272" s="13"/>
      <c r="BM272" s="13"/>
      <c r="BN272" s="13"/>
      <c r="BO272" s="13"/>
      <c r="BP272" s="13"/>
      <c r="BQ272" s="13"/>
      <c r="BR272" s="13"/>
      <c r="BS272" s="13"/>
      <c r="BT272" s="13"/>
      <c r="BU272" s="13"/>
      <c r="BV272" s="13"/>
      <c r="BW272" s="13"/>
      <c r="BX272" s="13"/>
      <c r="BY272" s="13"/>
      <c r="BZ272" s="13"/>
      <c r="CA272" s="13"/>
      <c r="CB272" s="13"/>
      <c r="CC272" s="13"/>
      <c r="CD272" s="13"/>
      <c r="CE272" s="13"/>
      <c r="CF272" s="13"/>
      <c r="CG272" s="13"/>
      <c r="CH272" s="13"/>
    </row>
    <row r="273" spans="1:86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4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3"/>
      <c r="AY273" s="13"/>
      <c r="AZ273" s="13"/>
      <c r="BA273" s="13"/>
      <c r="BB273" s="13"/>
      <c r="BC273" s="13"/>
      <c r="BD273" s="13"/>
      <c r="BE273" s="13"/>
      <c r="BF273" s="13"/>
      <c r="BG273" s="13"/>
      <c r="BH273" s="13"/>
      <c r="BI273" s="13"/>
      <c r="BJ273" s="13"/>
      <c r="BK273" s="13"/>
      <c r="BL273" s="13"/>
      <c r="BM273" s="13"/>
      <c r="BN273" s="13"/>
      <c r="BO273" s="13"/>
      <c r="BP273" s="13"/>
      <c r="BQ273" s="13"/>
      <c r="BR273" s="13"/>
      <c r="BS273" s="13"/>
      <c r="BT273" s="13"/>
      <c r="BU273" s="13"/>
      <c r="BV273" s="13"/>
      <c r="BW273" s="13"/>
      <c r="BX273" s="13"/>
      <c r="BY273" s="13"/>
      <c r="BZ273" s="13"/>
      <c r="CA273" s="13"/>
      <c r="CB273" s="13"/>
      <c r="CC273" s="13"/>
      <c r="CD273" s="13"/>
      <c r="CE273" s="13"/>
      <c r="CF273" s="13"/>
      <c r="CG273" s="13"/>
      <c r="CH273" s="13"/>
    </row>
    <row r="274" spans="1:86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4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13"/>
      <c r="AY274" s="13"/>
      <c r="AZ274" s="13"/>
      <c r="BA274" s="13"/>
      <c r="BB274" s="13"/>
      <c r="BC274" s="13"/>
      <c r="BD274" s="13"/>
      <c r="BE274" s="13"/>
      <c r="BF274" s="13"/>
      <c r="BG274" s="13"/>
      <c r="BH274" s="13"/>
      <c r="BI274" s="13"/>
      <c r="BJ274" s="13"/>
      <c r="BK274" s="13"/>
      <c r="BL274" s="13"/>
      <c r="BM274" s="13"/>
      <c r="BN274" s="13"/>
      <c r="BO274" s="13"/>
      <c r="BP274" s="13"/>
      <c r="BQ274" s="13"/>
      <c r="BR274" s="13"/>
      <c r="BS274" s="13"/>
      <c r="BT274" s="13"/>
      <c r="BU274" s="13"/>
      <c r="BV274" s="13"/>
      <c r="BW274" s="13"/>
      <c r="BX274" s="13"/>
      <c r="BY274" s="13"/>
      <c r="BZ274" s="13"/>
      <c r="CA274" s="13"/>
      <c r="CB274" s="13"/>
      <c r="CC274" s="13"/>
      <c r="CD274" s="13"/>
      <c r="CE274" s="13"/>
      <c r="CF274" s="13"/>
      <c r="CG274" s="13"/>
      <c r="CH274" s="13"/>
    </row>
    <row r="275" spans="1:86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4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13"/>
      <c r="AY275" s="13"/>
      <c r="AZ275" s="13"/>
      <c r="BA275" s="13"/>
      <c r="BB275" s="13"/>
      <c r="BC275" s="13"/>
      <c r="BD275" s="13"/>
      <c r="BE275" s="13"/>
      <c r="BF275" s="13"/>
      <c r="BG275" s="13"/>
      <c r="BH275" s="13"/>
      <c r="BI275" s="13"/>
      <c r="BJ275" s="13"/>
      <c r="BK275" s="13"/>
      <c r="BL275" s="13"/>
      <c r="BM275" s="13"/>
      <c r="BN275" s="13"/>
      <c r="BO275" s="13"/>
      <c r="BP275" s="13"/>
      <c r="BQ275" s="13"/>
      <c r="BR275" s="13"/>
      <c r="BS275" s="13"/>
      <c r="BT275" s="13"/>
      <c r="BU275" s="13"/>
      <c r="BV275" s="13"/>
      <c r="BW275" s="13"/>
      <c r="BX275" s="13"/>
      <c r="BY275" s="13"/>
      <c r="BZ275" s="13"/>
      <c r="CA275" s="13"/>
      <c r="CB275" s="13"/>
      <c r="CC275" s="13"/>
      <c r="CD275" s="13"/>
      <c r="CE275" s="13"/>
      <c r="CF275" s="13"/>
      <c r="CG275" s="13"/>
      <c r="CH275" s="13"/>
    </row>
    <row r="276" spans="1:86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4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3"/>
      <c r="AY276" s="13"/>
      <c r="AZ276" s="13"/>
      <c r="BA276" s="13"/>
      <c r="BB276" s="13"/>
      <c r="BC276" s="13"/>
      <c r="BD276" s="13"/>
      <c r="BE276" s="13"/>
      <c r="BF276" s="13"/>
      <c r="BG276" s="13"/>
      <c r="BH276" s="13"/>
      <c r="BI276" s="13"/>
      <c r="BJ276" s="13"/>
      <c r="BK276" s="13"/>
      <c r="BL276" s="13"/>
      <c r="BM276" s="13"/>
      <c r="BN276" s="13"/>
      <c r="BO276" s="13"/>
      <c r="BP276" s="13"/>
      <c r="BQ276" s="13"/>
      <c r="BR276" s="13"/>
      <c r="BS276" s="13"/>
      <c r="BT276" s="13"/>
      <c r="BU276" s="13"/>
      <c r="BV276" s="13"/>
      <c r="BW276" s="13"/>
      <c r="BX276" s="13"/>
      <c r="BY276" s="13"/>
      <c r="BZ276" s="13"/>
      <c r="CA276" s="13"/>
      <c r="CB276" s="13"/>
      <c r="CC276" s="13"/>
      <c r="CD276" s="13"/>
      <c r="CE276" s="13"/>
      <c r="CF276" s="13"/>
      <c r="CG276" s="13"/>
      <c r="CH276" s="13"/>
    </row>
    <row r="277" spans="1:86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4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3"/>
      <c r="AY277" s="13"/>
      <c r="AZ277" s="13"/>
      <c r="BA277" s="13"/>
      <c r="BB277" s="13"/>
      <c r="BC277" s="13"/>
      <c r="BD277" s="13"/>
      <c r="BE277" s="13"/>
      <c r="BF277" s="13"/>
      <c r="BG277" s="13"/>
      <c r="BH277" s="13"/>
      <c r="BI277" s="13"/>
      <c r="BJ277" s="13"/>
      <c r="BK277" s="13"/>
      <c r="BL277" s="13"/>
      <c r="BM277" s="13"/>
      <c r="BN277" s="13"/>
      <c r="BO277" s="13"/>
      <c r="BP277" s="13"/>
      <c r="BQ277" s="13"/>
      <c r="BR277" s="13"/>
      <c r="BS277" s="13"/>
      <c r="BT277" s="13"/>
      <c r="BU277" s="13"/>
      <c r="BV277" s="13"/>
      <c r="BW277" s="13"/>
      <c r="BX277" s="13"/>
      <c r="BY277" s="13"/>
      <c r="BZ277" s="13"/>
      <c r="CA277" s="13"/>
      <c r="CB277" s="13"/>
      <c r="CC277" s="13"/>
      <c r="CD277" s="13"/>
      <c r="CE277" s="13"/>
      <c r="CF277" s="13"/>
      <c r="CG277" s="13"/>
      <c r="CH277" s="13"/>
    </row>
    <row r="278" spans="1:86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4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3"/>
      <c r="AY278" s="13"/>
      <c r="AZ278" s="13"/>
      <c r="BA278" s="13"/>
      <c r="BB278" s="13"/>
      <c r="BC278" s="13"/>
      <c r="BD278" s="13"/>
      <c r="BE278" s="13"/>
      <c r="BF278" s="13"/>
      <c r="BG278" s="13"/>
      <c r="BH278" s="13"/>
      <c r="BI278" s="13"/>
      <c r="BJ278" s="13"/>
      <c r="BK278" s="13"/>
      <c r="BL278" s="13"/>
      <c r="BM278" s="13"/>
      <c r="BN278" s="13"/>
      <c r="BO278" s="13"/>
      <c r="BP278" s="13"/>
      <c r="BQ278" s="13"/>
      <c r="BR278" s="13"/>
      <c r="BS278" s="13"/>
      <c r="BT278" s="13"/>
      <c r="BU278" s="13"/>
      <c r="BV278" s="13"/>
      <c r="BW278" s="13"/>
      <c r="BX278" s="13"/>
      <c r="BY278" s="13"/>
      <c r="BZ278" s="13"/>
      <c r="CA278" s="13"/>
      <c r="CB278" s="13"/>
      <c r="CC278" s="13"/>
      <c r="CD278" s="13"/>
      <c r="CE278" s="13"/>
      <c r="CF278" s="13"/>
      <c r="CG278" s="13"/>
      <c r="CH278" s="13"/>
    </row>
    <row r="279" spans="1:86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4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3"/>
      <c r="AY279" s="13"/>
      <c r="AZ279" s="13"/>
      <c r="BA279" s="13"/>
      <c r="BB279" s="13"/>
      <c r="BC279" s="13"/>
      <c r="BD279" s="13"/>
      <c r="BE279" s="13"/>
      <c r="BF279" s="13"/>
      <c r="BG279" s="13"/>
      <c r="BH279" s="13"/>
      <c r="BI279" s="13"/>
      <c r="BJ279" s="13"/>
      <c r="BK279" s="13"/>
      <c r="BL279" s="13"/>
      <c r="BM279" s="13"/>
      <c r="BN279" s="13"/>
      <c r="BO279" s="13"/>
      <c r="BP279" s="13"/>
      <c r="BQ279" s="13"/>
      <c r="BR279" s="13"/>
      <c r="BS279" s="13"/>
      <c r="BT279" s="13"/>
      <c r="BU279" s="13"/>
      <c r="BV279" s="13"/>
      <c r="BW279" s="13"/>
      <c r="BX279" s="13"/>
      <c r="BY279" s="13"/>
      <c r="BZ279" s="13"/>
      <c r="CA279" s="13"/>
      <c r="CB279" s="13"/>
      <c r="CC279" s="13"/>
      <c r="CD279" s="13"/>
      <c r="CE279" s="13"/>
      <c r="CF279" s="13"/>
      <c r="CG279" s="13"/>
      <c r="CH279" s="13"/>
    </row>
    <row r="280" spans="1:86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4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3"/>
      <c r="AY280" s="13"/>
      <c r="AZ280" s="13"/>
      <c r="BA280" s="13"/>
      <c r="BB280" s="13"/>
      <c r="BC280" s="13"/>
      <c r="BD280" s="13"/>
      <c r="BE280" s="13"/>
      <c r="BF280" s="13"/>
      <c r="BG280" s="13"/>
      <c r="BH280" s="13"/>
      <c r="BI280" s="13"/>
      <c r="BJ280" s="13"/>
      <c r="BK280" s="13"/>
      <c r="BL280" s="13"/>
      <c r="BM280" s="13"/>
      <c r="BN280" s="13"/>
      <c r="BO280" s="13"/>
      <c r="BP280" s="13"/>
      <c r="BQ280" s="13"/>
      <c r="BR280" s="13"/>
      <c r="BS280" s="13"/>
      <c r="BT280" s="13"/>
      <c r="BU280" s="13"/>
      <c r="BV280" s="13"/>
      <c r="BW280" s="13"/>
      <c r="BX280" s="13"/>
      <c r="BY280" s="13"/>
      <c r="BZ280" s="13"/>
      <c r="CA280" s="13"/>
      <c r="CB280" s="13"/>
      <c r="CC280" s="13"/>
      <c r="CD280" s="13"/>
      <c r="CE280" s="13"/>
      <c r="CF280" s="13"/>
      <c r="CG280" s="13"/>
      <c r="CH280" s="13"/>
    </row>
    <row r="281" spans="1:86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4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13"/>
      <c r="AY281" s="13"/>
      <c r="AZ281" s="13"/>
      <c r="BA281" s="13"/>
      <c r="BB281" s="13"/>
      <c r="BC281" s="13"/>
      <c r="BD281" s="13"/>
      <c r="BE281" s="13"/>
      <c r="BF281" s="13"/>
      <c r="BG281" s="13"/>
      <c r="BH281" s="13"/>
      <c r="BI281" s="13"/>
      <c r="BJ281" s="13"/>
      <c r="BK281" s="13"/>
      <c r="BL281" s="13"/>
      <c r="BM281" s="13"/>
      <c r="BN281" s="13"/>
      <c r="BO281" s="13"/>
      <c r="BP281" s="13"/>
      <c r="BQ281" s="13"/>
      <c r="BR281" s="13"/>
      <c r="BS281" s="13"/>
      <c r="BT281" s="13"/>
      <c r="BU281" s="13"/>
      <c r="BV281" s="13"/>
      <c r="BW281" s="13"/>
      <c r="BX281" s="13"/>
      <c r="BY281" s="13"/>
      <c r="BZ281" s="13"/>
      <c r="CA281" s="13"/>
      <c r="CB281" s="13"/>
      <c r="CC281" s="13"/>
      <c r="CD281" s="13"/>
      <c r="CE281" s="13"/>
      <c r="CF281" s="13"/>
      <c r="CG281" s="13"/>
      <c r="CH281" s="13"/>
    </row>
    <row r="282" spans="1:86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4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3"/>
      <c r="AY282" s="13"/>
      <c r="AZ282" s="13"/>
      <c r="BA282" s="13"/>
      <c r="BB282" s="13"/>
      <c r="BC282" s="13"/>
      <c r="BD282" s="13"/>
      <c r="BE282" s="13"/>
      <c r="BF282" s="13"/>
      <c r="BG282" s="13"/>
      <c r="BH282" s="13"/>
      <c r="BI282" s="13"/>
      <c r="BJ282" s="13"/>
      <c r="BK282" s="13"/>
      <c r="BL282" s="13"/>
      <c r="BM282" s="13"/>
      <c r="BN282" s="13"/>
      <c r="BO282" s="13"/>
      <c r="BP282" s="13"/>
      <c r="BQ282" s="13"/>
      <c r="BR282" s="13"/>
      <c r="BS282" s="13"/>
      <c r="BT282" s="13"/>
      <c r="BU282" s="13"/>
      <c r="BV282" s="13"/>
      <c r="BW282" s="13"/>
      <c r="BX282" s="13"/>
      <c r="BY282" s="13"/>
      <c r="BZ282" s="13"/>
      <c r="CA282" s="13"/>
      <c r="CB282" s="13"/>
      <c r="CC282" s="13"/>
      <c r="CD282" s="13"/>
      <c r="CE282" s="13"/>
      <c r="CF282" s="13"/>
      <c r="CG282" s="13"/>
      <c r="CH282" s="13"/>
    </row>
    <row r="283" spans="1:86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4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13"/>
      <c r="AY283" s="13"/>
      <c r="AZ283" s="13"/>
      <c r="BA283" s="13"/>
      <c r="BB283" s="13"/>
      <c r="BC283" s="13"/>
      <c r="BD283" s="13"/>
      <c r="BE283" s="13"/>
      <c r="BF283" s="13"/>
      <c r="BG283" s="13"/>
      <c r="BH283" s="13"/>
      <c r="BI283" s="13"/>
      <c r="BJ283" s="13"/>
      <c r="BK283" s="13"/>
      <c r="BL283" s="13"/>
      <c r="BM283" s="13"/>
      <c r="BN283" s="13"/>
      <c r="BO283" s="13"/>
      <c r="BP283" s="13"/>
      <c r="BQ283" s="13"/>
      <c r="BR283" s="13"/>
      <c r="BS283" s="13"/>
      <c r="BT283" s="13"/>
      <c r="BU283" s="13"/>
      <c r="BV283" s="13"/>
      <c r="BW283" s="13"/>
      <c r="BX283" s="13"/>
      <c r="BY283" s="13"/>
      <c r="BZ283" s="13"/>
      <c r="CA283" s="13"/>
      <c r="CB283" s="13"/>
      <c r="CC283" s="13"/>
      <c r="CD283" s="13"/>
      <c r="CE283" s="13"/>
      <c r="CF283" s="13"/>
      <c r="CG283" s="13"/>
      <c r="CH283" s="13"/>
    </row>
    <row r="284" spans="1:86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4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3"/>
      <c r="AY284" s="13"/>
      <c r="AZ284" s="13"/>
      <c r="BA284" s="13"/>
      <c r="BB284" s="13"/>
      <c r="BC284" s="13"/>
      <c r="BD284" s="13"/>
      <c r="BE284" s="13"/>
      <c r="BF284" s="13"/>
      <c r="BG284" s="13"/>
      <c r="BH284" s="13"/>
      <c r="BI284" s="13"/>
      <c r="BJ284" s="13"/>
      <c r="BK284" s="13"/>
      <c r="BL284" s="13"/>
      <c r="BM284" s="13"/>
      <c r="BN284" s="13"/>
      <c r="BO284" s="13"/>
      <c r="BP284" s="13"/>
      <c r="BQ284" s="13"/>
      <c r="BR284" s="13"/>
      <c r="BS284" s="13"/>
      <c r="BT284" s="13"/>
      <c r="BU284" s="13"/>
      <c r="BV284" s="13"/>
      <c r="BW284" s="13"/>
      <c r="BX284" s="13"/>
      <c r="BY284" s="13"/>
      <c r="BZ284" s="13"/>
      <c r="CA284" s="13"/>
      <c r="CB284" s="13"/>
      <c r="CC284" s="13"/>
      <c r="CD284" s="13"/>
      <c r="CE284" s="13"/>
      <c r="CF284" s="13"/>
      <c r="CG284" s="13"/>
      <c r="CH284" s="13"/>
    </row>
    <row r="285" spans="1:86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4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3"/>
      <c r="BE285" s="13"/>
      <c r="BF285" s="13"/>
      <c r="BG285" s="13"/>
      <c r="BH285" s="13"/>
      <c r="BI285" s="13"/>
      <c r="BJ285" s="13"/>
      <c r="BK285" s="13"/>
      <c r="BL285" s="13"/>
      <c r="BM285" s="13"/>
      <c r="BN285" s="13"/>
      <c r="BO285" s="13"/>
      <c r="BP285" s="13"/>
      <c r="BQ285" s="13"/>
      <c r="BR285" s="13"/>
      <c r="BS285" s="13"/>
      <c r="BT285" s="13"/>
      <c r="BU285" s="13"/>
      <c r="BV285" s="13"/>
      <c r="BW285" s="13"/>
      <c r="BX285" s="13"/>
      <c r="BY285" s="13"/>
      <c r="BZ285" s="13"/>
      <c r="CA285" s="13"/>
      <c r="CB285" s="13"/>
      <c r="CC285" s="13"/>
      <c r="CD285" s="13"/>
      <c r="CE285" s="13"/>
      <c r="CF285" s="13"/>
      <c r="CG285" s="13"/>
      <c r="CH285" s="13"/>
    </row>
    <row r="286" spans="1:86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4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3"/>
      <c r="AY286" s="13"/>
      <c r="AZ286" s="13"/>
      <c r="BA286" s="13"/>
      <c r="BB286" s="13"/>
      <c r="BC286" s="13"/>
      <c r="BD286" s="13"/>
      <c r="BE286" s="13"/>
      <c r="BF286" s="13"/>
      <c r="BG286" s="13"/>
      <c r="BH286" s="13"/>
      <c r="BI286" s="13"/>
      <c r="BJ286" s="13"/>
      <c r="BK286" s="13"/>
      <c r="BL286" s="13"/>
      <c r="BM286" s="13"/>
      <c r="BN286" s="13"/>
      <c r="BO286" s="13"/>
      <c r="BP286" s="13"/>
      <c r="BQ286" s="13"/>
      <c r="BR286" s="13"/>
      <c r="BS286" s="13"/>
      <c r="BT286" s="13"/>
      <c r="BU286" s="13"/>
      <c r="BV286" s="13"/>
      <c r="BW286" s="13"/>
      <c r="BX286" s="13"/>
      <c r="BY286" s="13"/>
      <c r="BZ286" s="13"/>
      <c r="CA286" s="13"/>
      <c r="CB286" s="13"/>
      <c r="CC286" s="13"/>
      <c r="CD286" s="13"/>
      <c r="CE286" s="13"/>
      <c r="CF286" s="13"/>
      <c r="CG286" s="13"/>
      <c r="CH286" s="13"/>
    </row>
    <row r="287" spans="1:86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4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3"/>
      <c r="AY287" s="13"/>
      <c r="AZ287" s="13"/>
      <c r="BA287" s="13"/>
      <c r="BB287" s="13"/>
      <c r="BC287" s="13"/>
      <c r="BD287" s="13"/>
      <c r="BE287" s="13"/>
      <c r="BF287" s="13"/>
      <c r="BG287" s="13"/>
      <c r="BH287" s="13"/>
      <c r="BI287" s="13"/>
      <c r="BJ287" s="13"/>
      <c r="BK287" s="13"/>
      <c r="BL287" s="13"/>
      <c r="BM287" s="13"/>
      <c r="BN287" s="13"/>
      <c r="BO287" s="13"/>
      <c r="BP287" s="13"/>
      <c r="BQ287" s="13"/>
      <c r="BR287" s="13"/>
      <c r="BS287" s="13"/>
      <c r="BT287" s="13"/>
      <c r="BU287" s="13"/>
      <c r="BV287" s="13"/>
      <c r="BW287" s="13"/>
      <c r="BX287" s="13"/>
      <c r="BY287" s="13"/>
      <c r="BZ287" s="13"/>
      <c r="CA287" s="13"/>
      <c r="CB287" s="13"/>
      <c r="CC287" s="13"/>
      <c r="CD287" s="13"/>
      <c r="CE287" s="13"/>
      <c r="CF287" s="13"/>
      <c r="CG287" s="13"/>
      <c r="CH287" s="13"/>
    </row>
    <row r="288" spans="1:86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4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AY288" s="13"/>
      <c r="AZ288" s="13"/>
      <c r="BA288" s="13"/>
      <c r="BB288" s="13"/>
      <c r="BC288" s="13"/>
      <c r="BD288" s="13"/>
      <c r="BE288" s="13"/>
      <c r="BF288" s="13"/>
      <c r="BG288" s="13"/>
      <c r="BH288" s="13"/>
      <c r="BI288" s="13"/>
      <c r="BJ288" s="13"/>
      <c r="BK288" s="13"/>
      <c r="BL288" s="13"/>
      <c r="BM288" s="13"/>
      <c r="BN288" s="13"/>
      <c r="BO288" s="13"/>
      <c r="BP288" s="13"/>
      <c r="BQ288" s="13"/>
      <c r="BR288" s="13"/>
      <c r="BS288" s="13"/>
      <c r="BT288" s="13"/>
      <c r="BU288" s="13"/>
      <c r="BV288" s="13"/>
      <c r="BW288" s="13"/>
      <c r="BX288" s="13"/>
      <c r="BY288" s="13"/>
      <c r="BZ288" s="13"/>
      <c r="CA288" s="13"/>
      <c r="CB288" s="13"/>
      <c r="CC288" s="13"/>
      <c r="CD288" s="13"/>
      <c r="CE288" s="13"/>
      <c r="CF288" s="13"/>
      <c r="CG288" s="13"/>
      <c r="CH288" s="13"/>
    </row>
    <row r="289" spans="1:86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4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13"/>
      <c r="AY289" s="13"/>
      <c r="AZ289" s="13"/>
      <c r="BA289" s="13"/>
      <c r="BB289" s="13"/>
      <c r="BC289" s="13"/>
      <c r="BD289" s="13"/>
      <c r="BE289" s="13"/>
      <c r="BF289" s="13"/>
      <c r="BG289" s="13"/>
      <c r="BH289" s="13"/>
      <c r="BI289" s="13"/>
      <c r="BJ289" s="13"/>
      <c r="BK289" s="13"/>
      <c r="BL289" s="13"/>
      <c r="BM289" s="13"/>
      <c r="BN289" s="13"/>
      <c r="BO289" s="13"/>
      <c r="BP289" s="13"/>
      <c r="BQ289" s="13"/>
      <c r="BR289" s="13"/>
      <c r="BS289" s="13"/>
      <c r="BT289" s="13"/>
      <c r="BU289" s="13"/>
      <c r="BV289" s="13"/>
      <c r="BW289" s="13"/>
      <c r="BX289" s="13"/>
      <c r="BY289" s="13"/>
      <c r="BZ289" s="13"/>
      <c r="CA289" s="13"/>
      <c r="CB289" s="13"/>
      <c r="CC289" s="13"/>
      <c r="CD289" s="13"/>
      <c r="CE289" s="13"/>
      <c r="CF289" s="13"/>
      <c r="CG289" s="13"/>
      <c r="CH289" s="13"/>
    </row>
    <row r="290" spans="1:86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4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3"/>
      <c r="AY290" s="13"/>
      <c r="AZ290" s="13"/>
      <c r="BA290" s="13"/>
      <c r="BB290" s="13"/>
      <c r="BC290" s="13"/>
      <c r="BD290" s="13"/>
      <c r="BE290" s="13"/>
      <c r="BF290" s="13"/>
      <c r="BG290" s="13"/>
      <c r="BH290" s="13"/>
      <c r="BI290" s="13"/>
      <c r="BJ290" s="13"/>
      <c r="BK290" s="13"/>
      <c r="BL290" s="13"/>
      <c r="BM290" s="13"/>
      <c r="BN290" s="13"/>
      <c r="BO290" s="13"/>
      <c r="BP290" s="13"/>
      <c r="BQ290" s="13"/>
      <c r="BR290" s="13"/>
      <c r="BS290" s="13"/>
      <c r="BT290" s="13"/>
      <c r="BU290" s="13"/>
      <c r="BV290" s="13"/>
      <c r="BW290" s="13"/>
      <c r="BX290" s="13"/>
      <c r="BY290" s="13"/>
      <c r="BZ290" s="13"/>
      <c r="CA290" s="13"/>
      <c r="CB290" s="13"/>
      <c r="CC290" s="13"/>
      <c r="CD290" s="13"/>
      <c r="CE290" s="13"/>
      <c r="CF290" s="13"/>
      <c r="CG290" s="13"/>
      <c r="CH290" s="13"/>
    </row>
    <row r="291" spans="1:86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4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  <c r="BD291" s="13"/>
      <c r="BE291" s="13"/>
      <c r="BF291" s="13"/>
      <c r="BG291" s="13"/>
      <c r="BH291" s="13"/>
      <c r="BI291" s="13"/>
      <c r="BJ291" s="13"/>
      <c r="BK291" s="13"/>
      <c r="BL291" s="13"/>
      <c r="BM291" s="13"/>
      <c r="BN291" s="13"/>
      <c r="BO291" s="13"/>
      <c r="BP291" s="13"/>
      <c r="BQ291" s="13"/>
      <c r="BR291" s="13"/>
      <c r="BS291" s="13"/>
      <c r="BT291" s="13"/>
      <c r="BU291" s="13"/>
      <c r="BV291" s="13"/>
      <c r="BW291" s="13"/>
      <c r="BX291" s="13"/>
      <c r="BY291" s="13"/>
      <c r="BZ291" s="13"/>
      <c r="CA291" s="13"/>
      <c r="CB291" s="13"/>
      <c r="CC291" s="13"/>
      <c r="CD291" s="13"/>
      <c r="CE291" s="13"/>
      <c r="CF291" s="13"/>
      <c r="CG291" s="13"/>
      <c r="CH291" s="13"/>
    </row>
    <row r="292" spans="1:86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4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3"/>
      <c r="AY292" s="13"/>
      <c r="AZ292" s="13"/>
      <c r="BA292" s="13"/>
      <c r="BB292" s="13"/>
      <c r="BC292" s="13"/>
      <c r="BD292" s="13"/>
      <c r="BE292" s="13"/>
      <c r="BF292" s="13"/>
      <c r="BG292" s="13"/>
      <c r="BH292" s="13"/>
      <c r="BI292" s="13"/>
      <c r="BJ292" s="13"/>
      <c r="BK292" s="13"/>
      <c r="BL292" s="13"/>
      <c r="BM292" s="13"/>
      <c r="BN292" s="13"/>
      <c r="BO292" s="13"/>
      <c r="BP292" s="13"/>
      <c r="BQ292" s="13"/>
      <c r="BR292" s="13"/>
      <c r="BS292" s="13"/>
      <c r="BT292" s="13"/>
      <c r="BU292" s="13"/>
      <c r="BV292" s="13"/>
      <c r="BW292" s="13"/>
      <c r="BX292" s="13"/>
      <c r="BY292" s="13"/>
      <c r="BZ292" s="13"/>
      <c r="CA292" s="13"/>
      <c r="CB292" s="13"/>
      <c r="CC292" s="13"/>
      <c r="CD292" s="13"/>
      <c r="CE292" s="13"/>
      <c r="CF292" s="13"/>
      <c r="CG292" s="13"/>
      <c r="CH292" s="13"/>
    </row>
    <row r="293" spans="1:86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4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3"/>
      <c r="AY293" s="13"/>
      <c r="AZ293" s="13"/>
      <c r="BA293" s="13"/>
      <c r="BB293" s="13"/>
      <c r="BC293" s="13"/>
      <c r="BD293" s="13"/>
      <c r="BE293" s="13"/>
      <c r="BF293" s="13"/>
      <c r="BG293" s="13"/>
      <c r="BH293" s="13"/>
      <c r="BI293" s="13"/>
      <c r="BJ293" s="13"/>
      <c r="BK293" s="13"/>
      <c r="BL293" s="13"/>
      <c r="BM293" s="13"/>
      <c r="BN293" s="13"/>
      <c r="BO293" s="13"/>
      <c r="BP293" s="13"/>
      <c r="BQ293" s="13"/>
      <c r="BR293" s="13"/>
      <c r="BS293" s="13"/>
      <c r="BT293" s="13"/>
      <c r="BU293" s="13"/>
      <c r="BV293" s="13"/>
      <c r="BW293" s="13"/>
      <c r="BX293" s="13"/>
      <c r="BY293" s="13"/>
      <c r="BZ293" s="13"/>
      <c r="CA293" s="13"/>
      <c r="CB293" s="13"/>
      <c r="CC293" s="13"/>
      <c r="CD293" s="13"/>
      <c r="CE293" s="13"/>
      <c r="CF293" s="13"/>
      <c r="CG293" s="13"/>
      <c r="CH293" s="13"/>
    </row>
    <row r="294" spans="1:86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4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  <c r="BB294" s="13"/>
      <c r="BC294" s="13"/>
      <c r="BD294" s="13"/>
      <c r="BE294" s="13"/>
      <c r="BF294" s="13"/>
      <c r="BG294" s="13"/>
      <c r="BH294" s="13"/>
      <c r="BI294" s="13"/>
      <c r="BJ294" s="13"/>
      <c r="BK294" s="13"/>
      <c r="BL294" s="13"/>
      <c r="BM294" s="13"/>
      <c r="BN294" s="13"/>
      <c r="BO294" s="13"/>
      <c r="BP294" s="13"/>
      <c r="BQ294" s="13"/>
      <c r="BR294" s="13"/>
      <c r="BS294" s="13"/>
      <c r="BT294" s="13"/>
      <c r="BU294" s="13"/>
      <c r="BV294" s="13"/>
      <c r="BW294" s="13"/>
      <c r="BX294" s="13"/>
      <c r="BY294" s="13"/>
      <c r="BZ294" s="13"/>
      <c r="CA294" s="13"/>
      <c r="CB294" s="13"/>
      <c r="CC294" s="13"/>
      <c r="CD294" s="13"/>
      <c r="CE294" s="13"/>
      <c r="CF294" s="13"/>
      <c r="CG294" s="13"/>
      <c r="CH294" s="13"/>
    </row>
    <row r="295" spans="1:86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4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3"/>
      <c r="AY295" s="13"/>
      <c r="AZ295" s="13"/>
      <c r="BA295" s="13"/>
      <c r="BB295" s="13"/>
      <c r="BC295" s="13"/>
      <c r="BD295" s="13"/>
      <c r="BE295" s="13"/>
      <c r="BF295" s="13"/>
      <c r="BG295" s="13"/>
      <c r="BH295" s="13"/>
      <c r="BI295" s="13"/>
      <c r="BJ295" s="13"/>
      <c r="BK295" s="13"/>
      <c r="BL295" s="13"/>
      <c r="BM295" s="13"/>
      <c r="BN295" s="13"/>
      <c r="BO295" s="13"/>
      <c r="BP295" s="13"/>
      <c r="BQ295" s="13"/>
      <c r="BR295" s="13"/>
      <c r="BS295" s="13"/>
      <c r="BT295" s="13"/>
      <c r="BU295" s="13"/>
      <c r="BV295" s="13"/>
      <c r="BW295" s="13"/>
      <c r="BX295" s="13"/>
      <c r="BY295" s="13"/>
      <c r="BZ295" s="13"/>
      <c r="CA295" s="13"/>
      <c r="CB295" s="13"/>
      <c r="CC295" s="13"/>
      <c r="CD295" s="13"/>
      <c r="CE295" s="13"/>
      <c r="CF295" s="13"/>
      <c r="CG295" s="13"/>
      <c r="CH295" s="13"/>
    </row>
    <row r="296" spans="1:86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4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3"/>
      <c r="AY296" s="13"/>
      <c r="AZ296" s="13"/>
      <c r="BA296" s="13"/>
      <c r="BB296" s="13"/>
      <c r="BC296" s="13"/>
      <c r="BD296" s="13"/>
      <c r="BE296" s="13"/>
      <c r="BF296" s="13"/>
      <c r="BG296" s="13"/>
      <c r="BH296" s="13"/>
      <c r="BI296" s="13"/>
      <c r="BJ296" s="13"/>
      <c r="BK296" s="13"/>
      <c r="BL296" s="13"/>
      <c r="BM296" s="13"/>
      <c r="BN296" s="13"/>
      <c r="BO296" s="13"/>
      <c r="BP296" s="13"/>
      <c r="BQ296" s="13"/>
      <c r="BR296" s="13"/>
      <c r="BS296" s="13"/>
      <c r="BT296" s="13"/>
      <c r="BU296" s="13"/>
      <c r="BV296" s="13"/>
      <c r="BW296" s="13"/>
      <c r="BX296" s="13"/>
      <c r="BY296" s="13"/>
      <c r="BZ296" s="13"/>
      <c r="CA296" s="13"/>
      <c r="CB296" s="13"/>
      <c r="CC296" s="13"/>
      <c r="CD296" s="13"/>
      <c r="CE296" s="13"/>
      <c r="CF296" s="13"/>
      <c r="CG296" s="13"/>
      <c r="CH296" s="13"/>
    </row>
    <row r="297" spans="1:86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4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3"/>
      <c r="BE297" s="13"/>
      <c r="BF297" s="13"/>
      <c r="BG297" s="13"/>
      <c r="BH297" s="13"/>
      <c r="BI297" s="13"/>
      <c r="BJ297" s="13"/>
      <c r="BK297" s="13"/>
      <c r="BL297" s="13"/>
      <c r="BM297" s="13"/>
      <c r="BN297" s="13"/>
      <c r="BO297" s="13"/>
      <c r="BP297" s="13"/>
      <c r="BQ297" s="13"/>
      <c r="BR297" s="13"/>
      <c r="BS297" s="13"/>
      <c r="BT297" s="13"/>
      <c r="BU297" s="13"/>
      <c r="BV297" s="13"/>
      <c r="BW297" s="13"/>
      <c r="BX297" s="13"/>
      <c r="BY297" s="13"/>
      <c r="BZ297" s="13"/>
      <c r="CA297" s="13"/>
      <c r="CB297" s="13"/>
      <c r="CC297" s="13"/>
      <c r="CD297" s="13"/>
      <c r="CE297" s="13"/>
      <c r="CF297" s="13"/>
      <c r="CG297" s="13"/>
      <c r="CH297" s="13"/>
    </row>
    <row r="298" spans="1:86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4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3"/>
      <c r="AY298" s="13"/>
      <c r="AZ298" s="13"/>
      <c r="BA298" s="13"/>
      <c r="BB298" s="13"/>
      <c r="BC298" s="13"/>
      <c r="BD298" s="13"/>
      <c r="BE298" s="13"/>
      <c r="BF298" s="13"/>
      <c r="BG298" s="13"/>
      <c r="BH298" s="13"/>
      <c r="BI298" s="13"/>
      <c r="BJ298" s="13"/>
      <c r="BK298" s="13"/>
      <c r="BL298" s="13"/>
      <c r="BM298" s="13"/>
      <c r="BN298" s="13"/>
      <c r="BO298" s="13"/>
      <c r="BP298" s="13"/>
      <c r="BQ298" s="13"/>
      <c r="BR298" s="13"/>
      <c r="BS298" s="13"/>
      <c r="BT298" s="13"/>
      <c r="BU298" s="13"/>
      <c r="BV298" s="13"/>
      <c r="BW298" s="13"/>
      <c r="BX298" s="13"/>
      <c r="BY298" s="13"/>
      <c r="BZ298" s="13"/>
      <c r="CA298" s="13"/>
      <c r="CB298" s="13"/>
      <c r="CC298" s="13"/>
      <c r="CD298" s="13"/>
      <c r="CE298" s="13"/>
      <c r="CF298" s="13"/>
      <c r="CG298" s="13"/>
      <c r="CH298" s="13"/>
    </row>
    <row r="299" spans="1:86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4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3"/>
      <c r="AY299" s="13"/>
      <c r="AZ299" s="13"/>
      <c r="BA299" s="13"/>
      <c r="BB299" s="13"/>
      <c r="BC299" s="13"/>
      <c r="BD299" s="13"/>
      <c r="BE299" s="13"/>
      <c r="BF299" s="13"/>
      <c r="BG299" s="13"/>
      <c r="BH299" s="13"/>
      <c r="BI299" s="13"/>
      <c r="BJ299" s="13"/>
      <c r="BK299" s="13"/>
      <c r="BL299" s="13"/>
      <c r="BM299" s="13"/>
      <c r="BN299" s="13"/>
      <c r="BO299" s="13"/>
      <c r="BP299" s="13"/>
      <c r="BQ299" s="13"/>
      <c r="BR299" s="13"/>
      <c r="BS299" s="13"/>
      <c r="BT299" s="13"/>
      <c r="BU299" s="13"/>
      <c r="BV299" s="13"/>
      <c r="BW299" s="13"/>
      <c r="BX299" s="13"/>
      <c r="BY299" s="13"/>
      <c r="BZ299" s="13"/>
      <c r="CA299" s="13"/>
      <c r="CB299" s="13"/>
      <c r="CC299" s="13"/>
      <c r="CD299" s="13"/>
      <c r="CE299" s="13"/>
      <c r="CF299" s="13"/>
      <c r="CG299" s="13"/>
      <c r="CH299" s="13"/>
    </row>
    <row r="300" spans="1:86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4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3"/>
      <c r="BE300" s="13"/>
      <c r="BF300" s="13"/>
      <c r="BG300" s="13"/>
      <c r="BH300" s="13"/>
      <c r="BI300" s="13"/>
      <c r="BJ300" s="13"/>
      <c r="BK300" s="13"/>
      <c r="BL300" s="13"/>
      <c r="BM300" s="13"/>
      <c r="BN300" s="13"/>
      <c r="BO300" s="13"/>
      <c r="BP300" s="13"/>
      <c r="BQ300" s="13"/>
      <c r="BR300" s="13"/>
      <c r="BS300" s="13"/>
      <c r="BT300" s="13"/>
      <c r="BU300" s="13"/>
      <c r="BV300" s="13"/>
      <c r="BW300" s="13"/>
      <c r="BX300" s="13"/>
      <c r="BY300" s="13"/>
      <c r="BZ300" s="13"/>
      <c r="CA300" s="13"/>
      <c r="CB300" s="13"/>
      <c r="CC300" s="13"/>
      <c r="CD300" s="13"/>
      <c r="CE300" s="13"/>
      <c r="CF300" s="13"/>
      <c r="CG300" s="13"/>
      <c r="CH300" s="13"/>
    </row>
    <row r="301" spans="1:86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4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3"/>
      <c r="AY301" s="13"/>
      <c r="AZ301" s="13"/>
      <c r="BA301" s="13"/>
      <c r="BB301" s="13"/>
      <c r="BC301" s="13"/>
      <c r="BD301" s="13"/>
      <c r="BE301" s="13"/>
      <c r="BF301" s="13"/>
      <c r="BG301" s="13"/>
      <c r="BH301" s="13"/>
      <c r="BI301" s="13"/>
      <c r="BJ301" s="13"/>
      <c r="BK301" s="13"/>
      <c r="BL301" s="13"/>
      <c r="BM301" s="13"/>
      <c r="BN301" s="13"/>
      <c r="BO301" s="13"/>
      <c r="BP301" s="13"/>
      <c r="BQ301" s="13"/>
      <c r="BR301" s="13"/>
      <c r="BS301" s="13"/>
      <c r="BT301" s="13"/>
      <c r="BU301" s="13"/>
      <c r="BV301" s="13"/>
      <c r="BW301" s="13"/>
      <c r="BX301" s="13"/>
      <c r="BY301" s="13"/>
      <c r="BZ301" s="13"/>
      <c r="CA301" s="13"/>
      <c r="CB301" s="13"/>
      <c r="CC301" s="13"/>
      <c r="CD301" s="13"/>
      <c r="CE301" s="13"/>
      <c r="CF301" s="13"/>
      <c r="CG301" s="13"/>
      <c r="CH301" s="13"/>
    </row>
    <row r="302" spans="1:86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4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3"/>
      <c r="AY302" s="13"/>
      <c r="AZ302" s="13"/>
      <c r="BA302" s="13"/>
      <c r="BB302" s="13"/>
      <c r="BC302" s="13"/>
      <c r="BD302" s="13"/>
      <c r="BE302" s="13"/>
      <c r="BF302" s="13"/>
      <c r="BG302" s="13"/>
      <c r="BH302" s="13"/>
      <c r="BI302" s="13"/>
      <c r="BJ302" s="13"/>
      <c r="BK302" s="13"/>
      <c r="BL302" s="13"/>
      <c r="BM302" s="13"/>
      <c r="BN302" s="13"/>
      <c r="BO302" s="13"/>
      <c r="BP302" s="13"/>
      <c r="BQ302" s="13"/>
      <c r="BR302" s="13"/>
      <c r="BS302" s="13"/>
      <c r="BT302" s="13"/>
      <c r="BU302" s="13"/>
      <c r="BV302" s="13"/>
      <c r="BW302" s="13"/>
      <c r="BX302" s="13"/>
      <c r="BY302" s="13"/>
      <c r="BZ302" s="13"/>
      <c r="CA302" s="13"/>
      <c r="CB302" s="13"/>
      <c r="CC302" s="13"/>
      <c r="CD302" s="13"/>
      <c r="CE302" s="13"/>
      <c r="CF302" s="13"/>
      <c r="CG302" s="13"/>
      <c r="CH302" s="13"/>
    </row>
    <row r="303" spans="1:86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4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A303" s="13"/>
      <c r="BB303" s="13"/>
      <c r="BC303" s="13"/>
      <c r="BD303" s="13"/>
      <c r="BE303" s="13"/>
      <c r="BF303" s="13"/>
      <c r="BG303" s="13"/>
      <c r="BH303" s="13"/>
      <c r="BI303" s="13"/>
      <c r="BJ303" s="13"/>
      <c r="BK303" s="13"/>
      <c r="BL303" s="13"/>
      <c r="BM303" s="13"/>
      <c r="BN303" s="13"/>
      <c r="BO303" s="13"/>
      <c r="BP303" s="13"/>
      <c r="BQ303" s="13"/>
      <c r="BR303" s="13"/>
      <c r="BS303" s="13"/>
      <c r="BT303" s="13"/>
      <c r="BU303" s="13"/>
      <c r="BV303" s="13"/>
      <c r="BW303" s="13"/>
      <c r="BX303" s="13"/>
      <c r="BY303" s="13"/>
      <c r="BZ303" s="13"/>
      <c r="CA303" s="13"/>
      <c r="CB303" s="13"/>
      <c r="CC303" s="13"/>
      <c r="CD303" s="13"/>
      <c r="CE303" s="13"/>
      <c r="CF303" s="13"/>
      <c r="CG303" s="13"/>
      <c r="CH303" s="13"/>
    </row>
    <row r="304" spans="1:86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4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3"/>
      <c r="AY304" s="13"/>
      <c r="AZ304" s="13"/>
      <c r="BA304" s="13"/>
      <c r="BB304" s="13"/>
      <c r="BC304" s="13"/>
      <c r="BD304" s="13"/>
      <c r="BE304" s="13"/>
      <c r="BF304" s="13"/>
      <c r="BG304" s="13"/>
      <c r="BH304" s="13"/>
      <c r="BI304" s="13"/>
      <c r="BJ304" s="13"/>
      <c r="BK304" s="13"/>
      <c r="BL304" s="13"/>
      <c r="BM304" s="13"/>
      <c r="BN304" s="13"/>
      <c r="BO304" s="13"/>
      <c r="BP304" s="13"/>
      <c r="BQ304" s="13"/>
      <c r="BR304" s="13"/>
      <c r="BS304" s="13"/>
      <c r="BT304" s="13"/>
      <c r="BU304" s="13"/>
      <c r="BV304" s="13"/>
      <c r="BW304" s="13"/>
      <c r="BX304" s="13"/>
      <c r="BY304" s="13"/>
      <c r="BZ304" s="13"/>
      <c r="CA304" s="13"/>
      <c r="CB304" s="13"/>
      <c r="CC304" s="13"/>
      <c r="CD304" s="13"/>
      <c r="CE304" s="13"/>
      <c r="CF304" s="13"/>
      <c r="CG304" s="13"/>
      <c r="CH304" s="13"/>
    </row>
    <row r="305" spans="1:86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4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13"/>
      <c r="AY305" s="13"/>
      <c r="AZ305" s="13"/>
      <c r="BA305" s="13"/>
      <c r="BB305" s="13"/>
      <c r="BC305" s="13"/>
      <c r="BD305" s="13"/>
      <c r="BE305" s="13"/>
      <c r="BF305" s="13"/>
      <c r="BG305" s="13"/>
      <c r="BH305" s="13"/>
      <c r="BI305" s="13"/>
      <c r="BJ305" s="13"/>
      <c r="BK305" s="13"/>
      <c r="BL305" s="13"/>
      <c r="BM305" s="13"/>
      <c r="BN305" s="13"/>
      <c r="BO305" s="13"/>
      <c r="BP305" s="13"/>
      <c r="BQ305" s="13"/>
      <c r="BR305" s="13"/>
      <c r="BS305" s="13"/>
      <c r="BT305" s="13"/>
      <c r="BU305" s="13"/>
      <c r="BV305" s="13"/>
      <c r="BW305" s="13"/>
      <c r="BX305" s="13"/>
      <c r="BY305" s="13"/>
      <c r="BZ305" s="13"/>
      <c r="CA305" s="13"/>
      <c r="CB305" s="13"/>
      <c r="CC305" s="13"/>
      <c r="CD305" s="13"/>
      <c r="CE305" s="13"/>
      <c r="CF305" s="13"/>
      <c r="CG305" s="13"/>
      <c r="CH305" s="13"/>
    </row>
    <row r="306" spans="1:86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4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  <c r="BB306" s="13"/>
      <c r="BC306" s="13"/>
      <c r="BD306" s="13"/>
      <c r="BE306" s="13"/>
      <c r="BF306" s="13"/>
      <c r="BG306" s="13"/>
      <c r="BH306" s="13"/>
      <c r="BI306" s="13"/>
      <c r="BJ306" s="13"/>
      <c r="BK306" s="13"/>
      <c r="BL306" s="13"/>
      <c r="BM306" s="13"/>
      <c r="BN306" s="13"/>
      <c r="BO306" s="13"/>
      <c r="BP306" s="13"/>
      <c r="BQ306" s="13"/>
      <c r="BR306" s="13"/>
      <c r="BS306" s="13"/>
      <c r="BT306" s="13"/>
      <c r="BU306" s="13"/>
      <c r="BV306" s="13"/>
      <c r="BW306" s="13"/>
      <c r="BX306" s="13"/>
      <c r="BY306" s="13"/>
      <c r="BZ306" s="13"/>
      <c r="CA306" s="13"/>
      <c r="CB306" s="13"/>
      <c r="CC306" s="13"/>
      <c r="CD306" s="13"/>
      <c r="CE306" s="13"/>
      <c r="CF306" s="13"/>
      <c r="CG306" s="13"/>
      <c r="CH306" s="13"/>
    </row>
    <row r="307" spans="1:86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4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3"/>
      <c r="AY307" s="13"/>
      <c r="AZ307" s="13"/>
      <c r="BA307" s="13"/>
      <c r="BB307" s="13"/>
      <c r="BC307" s="13"/>
      <c r="BD307" s="13"/>
      <c r="BE307" s="13"/>
      <c r="BF307" s="13"/>
      <c r="BG307" s="13"/>
      <c r="BH307" s="13"/>
      <c r="BI307" s="13"/>
      <c r="BJ307" s="13"/>
      <c r="BK307" s="13"/>
      <c r="BL307" s="13"/>
      <c r="BM307" s="13"/>
      <c r="BN307" s="13"/>
      <c r="BO307" s="13"/>
      <c r="BP307" s="13"/>
      <c r="BQ307" s="13"/>
      <c r="BR307" s="13"/>
      <c r="BS307" s="13"/>
      <c r="BT307" s="13"/>
      <c r="BU307" s="13"/>
      <c r="BV307" s="13"/>
      <c r="BW307" s="13"/>
      <c r="BX307" s="13"/>
      <c r="BY307" s="13"/>
      <c r="BZ307" s="13"/>
      <c r="CA307" s="13"/>
      <c r="CB307" s="13"/>
      <c r="CC307" s="13"/>
      <c r="CD307" s="13"/>
      <c r="CE307" s="13"/>
      <c r="CF307" s="13"/>
      <c r="CG307" s="13"/>
      <c r="CH307" s="13"/>
    </row>
    <row r="308" spans="1:86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4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3"/>
      <c r="AY308" s="13"/>
      <c r="AZ308" s="13"/>
      <c r="BA308" s="13"/>
      <c r="BB308" s="13"/>
      <c r="BC308" s="13"/>
      <c r="BD308" s="13"/>
      <c r="BE308" s="13"/>
      <c r="BF308" s="13"/>
      <c r="BG308" s="13"/>
      <c r="BH308" s="13"/>
      <c r="BI308" s="13"/>
      <c r="BJ308" s="13"/>
      <c r="BK308" s="13"/>
      <c r="BL308" s="13"/>
      <c r="BM308" s="13"/>
      <c r="BN308" s="13"/>
      <c r="BO308" s="13"/>
      <c r="BP308" s="13"/>
      <c r="BQ308" s="13"/>
      <c r="BR308" s="13"/>
      <c r="BS308" s="13"/>
      <c r="BT308" s="13"/>
      <c r="BU308" s="13"/>
      <c r="BV308" s="13"/>
      <c r="BW308" s="13"/>
      <c r="BX308" s="13"/>
      <c r="BY308" s="13"/>
      <c r="BZ308" s="13"/>
      <c r="CA308" s="13"/>
      <c r="CB308" s="13"/>
      <c r="CC308" s="13"/>
      <c r="CD308" s="13"/>
      <c r="CE308" s="13"/>
      <c r="CF308" s="13"/>
      <c r="CG308" s="13"/>
      <c r="CH308" s="13"/>
    </row>
    <row r="309" spans="1:86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4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3"/>
      <c r="BE309" s="13"/>
      <c r="BF309" s="13"/>
      <c r="BG309" s="13"/>
      <c r="BH309" s="13"/>
      <c r="BI309" s="13"/>
      <c r="BJ309" s="13"/>
      <c r="BK309" s="13"/>
      <c r="BL309" s="13"/>
      <c r="BM309" s="13"/>
      <c r="BN309" s="13"/>
      <c r="BO309" s="13"/>
      <c r="BP309" s="13"/>
      <c r="BQ309" s="13"/>
      <c r="BR309" s="13"/>
      <c r="BS309" s="13"/>
      <c r="BT309" s="13"/>
      <c r="BU309" s="13"/>
      <c r="BV309" s="13"/>
      <c r="BW309" s="13"/>
      <c r="BX309" s="13"/>
      <c r="BY309" s="13"/>
      <c r="BZ309" s="13"/>
      <c r="CA309" s="13"/>
      <c r="CB309" s="13"/>
      <c r="CC309" s="13"/>
      <c r="CD309" s="13"/>
      <c r="CE309" s="13"/>
      <c r="CF309" s="13"/>
      <c r="CG309" s="13"/>
      <c r="CH309" s="13"/>
    </row>
    <row r="310" spans="1:86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4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3"/>
      <c r="AY310" s="13"/>
      <c r="AZ310" s="13"/>
      <c r="BA310" s="13"/>
      <c r="BB310" s="13"/>
      <c r="BC310" s="13"/>
      <c r="BD310" s="13"/>
      <c r="BE310" s="13"/>
      <c r="BF310" s="13"/>
      <c r="BG310" s="13"/>
      <c r="BH310" s="13"/>
      <c r="BI310" s="13"/>
      <c r="BJ310" s="13"/>
      <c r="BK310" s="13"/>
      <c r="BL310" s="13"/>
      <c r="BM310" s="13"/>
      <c r="BN310" s="13"/>
      <c r="BO310" s="13"/>
      <c r="BP310" s="13"/>
      <c r="BQ310" s="13"/>
      <c r="BR310" s="13"/>
      <c r="BS310" s="13"/>
      <c r="BT310" s="13"/>
      <c r="BU310" s="13"/>
      <c r="BV310" s="13"/>
      <c r="BW310" s="13"/>
      <c r="BX310" s="13"/>
      <c r="BY310" s="13"/>
      <c r="BZ310" s="13"/>
      <c r="CA310" s="13"/>
      <c r="CB310" s="13"/>
      <c r="CC310" s="13"/>
      <c r="CD310" s="13"/>
      <c r="CE310" s="13"/>
      <c r="CF310" s="13"/>
      <c r="CG310" s="13"/>
      <c r="CH310" s="13"/>
    </row>
    <row r="311" spans="1:86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4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3"/>
      <c r="AY311" s="13"/>
      <c r="AZ311" s="13"/>
      <c r="BA311" s="13"/>
      <c r="BB311" s="13"/>
      <c r="BC311" s="13"/>
      <c r="BD311" s="13"/>
      <c r="BE311" s="13"/>
      <c r="BF311" s="13"/>
      <c r="BG311" s="13"/>
      <c r="BH311" s="13"/>
      <c r="BI311" s="13"/>
      <c r="BJ311" s="13"/>
      <c r="BK311" s="13"/>
      <c r="BL311" s="13"/>
      <c r="BM311" s="13"/>
      <c r="BN311" s="13"/>
      <c r="BO311" s="13"/>
      <c r="BP311" s="13"/>
      <c r="BQ311" s="13"/>
      <c r="BR311" s="13"/>
      <c r="BS311" s="13"/>
      <c r="BT311" s="13"/>
      <c r="BU311" s="13"/>
      <c r="BV311" s="13"/>
      <c r="BW311" s="13"/>
      <c r="BX311" s="13"/>
      <c r="BY311" s="13"/>
      <c r="BZ311" s="13"/>
      <c r="CA311" s="13"/>
      <c r="CB311" s="13"/>
      <c r="CC311" s="13"/>
      <c r="CD311" s="13"/>
      <c r="CE311" s="13"/>
      <c r="CF311" s="13"/>
      <c r="CG311" s="13"/>
      <c r="CH311" s="13"/>
    </row>
    <row r="312" spans="1:86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4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3"/>
      <c r="BE312" s="13"/>
      <c r="BF312" s="13"/>
      <c r="BG312" s="13"/>
      <c r="BH312" s="13"/>
      <c r="BI312" s="13"/>
      <c r="BJ312" s="13"/>
      <c r="BK312" s="13"/>
      <c r="BL312" s="13"/>
      <c r="BM312" s="13"/>
      <c r="BN312" s="13"/>
      <c r="BO312" s="13"/>
      <c r="BP312" s="13"/>
      <c r="BQ312" s="13"/>
      <c r="BR312" s="13"/>
      <c r="BS312" s="13"/>
      <c r="BT312" s="13"/>
      <c r="BU312" s="13"/>
      <c r="BV312" s="13"/>
      <c r="BW312" s="13"/>
      <c r="BX312" s="13"/>
      <c r="BY312" s="13"/>
      <c r="BZ312" s="13"/>
      <c r="CA312" s="13"/>
      <c r="CB312" s="13"/>
      <c r="CC312" s="13"/>
      <c r="CD312" s="13"/>
      <c r="CE312" s="13"/>
      <c r="CF312" s="13"/>
      <c r="CG312" s="13"/>
      <c r="CH312" s="13"/>
    </row>
    <row r="313" spans="1:86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4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3"/>
      <c r="AY313" s="13"/>
      <c r="AZ313" s="13"/>
      <c r="BA313" s="13"/>
      <c r="BB313" s="13"/>
      <c r="BC313" s="13"/>
      <c r="BD313" s="13"/>
      <c r="BE313" s="13"/>
      <c r="BF313" s="13"/>
      <c r="BG313" s="13"/>
      <c r="BH313" s="13"/>
      <c r="BI313" s="13"/>
      <c r="BJ313" s="13"/>
      <c r="BK313" s="13"/>
      <c r="BL313" s="13"/>
      <c r="BM313" s="13"/>
      <c r="BN313" s="13"/>
      <c r="BO313" s="13"/>
      <c r="BP313" s="13"/>
      <c r="BQ313" s="13"/>
      <c r="BR313" s="13"/>
      <c r="BS313" s="13"/>
      <c r="BT313" s="13"/>
      <c r="BU313" s="13"/>
      <c r="BV313" s="13"/>
      <c r="BW313" s="13"/>
      <c r="BX313" s="13"/>
      <c r="BY313" s="13"/>
      <c r="BZ313" s="13"/>
      <c r="CA313" s="13"/>
      <c r="CB313" s="13"/>
      <c r="CC313" s="13"/>
      <c r="CD313" s="13"/>
      <c r="CE313" s="13"/>
      <c r="CF313" s="13"/>
      <c r="CG313" s="13"/>
      <c r="CH313" s="13"/>
    </row>
    <row r="314" spans="1:86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4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3"/>
      <c r="AY314" s="13"/>
      <c r="AZ314" s="13"/>
      <c r="BA314" s="13"/>
      <c r="BB314" s="13"/>
      <c r="BC314" s="13"/>
      <c r="BD314" s="13"/>
      <c r="BE314" s="13"/>
      <c r="BF314" s="13"/>
      <c r="BG314" s="13"/>
      <c r="BH314" s="13"/>
      <c r="BI314" s="13"/>
      <c r="BJ314" s="13"/>
      <c r="BK314" s="13"/>
      <c r="BL314" s="13"/>
      <c r="BM314" s="13"/>
      <c r="BN314" s="13"/>
      <c r="BO314" s="13"/>
      <c r="BP314" s="13"/>
      <c r="BQ314" s="13"/>
      <c r="BR314" s="13"/>
      <c r="BS314" s="13"/>
      <c r="BT314" s="13"/>
      <c r="BU314" s="13"/>
      <c r="BV314" s="13"/>
      <c r="BW314" s="13"/>
      <c r="BX314" s="13"/>
      <c r="BY314" s="13"/>
      <c r="BZ314" s="13"/>
      <c r="CA314" s="13"/>
      <c r="CB314" s="13"/>
      <c r="CC314" s="13"/>
      <c r="CD314" s="13"/>
      <c r="CE314" s="13"/>
      <c r="CF314" s="13"/>
      <c r="CG314" s="13"/>
      <c r="CH314" s="13"/>
    </row>
    <row r="315" spans="1:86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4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  <c r="BD315" s="13"/>
      <c r="BE315" s="13"/>
      <c r="BF315" s="13"/>
      <c r="BG315" s="13"/>
      <c r="BH315" s="13"/>
      <c r="BI315" s="13"/>
      <c r="BJ315" s="13"/>
      <c r="BK315" s="13"/>
      <c r="BL315" s="13"/>
      <c r="BM315" s="13"/>
      <c r="BN315" s="13"/>
      <c r="BO315" s="13"/>
      <c r="BP315" s="13"/>
      <c r="BQ315" s="13"/>
      <c r="BR315" s="13"/>
      <c r="BS315" s="13"/>
      <c r="BT315" s="13"/>
      <c r="BU315" s="13"/>
      <c r="BV315" s="13"/>
      <c r="BW315" s="13"/>
      <c r="BX315" s="13"/>
      <c r="BY315" s="13"/>
      <c r="BZ315" s="13"/>
      <c r="CA315" s="13"/>
      <c r="CB315" s="13"/>
      <c r="CC315" s="13"/>
      <c r="CD315" s="13"/>
      <c r="CE315" s="13"/>
      <c r="CF315" s="13"/>
      <c r="CG315" s="13"/>
      <c r="CH315" s="13"/>
    </row>
    <row r="316" spans="1:86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4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3"/>
      <c r="AY316" s="13"/>
      <c r="AZ316" s="13"/>
      <c r="BA316" s="13"/>
      <c r="BB316" s="13"/>
      <c r="BC316" s="13"/>
      <c r="BD316" s="13"/>
      <c r="BE316" s="13"/>
      <c r="BF316" s="13"/>
      <c r="BG316" s="13"/>
      <c r="BH316" s="13"/>
      <c r="BI316" s="13"/>
      <c r="BJ316" s="13"/>
      <c r="BK316" s="13"/>
      <c r="BL316" s="13"/>
      <c r="BM316" s="13"/>
      <c r="BN316" s="13"/>
      <c r="BO316" s="13"/>
      <c r="BP316" s="13"/>
      <c r="BQ316" s="13"/>
      <c r="BR316" s="13"/>
      <c r="BS316" s="13"/>
      <c r="BT316" s="13"/>
      <c r="BU316" s="13"/>
      <c r="BV316" s="13"/>
      <c r="BW316" s="13"/>
      <c r="BX316" s="13"/>
      <c r="BY316" s="13"/>
      <c r="BZ316" s="13"/>
      <c r="CA316" s="13"/>
      <c r="CB316" s="13"/>
      <c r="CC316" s="13"/>
      <c r="CD316" s="13"/>
      <c r="CE316" s="13"/>
      <c r="CF316" s="13"/>
      <c r="CG316" s="13"/>
      <c r="CH316" s="13"/>
    </row>
    <row r="317" spans="1:86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4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3"/>
      <c r="AY317" s="13"/>
      <c r="AZ317" s="13"/>
      <c r="BA317" s="13"/>
      <c r="BB317" s="13"/>
      <c r="BC317" s="13"/>
      <c r="BD317" s="13"/>
      <c r="BE317" s="13"/>
      <c r="BF317" s="13"/>
      <c r="BG317" s="13"/>
      <c r="BH317" s="13"/>
      <c r="BI317" s="13"/>
      <c r="BJ317" s="13"/>
      <c r="BK317" s="13"/>
      <c r="BL317" s="13"/>
      <c r="BM317" s="13"/>
      <c r="BN317" s="13"/>
      <c r="BO317" s="13"/>
      <c r="BP317" s="13"/>
      <c r="BQ317" s="13"/>
      <c r="BR317" s="13"/>
      <c r="BS317" s="13"/>
      <c r="BT317" s="13"/>
      <c r="BU317" s="13"/>
      <c r="BV317" s="13"/>
      <c r="BW317" s="13"/>
      <c r="BX317" s="13"/>
      <c r="BY317" s="13"/>
      <c r="BZ317" s="13"/>
      <c r="CA317" s="13"/>
      <c r="CB317" s="13"/>
      <c r="CC317" s="13"/>
      <c r="CD317" s="13"/>
      <c r="CE317" s="13"/>
      <c r="CF317" s="13"/>
      <c r="CG317" s="13"/>
      <c r="CH317" s="13"/>
    </row>
    <row r="318" spans="1:86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4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3"/>
      <c r="AY318" s="13"/>
      <c r="AZ318" s="13"/>
      <c r="BA318" s="13"/>
      <c r="BB318" s="13"/>
      <c r="BC318" s="13"/>
      <c r="BD318" s="13"/>
      <c r="BE318" s="13"/>
      <c r="BF318" s="13"/>
      <c r="BG318" s="13"/>
      <c r="BH318" s="13"/>
      <c r="BI318" s="13"/>
      <c r="BJ318" s="13"/>
      <c r="BK318" s="13"/>
      <c r="BL318" s="13"/>
      <c r="BM318" s="13"/>
      <c r="BN318" s="13"/>
      <c r="BO318" s="13"/>
      <c r="BP318" s="13"/>
      <c r="BQ318" s="13"/>
      <c r="BR318" s="13"/>
      <c r="BS318" s="13"/>
      <c r="BT318" s="13"/>
      <c r="BU318" s="13"/>
      <c r="BV318" s="13"/>
      <c r="BW318" s="13"/>
      <c r="BX318" s="13"/>
      <c r="BY318" s="13"/>
      <c r="BZ318" s="13"/>
      <c r="CA318" s="13"/>
      <c r="CB318" s="13"/>
      <c r="CC318" s="13"/>
      <c r="CD318" s="13"/>
      <c r="CE318" s="13"/>
      <c r="CF318" s="13"/>
      <c r="CG318" s="13"/>
      <c r="CH318" s="13"/>
    </row>
    <row r="319" spans="1:86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4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3"/>
      <c r="AY319" s="13"/>
      <c r="AZ319" s="13"/>
      <c r="BA319" s="13"/>
      <c r="BB319" s="13"/>
      <c r="BC319" s="13"/>
      <c r="BD319" s="13"/>
      <c r="BE319" s="13"/>
      <c r="BF319" s="13"/>
      <c r="BG319" s="13"/>
      <c r="BH319" s="13"/>
      <c r="BI319" s="13"/>
      <c r="BJ319" s="13"/>
      <c r="BK319" s="13"/>
      <c r="BL319" s="13"/>
      <c r="BM319" s="13"/>
      <c r="BN319" s="13"/>
      <c r="BO319" s="13"/>
      <c r="BP319" s="13"/>
      <c r="BQ319" s="13"/>
      <c r="BR319" s="13"/>
      <c r="BS319" s="13"/>
      <c r="BT319" s="13"/>
      <c r="BU319" s="13"/>
      <c r="BV319" s="13"/>
      <c r="BW319" s="13"/>
      <c r="BX319" s="13"/>
      <c r="BY319" s="13"/>
      <c r="BZ319" s="13"/>
      <c r="CA319" s="13"/>
      <c r="CB319" s="13"/>
      <c r="CC319" s="13"/>
      <c r="CD319" s="13"/>
      <c r="CE319" s="13"/>
      <c r="CF319" s="13"/>
      <c r="CG319" s="13"/>
      <c r="CH319" s="13"/>
    </row>
    <row r="320" spans="1:86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4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3"/>
      <c r="AY320" s="13"/>
      <c r="AZ320" s="13"/>
      <c r="BA320" s="13"/>
      <c r="BB320" s="13"/>
      <c r="BC320" s="13"/>
      <c r="BD320" s="13"/>
      <c r="BE320" s="13"/>
      <c r="BF320" s="13"/>
      <c r="BG320" s="13"/>
      <c r="BH320" s="13"/>
      <c r="BI320" s="13"/>
      <c r="BJ320" s="13"/>
      <c r="BK320" s="13"/>
      <c r="BL320" s="13"/>
      <c r="BM320" s="13"/>
      <c r="BN320" s="13"/>
      <c r="BO320" s="13"/>
      <c r="BP320" s="13"/>
      <c r="BQ320" s="13"/>
      <c r="BR320" s="13"/>
      <c r="BS320" s="13"/>
      <c r="BT320" s="13"/>
      <c r="BU320" s="13"/>
      <c r="BV320" s="13"/>
      <c r="BW320" s="13"/>
      <c r="BX320" s="13"/>
      <c r="BY320" s="13"/>
      <c r="BZ320" s="13"/>
      <c r="CA320" s="13"/>
      <c r="CB320" s="13"/>
      <c r="CC320" s="13"/>
      <c r="CD320" s="13"/>
      <c r="CE320" s="13"/>
      <c r="CF320" s="13"/>
      <c r="CG320" s="13"/>
      <c r="CH320" s="13"/>
    </row>
    <row r="321" spans="1:86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4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3"/>
      <c r="BE321" s="13"/>
      <c r="BF321" s="13"/>
      <c r="BG321" s="13"/>
      <c r="BH321" s="13"/>
      <c r="BI321" s="13"/>
      <c r="BJ321" s="13"/>
      <c r="BK321" s="13"/>
      <c r="BL321" s="13"/>
      <c r="BM321" s="13"/>
      <c r="BN321" s="13"/>
      <c r="BO321" s="13"/>
      <c r="BP321" s="13"/>
      <c r="BQ321" s="13"/>
      <c r="BR321" s="13"/>
      <c r="BS321" s="13"/>
      <c r="BT321" s="13"/>
      <c r="BU321" s="13"/>
      <c r="BV321" s="13"/>
      <c r="BW321" s="13"/>
      <c r="BX321" s="13"/>
      <c r="BY321" s="13"/>
      <c r="BZ321" s="13"/>
      <c r="CA321" s="13"/>
      <c r="CB321" s="13"/>
      <c r="CC321" s="13"/>
      <c r="CD321" s="13"/>
      <c r="CE321" s="13"/>
      <c r="CF321" s="13"/>
      <c r="CG321" s="13"/>
      <c r="CH321" s="13"/>
    </row>
    <row r="322" spans="1:86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4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13"/>
      <c r="AY322" s="13"/>
      <c r="AZ322" s="13"/>
      <c r="BA322" s="13"/>
      <c r="BB322" s="13"/>
      <c r="BC322" s="13"/>
      <c r="BD322" s="13"/>
      <c r="BE322" s="13"/>
      <c r="BF322" s="13"/>
      <c r="BG322" s="13"/>
      <c r="BH322" s="13"/>
      <c r="BI322" s="13"/>
      <c r="BJ322" s="13"/>
      <c r="BK322" s="13"/>
      <c r="BL322" s="13"/>
      <c r="BM322" s="13"/>
      <c r="BN322" s="13"/>
      <c r="BO322" s="13"/>
      <c r="BP322" s="13"/>
      <c r="BQ322" s="13"/>
      <c r="BR322" s="13"/>
      <c r="BS322" s="13"/>
      <c r="BT322" s="13"/>
      <c r="BU322" s="13"/>
      <c r="BV322" s="13"/>
      <c r="BW322" s="13"/>
      <c r="BX322" s="13"/>
      <c r="BY322" s="13"/>
      <c r="BZ322" s="13"/>
      <c r="CA322" s="13"/>
      <c r="CB322" s="13"/>
      <c r="CC322" s="13"/>
      <c r="CD322" s="13"/>
      <c r="CE322" s="13"/>
      <c r="CF322" s="13"/>
      <c r="CG322" s="13"/>
      <c r="CH322" s="13"/>
    </row>
    <row r="323" spans="1:86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4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13"/>
      <c r="AY323" s="13"/>
      <c r="AZ323" s="13"/>
      <c r="BA323" s="13"/>
      <c r="BB323" s="13"/>
      <c r="BC323" s="13"/>
      <c r="BD323" s="13"/>
      <c r="BE323" s="13"/>
      <c r="BF323" s="13"/>
      <c r="BG323" s="13"/>
      <c r="BH323" s="13"/>
      <c r="BI323" s="13"/>
      <c r="BJ323" s="13"/>
      <c r="BK323" s="13"/>
      <c r="BL323" s="13"/>
      <c r="BM323" s="13"/>
      <c r="BN323" s="13"/>
      <c r="BO323" s="13"/>
      <c r="BP323" s="13"/>
      <c r="BQ323" s="13"/>
      <c r="BR323" s="13"/>
      <c r="BS323" s="13"/>
      <c r="BT323" s="13"/>
      <c r="BU323" s="13"/>
      <c r="BV323" s="13"/>
      <c r="BW323" s="13"/>
      <c r="BX323" s="13"/>
      <c r="BY323" s="13"/>
      <c r="BZ323" s="13"/>
      <c r="CA323" s="13"/>
      <c r="CB323" s="13"/>
      <c r="CC323" s="13"/>
      <c r="CD323" s="13"/>
      <c r="CE323" s="13"/>
      <c r="CF323" s="13"/>
      <c r="CG323" s="13"/>
      <c r="CH323" s="13"/>
    </row>
    <row r="324" spans="1:86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4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3"/>
      <c r="AY324" s="13"/>
      <c r="AZ324" s="13"/>
      <c r="BA324" s="13"/>
      <c r="BB324" s="13"/>
      <c r="BC324" s="13"/>
      <c r="BD324" s="13"/>
      <c r="BE324" s="13"/>
      <c r="BF324" s="13"/>
      <c r="BG324" s="13"/>
      <c r="BH324" s="13"/>
      <c r="BI324" s="13"/>
      <c r="BJ324" s="13"/>
      <c r="BK324" s="13"/>
      <c r="BL324" s="13"/>
      <c r="BM324" s="13"/>
      <c r="BN324" s="13"/>
      <c r="BO324" s="13"/>
      <c r="BP324" s="13"/>
      <c r="BQ324" s="13"/>
      <c r="BR324" s="13"/>
      <c r="BS324" s="13"/>
      <c r="BT324" s="13"/>
      <c r="BU324" s="13"/>
      <c r="BV324" s="13"/>
      <c r="BW324" s="13"/>
      <c r="BX324" s="13"/>
      <c r="BY324" s="13"/>
      <c r="BZ324" s="13"/>
      <c r="CA324" s="13"/>
      <c r="CB324" s="13"/>
      <c r="CC324" s="13"/>
      <c r="CD324" s="13"/>
      <c r="CE324" s="13"/>
      <c r="CF324" s="13"/>
      <c r="CG324" s="13"/>
      <c r="CH324" s="13"/>
    </row>
    <row r="325" spans="1:86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4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13"/>
      <c r="AY325" s="13"/>
      <c r="AZ325" s="13"/>
      <c r="BA325" s="13"/>
      <c r="BB325" s="13"/>
      <c r="BC325" s="13"/>
      <c r="BD325" s="13"/>
      <c r="BE325" s="13"/>
      <c r="BF325" s="13"/>
      <c r="BG325" s="13"/>
      <c r="BH325" s="13"/>
      <c r="BI325" s="13"/>
      <c r="BJ325" s="13"/>
      <c r="BK325" s="13"/>
      <c r="BL325" s="13"/>
      <c r="BM325" s="13"/>
      <c r="BN325" s="13"/>
      <c r="BO325" s="13"/>
      <c r="BP325" s="13"/>
      <c r="BQ325" s="13"/>
      <c r="BR325" s="13"/>
      <c r="BS325" s="13"/>
      <c r="BT325" s="13"/>
      <c r="BU325" s="13"/>
      <c r="BV325" s="13"/>
      <c r="BW325" s="13"/>
      <c r="BX325" s="13"/>
      <c r="BY325" s="13"/>
      <c r="BZ325" s="13"/>
      <c r="CA325" s="13"/>
      <c r="CB325" s="13"/>
      <c r="CC325" s="13"/>
      <c r="CD325" s="13"/>
      <c r="CE325" s="13"/>
      <c r="CF325" s="13"/>
      <c r="CG325" s="13"/>
      <c r="CH325" s="13"/>
    </row>
    <row r="326" spans="1:86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4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13"/>
      <c r="AY326" s="13"/>
      <c r="AZ326" s="13"/>
      <c r="BA326" s="13"/>
      <c r="BB326" s="13"/>
      <c r="BC326" s="13"/>
      <c r="BD326" s="13"/>
      <c r="BE326" s="13"/>
      <c r="BF326" s="13"/>
      <c r="BG326" s="13"/>
      <c r="BH326" s="13"/>
      <c r="BI326" s="13"/>
      <c r="BJ326" s="13"/>
      <c r="BK326" s="13"/>
      <c r="BL326" s="13"/>
      <c r="BM326" s="13"/>
      <c r="BN326" s="13"/>
      <c r="BO326" s="13"/>
      <c r="BP326" s="13"/>
      <c r="BQ326" s="13"/>
      <c r="BR326" s="13"/>
      <c r="BS326" s="13"/>
      <c r="BT326" s="13"/>
      <c r="BU326" s="13"/>
      <c r="BV326" s="13"/>
      <c r="BW326" s="13"/>
      <c r="BX326" s="13"/>
      <c r="BY326" s="13"/>
      <c r="BZ326" s="13"/>
      <c r="CA326" s="13"/>
      <c r="CB326" s="13"/>
      <c r="CC326" s="13"/>
      <c r="CD326" s="13"/>
      <c r="CE326" s="13"/>
      <c r="CF326" s="13"/>
      <c r="CG326" s="13"/>
      <c r="CH326" s="13"/>
    </row>
    <row r="327" spans="1:86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4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3"/>
      <c r="AY327" s="13"/>
      <c r="AZ327" s="13"/>
      <c r="BA327" s="13"/>
      <c r="BB327" s="13"/>
      <c r="BC327" s="13"/>
      <c r="BD327" s="13"/>
      <c r="BE327" s="13"/>
      <c r="BF327" s="13"/>
      <c r="BG327" s="13"/>
      <c r="BH327" s="13"/>
      <c r="BI327" s="13"/>
      <c r="BJ327" s="13"/>
      <c r="BK327" s="13"/>
      <c r="BL327" s="13"/>
      <c r="BM327" s="13"/>
      <c r="BN327" s="13"/>
      <c r="BO327" s="13"/>
      <c r="BP327" s="13"/>
      <c r="BQ327" s="13"/>
      <c r="BR327" s="13"/>
      <c r="BS327" s="13"/>
      <c r="BT327" s="13"/>
      <c r="BU327" s="13"/>
      <c r="BV327" s="13"/>
      <c r="BW327" s="13"/>
      <c r="BX327" s="13"/>
      <c r="BY327" s="13"/>
      <c r="BZ327" s="13"/>
      <c r="CA327" s="13"/>
      <c r="CB327" s="13"/>
      <c r="CC327" s="13"/>
      <c r="CD327" s="13"/>
      <c r="CE327" s="13"/>
      <c r="CF327" s="13"/>
      <c r="CG327" s="13"/>
      <c r="CH327" s="13"/>
    </row>
    <row r="328" spans="1:86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4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13"/>
      <c r="AY328" s="13"/>
      <c r="AZ328" s="13"/>
      <c r="BA328" s="13"/>
      <c r="BB328" s="13"/>
      <c r="BC328" s="13"/>
      <c r="BD328" s="13"/>
      <c r="BE328" s="13"/>
      <c r="BF328" s="13"/>
      <c r="BG328" s="13"/>
      <c r="BH328" s="13"/>
      <c r="BI328" s="13"/>
      <c r="BJ328" s="13"/>
      <c r="BK328" s="13"/>
      <c r="BL328" s="13"/>
      <c r="BM328" s="13"/>
      <c r="BN328" s="13"/>
      <c r="BO328" s="13"/>
      <c r="BP328" s="13"/>
      <c r="BQ328" s="13"/>
      <c r="BR328" s="13"/>
      <c r="BS328" s="13"/>
      <c r="BT328" s="13"/>
      <c r="BU328" s="13"/>
      <c r="BV328" s="13"/>
      <c r="BW328" s="13"/>
      <c r="BX328" s="13"/>
      <c r="BY328" s="13"/>
      <c r="BZ328" s="13"/>
      <c r="CA328" s="13"/>
      <c r="CB328" s="13"/>
      <c r="CC328" s="13"/>
      <c r="CD328" s="13"/>
      <c r="CE328" s="13"/>
      <c r="CF328" s="13"/>
      <c r="CG328" s="13"/>
      <c r="CH328" s="13"/>
    </row>
    <row r="329" spans="1:86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4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13"/>
      <c r="AY329" s="13"/>
      <c r="AZ329" s="13"/>
      <c r="BA329" s="13"/>
      <c r="BB329" s="13"/>
      <c r="BC329" s="13"/>
      <c r="BD329" s="13"/>
      <c r="BE329" s="13"/>
      <c r="BF329" s="13"/>
      <c r="BG329" s="13"/>
      <c r="BH329" s="13"/>
      <c r="BI329" s="13"/>
      <c r="BJ329" s="13"/>
      <c r="BK329" s="13"/>
      <c r="BL329" s="13"/>
      <c r="BM329" s="13"/>
      <c r="BN329" s="13"/>
      <c r="BO329" s="13"/>
      <c r="BP329" s="13"/>
      <c r="BQ329" s="13"/>
      <c r="BR329" s="13"/>
      <c r="BS329" s="13"/>
      <c r="BT329" s="13"/>
      <c r="BU329" s="13"/>
      <c r="BV329" s="13"/>
      <c r="BW329" s="13"/>
      <c r="BX329" s="13"/>
      <c r="BY329" s="13"/>
      <c r="BZ329" s="13"/>
      <c r="CA329" s="13"/>
      <c r="CB329" s="13"/>
      <c r="CC329" s="13"/>
      <c r="CD329" s="13"/>
      <c r="CE329" s="13"/>
      <c r="CF329" s="13"/>
      <c r="CG329" s="13"/>
      <c r="CH329" s="13"/>
    </row>
    <row r="330" spans="1:86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4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3"/>
      <c r="AY330" s="13"/>
      <c r="AZ330" s="13"/>
      <c r="BA330" s="13"/>
      <c r="BB330" s="13"/>
      <c r="BC330" s="13"/>
      <c r="BD330" s="13"/>
      <c r="BE330" s="13"/>
      <c r="BF330" s="13"/>
      <c r="BG330" s="13"/>
      <c r="BH330" s="13"/>
      <c r="BI330" s="13"/>
      <c r="BJ330" s="13"/>
      <c r="BK330" s="13"/>
      <c r="BL330" s="13"/>
      <c r="BM330" s="13"/>
      <c r="BN330" s="13"/>
      <c r="BO330" s="13"/>
      <c r="BP330" s="13"/>
      <c r="BQ330" s="13"/>
      <c r="BR330" s="13"/>
      <c r="BS330" s="13"/>
      <c r="BT330" s="13"/>
      <c r="BU330" s="13"/>
      <c r="BV330" s="13"/>
      <c r="BW330" s="13"/>
      <c r="BX330" s="13"/>
      <c r="BY330" s="13"/>
      <c r="BZ330" s="13"/>
      <c r="CA330" s="13"/>
      <c r="CB330" s="13"/>
      <c r="CC330" s="13"/>
      <c r="CD330" s="13"/>
      <c r="CE330" s="13"/>
      <c r="CF330" s="13"/>
      <c r="CG330" s="13"/>
      <c r="CH330" s="13"/>
    </row>
    <row r="331" spans="1:86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4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13"/>
      <c r="AY331" s="13"/>
      <c r="AZ331" s="13"/>
      <c r="BA331" s="13"/>
      <c r="BB331" s="13"/>
      <c r="BC331" s="13"/>
      <c r="BD331" s="13"/>
      <c r="BE331" s="13"/>
      <c r="BF331" s="13"/>
      <c r="BG331" s="13"/>
      <c r="BH331" s="13"/>
      <c r="BI331" s="13"/>
      <c r="BJ331" s="13"/>
      <c r="BK331" s="13"/>
      <c r="BL331" s="13"/>
      <c r="BM331" s="13"/>
      <c r="BN331" s="13"/>
      <c r="BO331" s="13"/>
      <c r="BP331" s="13"/>
      <c r="BQ331" s="13"/>
      <c r="BR331" s="13"/>
      <c r="BS331" s="13"/>
      <c r="BT331" s="13"/>
      <c r="BU331" s="13"/>
      <c r="BV331" s="13"/>
      <c r="BW331" s="13"/>
      <c r="BX331" s="13"/>
      <c r="BY331" s="13"/>
      <c r="BZ331" s="13"/>
      <c r="CA331" s="13"/>
      <c r="CB331" s="13"/>
      <c r="CC331" s="13"/>
      <c r="CD331" s="13"/>
      <c r="CE331" s="13"/>
      <c r="CF331" s="13"/>
      <c r="CG331" s="13"/>
      <c r="CH331" s="13"/>
    </row>
    <row r="332" spans="1:86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4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13"/>
      <c r="AY332" s="13"/>
      <c r="AZ332" s="13"/>
      <c r="BA332" s="13"/>
      <c r="BB332" s="13"/>
      <c r="BC332" s="13"/>
      <c r="BD332" s="13"/>
      <c r="BE332" s="13"/>
      <c r="BF332" s="13"/>
      <c r="BG332" s="13"/>
      <c r="BH332" s="13"/>
      <c r="BI332" s="13"/>
      <c r="BJ332" s="13"/>
      <c r="BK332" s="13"/>
      <c r="BL332" s="13"/>
      <c r="BM332" s="13"/>
      <c r="BN332" s="13"/>
      <c r="BO332" s="13"/>
      <c r="BP332" s="13"/>
      <c r="BQ332" s="13"/>
      <c r="BR332" s="13"/>
      <c r="BS332" s="13"/>
      <c r="BT332" s="13"/>
      <c r="BU332" s="13"/>
      <c r="BV332" s="13"/>
      <c r="BW332" s="13"/>
      <c r="BX332" s="13"/>
      <c r="BY332" s="13"/>
      <c r="BZ332" s="13"/>
      <c r="CA332" s="13"/>
      <c r="CB332" s="13"/>
      <c r="CC332" s="13"/>
      <c r="CD332" s="13"/>
      <c r="CE332" s="13"/>
      <c r="CF332" s="13"/>
      <c r="CG332" s="13"/>
      <c r="CH332" s="13"/>
    </row>
    <row r="333" spans="1:86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4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3"/>
      <c r="AY333" s="13"/>
      <c r="AZ333" s="13"/>
      <c r="BA333" s="13"/>
      <c r="BB333" s="13"/>
      <c r="BC333" s="13"/>
      <c r="BD333" s="13"/>
      <c r="BE333" s="13"/>
      <c r="BF333" s="13"/>
      <c r="BG333" s="13"/>
      <c r="BH333" s="13"/>
      <c r="BI333" s="13"/>
      <c r="BJ333" s="13"/>
      <c r="BK333" s="13"/>
      <c r="BL333" s="13"/>
      <c r="BM333" s="13"/>
      <c r="BN333" s="13"/>
      <c r="BO333" s="13"/>
      <c r="BP333" s="13"/>
      <c r="BQ333" s="13"/>
      <c r="BR333" s="13"/>
      <c r="BS333" s="13"/>
      <c r="BT333" s="13"/>
      <c r="BU333" s="13"/>
      <c r="BV333" s="13"/>
      <c r="BW333" s="13"/>
      <c r="BX333" s="13"/>
      <c r="BY333" s="13"/>
      <c r="BZ333" s="13"/>
      <c r="CA333" s="13"/>
      <c r="CB333" s="13"/>
      <c r="CC333" s="13"/>
      <c r="CD333" s="13"/>
      <c r="CE333" s="13"/>
      <c r="CF333" s="13"/>
      <c r="CG333" s="13"/>
      <c r="CH333" s="13"/>
    </row>
    <row r="334" spans="1:86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4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13"/>
      <c r="AY334" s="13"/>
      <c r="AZ334" s="13"/>
      <c r="BA334" s="13"/>
      <c r="BB334" s="13"/>
      <c r="BC334" s="13"/>
      <c r="BD334" s="13"/>
      <c r="BE334" s="13"/>
      <c r="BF334" s="13"/>
      <c r="BG334" s="13"/>
      <c r="BH334" s="13"/>
      <c r="BI334" s="13"/>
      <c r="BJ334" s="13"/>
      <c r="BK334" s="13"/>
      <c r="BL334" s="13"/>
      <c r="BM334" s="13"/>
      <c r="BN334" s="13"/>
      <c r="BO334" s="13"/>
      <c r="BP334" s="13"/>
      <c r="BQ334" s="13"/>
      <c r="BR334" s="13"/>
      <c r="BS334" s="13"/>
      <c r="BT334" s="13"/>
      <c r="BU334" s="13"/>
      <c r="BV334" s="13"/>
      <c r="BW334" s="13"/>
      <c r="BX334" s="13"/>
      <c r="BY334" s="13"/>
      <c r="BZ334" s="13"/>
      <c r="CA334" s="13"/>
      <c r="CB334" s="13"/>
      <c r="CC334" s="13"/>
      <c r="CD334" s="13"/>
      <c r="CE334" s="13"/>
      <c r="CF334" s="13"/>
      <c r="CG334" s="13"/>
      <c r="CH334" s="13"/>
    </row>
    <row r="335" spans="1:86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4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13"/>
      <c r="AY335" s="13"/>
      <c r="AZ335" s="13"/>
      <c r="BA335" s="13"/>
      <c r="BB335" s="13"/>
      <c r="BC335" s="13"/>
      <c r="BD335" s="13"/>
      <c r="BE335" s="13"/>
      <c r="BF335" s="13"/>
      <c r="BG335" s="13"/>
      <c r="BH335" s="13"/>
      <c r="BI335" s="13"/>
      <c r="BJ335" s="13"/>
      <c r="BK335" s="13"/>
      <c r="BL335" s="13"/>
      <c r="BM335" s="13"/>
      <c r="BN335" s="13"/>
      <c r="BO335" s="13"/>
      <c r="BP335" s="13"/>
      <c r="BQ335" s="13"/>
      <c r="BR335" s="13"/>
      <c r="BS335" s="13"/>
      <c r="BT335" s="13"/>
      <c r="BU335" s="13"/>
      <c r="BV335" s="13"/>
      <c r="BW335" s="13"/>
      <c r="BX335" s="13"/>
      <c r="BY335" s="13"/>
      <c r="BZ335" s="13"/>
      <c r="CA335" s="13"/>
      <c r="CB335" s="13"/>
      <c r="CC335" s="13"/>
      <c r="CD335" s="13"/>
      <c r="CE335" s="13"/>
      <c r="CF335" s="13"/>
      <c r="CG335" s="13"/>
      <c r="CH335" s="13"/>
    </row>
    <row r="336" spans="1:86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4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3"/>
      <c r="AY336" s="13"/>
      <c r="AZ336" s="13"/>
      <c r="BA336" s="13"/>
      <c r="BB336" s="13"/>
      <c r="BC336" s="13"/>
      <c r="BD336" s="13"/>
      <c r="BE336" s="13"/>
      <c r="BF336" s="13"/>
      <c r="BG336" s="13"/>
      <c r="BH336" s="13"/>
      <c r="BI336" s="13"/>
      <c r="BJ336" s="13"/>
      <c r="BK336" s="13"/>
      <c r="BL336" s="13"/>
      <c r="BM336" s="13"/>
      <c r="BN336" s="13"/>
      <c r="BO336" s="13"/>
      <c r="BP336" s="13"/>
      <c r="BQ336" s="13"/>
      <c r="BR336" s="13"/>
      <c r="BS336" s="13"/>
      <c r="BT336" s="13"/>
      <c r="BU336" s="13"/>
      <c r="BV336" s="13"/>
      <c r="BW336" s="13"/>
      <c r="BX336" s="13"/>
      <c r="BY336" s="13"/>
      <c r="BZ336" s="13"/>
      <c r="CA336" s="13"/>
      <c r="CB336" s="13"/>
      <c r="CC336" s="13"/>
      <c r="CD336" s="13"/>
      <c r="CE336" s="13"/>
      <c r="CF336" s="13"/>
      <c r="CG336" s="13"/>
      <c r="CH336" s="13"/>
    </row>
    <row r="337" spans="1:86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4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13"/>
      <c r="AY337" s="13"/>
      <c r="AZ337" s="13"/>
      <c r="BA337" s="13"/>
      <c r="BB337" s="13"/>
      <c r="BC337" s="13"/>
      <c r="BD337" s="13"/>
      <c r="BE337" s="13"/>
      <c r="BF337" s="13"/>
      <c r="BG337" s="13"/>
      <c r="BH337" s="13"/>
      <c r="BI337" s="13"/>
      <c r="BJ337" s="13"/>
      <c r="BK337" s="13"/>
      <c r="BL337" s="13"/>
      <c r="BM337" s="13"/>
      <c r="BN337" s="13"/>
      <c r="BO337" s="13"/>
      <c r="BP337" s="13"/>
      <c r="BQ337" s="13"/>
      <c r="BR337" s="13"/>
      <c r="BS337" s="13"/>
      <c r="BT337" s="13"/>
      <c r="BU337" s="13"/>
      <c r="BV337" s="13"/>
      <c r="BW337" s="13"/>
      <c r="BX337" s="13"/>
      <c r="BY337" s="13"/>
      <c r="BZ337" s="13"/>
      <c r="CA337" s="13"/>
      <c r="CB337" s="13"/>
      <c r="CC337" s="13"/>
      <c r="CD337" s="13"/>
      <c r="CE337" s="13"/>
      <c r="CF337" s="13"/>
      <c r="CG337" s="13"/>
      <c r="CH337" s="13"/>
    </row>
    <row r="338" spans="1:86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4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3"/>
      <c r="AY338" s="13"/>
      <c r="AZ338" s="13"/>
      <c r="BA338" s="13"/>
      <c r="BB338" s="13"/>
      <c r="BC338" s="13"/>
      <c r="BD338" s="13"/>
      <c r="BE338" s="13"/>
      <c r="BF338" s="13"/>
      <c r="BG338" s="13"/>
      <c r="BH338" s="13"/>
      <c r="BI338" s="13"/>
      <c r="BJ338" s="13"/>
      <c r="BK338" s="13"/>
      <c r="BL338" s="13"/>
      <c r="BM338" s="13"/>
      <c r="BN338" s="13"/>
      <c r="BO338" s="13"/>
      <c r="BP338" s="13"/>
      <c r="BQ338" s="13"/>
      <c r="BR338" s="13"/>
      <c r="BS338" s="13"/>
      <c r="BT338" s="13"/>
      <c r="BU338" s="13"/>
      <c r="BV338" s="13"/>
      <c r="BW338" s="13"/>
      <c r="BX338" s="13"/>
      <c r="BY338" s="13"/>
      <c r="BZ338" s="13"/>
      <c r="CA338" s="13"/>
      <c r="CB338" s="13"/>
      <c r="CC338" s="13"/>
      <c r="CD338" s="13"/>
      <c r="CE338" s="13"/>
      <c r="CF338" s="13"/>
      <c r="CG338" s="13"/>
      <c r="CH338" s="13"/>
    </row>
    <row r="339" spans="1:86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4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3"/>
      <c r="AY339" s="13"/>
      <c r="AZ339" s="13"/>
      <c r="BA339" s="13"/>
      <c r="BB339" s="13"/>
      <c r="BC339" s="13"/>
      <c r="BD339" s="13"/>
      <c r="BE339" s="13"/>
      <c r="BF339" s="13"/>
      <c r="BG339" s="13"/>
      <c r="BH339" s="13"/>
      <c r="BI339" s="13"/>
      <c r="BJ339" s="13"/>
      <c r="BK339" s="13"/>
      <c r="BL339" s="13"/>
      <c r="BM339" s="13"/>
      <c r="BN339" s="13"/>
      <c r="BO339" s="13"/>
      <c r="BP339" s="13"/>
      <c r="BQ339" s="13"/>
      <c r="BR339" s="13"/>
      <c r="BS339" s="13"/>
      <c r="BT339" s="13"/>
      <c r="BU339" s="13"/>
      <c r="BV339" s="13"/>
      <c r="BW339" s="13"/>
      <c r="BX339" s="13"/>
      <c r="BY339" s="13"/>
      <c r="BZ339" s="13"/>
      <c r="CA339" s="13"/>
      <c r="CB339" s="13"/>
      <c r="CC339" s="13"/>
      <c r="CD339" s="13"/>
      <c r="CE339" s="13"/>
      <c r="CF339" s="13"/>
      <c r="CG339" s="13"/>
      <c r="CH339" s="13"/>
    </row>
    <row r="340" spans="1:86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4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13"/>
      <c r="AY340" s="13"/>
      <c r="AZ340" s="13"/>
      <c r="BA340" s="13"/>
      <c r="BB340" s="13"/>
      <c r="BC340" s="13"/>
      <c r="BD340" s="13"/>
      <c r="BE340" s="13"/>
      <c r="BF340" s="13"/>
      <c r="BG340" s="13"/>
      <c r="BH340" s="13"/>
      <c r="BI340" s="13"/>
      <c r="BJ340" s="13"/>
      <c r="BK340" s="13"/>
      <c r="BL340" s="13"/>
      <c r="BM340" s="13"/>
      <c r="BN340" s="13"/>
      <c r="BO340" s="13"/>
      <c r="BP340" s="13"/>
      <c r="BQ340" s="13"/>
      <c r="BR340" s="13"/>
      <c r="BS340" s="13"/>
      <c r="BT340" s="13"/>
      <c r="BU340" s="13"/>
      <c r="BV340" s="13"/>
      <c r="BW340" s="13"/>
      <c r="BX340" s="13"/>
      <c r="BY340" s="13"/>
      <c r="BZ340" s="13"/>
      <c r="CA340" s="13"/>
      <c r="CB340" s="13"/>
      <c r="CC340" s="13"/>
      <c r="CD340" s="13"/>
      <c r="CE340" s="13"/>
      <c r="CF340" s="13"/>
      <c r="CG340" s="13"/>
      <c r="CH340" s="13"/>
    </row>
    <row r="341" spans="1:86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4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13"/>
      <c r="AY341" s="13"/>
      <c r="AZ341" s="13"/>
      <c r="BA341" s="13"/>
      <c r="BB341" s="13"/>
      <c r="BC341" s="13"/>
      <c r="BD341" s="13"/>
      <c r="BE341" s="13"/>
      <c r="BF341" s="13"/>
      <c r="BG341" s="13"/>
      <c r="BH341" s="13"/>
      <c r="BI341" s="13"/>
      <c r="BJ341" s="13"/>
      <c r="BK341" s="13"/>
      <c r="BL341" s="13"/>
      <c r="BM341" s="13"/>
      <c r="BN341" s="13"/>
      <c r="BO341" s="13"/>
      <c r="BP341" s="13"/>
      <c r="BQ341" s="13"/>
      <c r="BR341" s="13"/>
      <c r="BS341" s="13"/>
      <c r="BT341" s="13"/>
      <c r="BU341" s="13"/>
      <c r="BV341" s="13"/>
      <c r="BW341" s="13"/>
      <c r="BX341" s="13"/>
      <c r="BY341" s="13"/>
      <c r="BZ341" s="13"/>
      <c r="CA341" s="13"/>
      <c r="CB341" s="13"/>
      <c r="CC341" s="13"/>
      <c r="CD341" s="13"/>
      <c r="CE341" s="13"/>
      <c r="CF341" s="13"/>
      <c r="CG341" s="13"/>
      <c r="CH341" s="13"/>
    </row>
    <row r="342" spans="1:86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4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3"/>
      <c r="AY342" s="13"/>
      <c r="AZ342" s="13"/>
      <c r="BA342" s="13"/>
      <c r="BB342" s="13"/>
      <c r="BC342" s="13"/>
      <c r="BD342" s="13"/>
      <c r="BE342" s="13"/>
      <c r="BF342" s="13"/>
      <c r="BG342" s="13"/>
      <c r="BH342" s="13"/>
      <c r="BI342" s="13"/>
      <c r="BJ342" s="13"/>
      <c r="BK342" s="13"/>
      <c r="BL342" s="13"/>
      <c r="BM342" s="13"/>
      <c r="BN342" s="13"/>
      <c r="BO342" s="13"/>
      <c r="BP342" s="13"/>
      <c r="BQ342" s="13"/>
      <c r="BR342" s="13"/>
      <c r="BS342" s="13"/>
      <c r="BT342" s="13"/>
      <c r="BU342" s="13"/>
      <c r="BV342" s="13"/>
      <c r="BW342" s="13"/>
      <c r="BX342" s="13"/>
      <c r="BY342" s="13"/>
      <c r="BZ342" s="13"/>
      <c r="CA342" s="13"/>
      <c r="CB342" s="13"/>
      <c r="CC342" s="13"/>
      <c r="CD342" s="13"/>
      <c r="CE342" s="13"/>
      <c r="CF342" s="13"/>
      <c r="CG342" s="13"/>
      <c r="CH342" s="13"/>
    </row>
    <row r="343" spans="1:86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4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13"/>
      <c r="AY343" s="13"/>
      <c r="AZ343" s="13"/>
      <c r="BA343" s="13"/>
      <c r="BB343" s="13"/>
      <c r="BC343" s="13"/>
      <c r="BD343" s="13"/>
      <c r="BE343" s="13"/>
      <c r="BF343" s="13"/>
      <c r="BG343" s="13"/>
      <c r="BH343" s="13"/>
      <c r="BI343" s="13"/>
      <c r="BJ343" s="13"/>
      <c r="BK343" s="13"/>
      <c r="BL343" s="13"/>
      <c r="BM343" s="13"/>
      <c r="BN343" s="13"/>
      <c r="BO343" s="13"/>
      <c r="BP343" s="13"/>
      <c r="BQ343" s="13"/>
      <c r="BR343" s="13"/>
      <c r="BS343" s="13"/>
      <c r="BT343" s="13"/>
      <c r="BU343" s="13"/>
      <c r="BV343" s="13"/>
      <c r="BW343" s="13"/>
      <c r="BX343" s="13"/>
      <c r="BY343" s="13"/>
      <c r="BZ343" s="13"/>
      <c r="CA343" s="13"/>
      <c r="CB343" s="13"/>
      <c r="CC343" s="13"/>
      <c r="CD343" s="13"/>
      <c r="CE343" s="13"/>
      <c r="CF343" s="13"/>
      <c r="CG343" s="13"/>
      <c r="CH343" s="13"/>
    </row>
    <row r="344" spans="1:86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4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13"/>
      <c r="AY344" s="13"/>
      <c r="AZ344" s="13"/>
      <c r="BA344" s="13"/>
      <c r="BB344" s="13"/>
      <c r="BC344" s="13"/>
      <c r="BD344" s="13"/>
      <c r="BE344" s="13"/>
      <c r="BF344" s="13"/>
      <c r="BG344" s="13"/>
      <c r="BH344" s="13"/>
      <c r="BI344" s="13"/>
      <c r="BJ344" s="13"/>
      <c r="BK344" s="13"/>
      <c r="BL344" s="13"/>
      <c r="BM344" s="13"/>
      <c r="BN344" s="13"/>
      <c r="BO344" s="13"/>
      <c r="BP344" s="13"/>
      <c r="BQ344" s="13"/>
      <c r="BR344" s="13"/>
      <c r="BS344" s="13"/>
      <c r="BT344" s="13"/>
      <c r="BU344" s="13"/>
      <c r="BV344" s="13"/>
      <c r="BW344" s="13"/>
      <c r="BX344" s="13"/>
      <c r="BY344" s="13"/>
      <c r="BZ344" s="13"/>
      <c r="CA344" s="13"/>
      <c r="CB344" s="13"/>
      <c r="CC344" s="13"/>
      <c r="CD344" s="13"/>
      <c r="CE344" s="13"/>
      <c r="CF344" s="13"/>
      <c r="CG344" s="13"/>
      <c r="CH344" s="13"/>
    </row>
    <row r="345" spans="1:86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4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3"/>
      <c r="AY345" s="13"/>
      <c r="AZ345" s="13"/>
      <c r="BA345" s="13"/>
      <c r="BB345" s="13"/>
      <c r="BC345" s="13"/>
      <c r="BD345" s="13"/>
      <c r="BE345" s="13"/>
      <c r="BF345" s="13"/>
      <c r="BG345" s="13"/>
      <c r="BH345" s="13"/>
      <c r="BI345" s="13"/>
      <c r="BJ345" s="13"/>
      <c r="BK345" s="13"/>
      <c r="BL345" s="13"/>
      <c r="BM345" s="13"/>
      <c r="BN345" s="13"/>
      <c r="BO345" s="13"/>
      <c r="BP345" s="13"/>
      <c r="BQ345" s="13"/>
      <c r="BR345" s="13"/>
      <c r="BS345" s="13"/>
      <c r="BT345" s="13"/>
      <c r="BU345" s="13"/>
      <c r="BV345" s="13"/>
      <c r="BW345" s="13"/>
      <c r="BX345" s="13"/>
      <c r="BY345" s="13"/>
      <c r="BZ345" s="13"/>
      <c r="CA345" s="13"/>
      <c r="CB345" s="13"/>
      <c r="CC345" s="13"/>
      <c r="CD345" s="13"/>
      <c r="CE345" s="13"/>
      <c r="CF345" s="13"/>
      <c r="CG345" s="13"/>
      <c r="CH345" s="13"/>
    </row>
    <row r="346" spans="1:86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4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13"/>
      <c r="AY346" s="13"/>
      <c r="AZ346" s="13"/>
      <c r="BA346" s="13"/>
      <c r="BB346" s="13"/>
      <c r="BC346" s="13"/>
      <c r="BD346" s="13"/>
      <c r="BE346" s="13"/>
      <c r="BF346" s="13"/>
      <c r="BG346" s="13"/>
      <c r="BH346" s="13"/>
      <c r="BI346" s="13"/>
      <c r="BJ346" s="13"/>
      <c r="BK346" s="13"/>
      <c r="BL346" s="13"/>
      <c r="BM346" s="13"/>
      <c r="BN346" s="13"/>
      <c r="BO346" s="13"/>
      <c r="BP346" s="13"/>
      <c r="BQ346" s="13"/>
      <c r="BR346" s="13"/>
      <c r="BS346" s="13"/>
      <c r="BT346" s="13"/>
      <c r="BU346" s="13"/>
      <c r="BV346" s="13"/>
      <c r="BW346" s="13"/>
      <c r="BX346" s="13"/>
      <c r="BY346" s="13"/>
      <c r="BZ346" s="13"/>
      <c r="CA346" s="13"/>
      <c r="CB346" s="13"/>
      <c r="CC346" s="13"/>
      <c r="CD346" s="13"/>
      <c r="CE346" s="13"/>
      <c r="CF346" s="13"/>
      <c r="CG346" s="13"/>
      <c r="CH346" s="13"/>
    </row>
    <row r="347" spans="1:86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4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13"/>
      <c r="AY347" s="13"/>
      <c r="AZ347" s="13"/>
      <c r="BA347" s="13"/>
      <c r="BB347" s="13"/>
      <c r="BC347" s="13"/>
      <c r="BD347" s="13"/>
      <c r="BE347" s="13"/>
      <c r="BF347" s="13"/>
      <c r="BG347" s="13"/>
      <c r="BH347" s="13"/>
      <c r="BI347" s="13"/>
      <c r="BJ347" s="13"/>
      <c r="BK347" s="13"/>
      <c r="BL347" s="13"/>
      <c r="BM347" s="13"/>
      <c r="BN347" s="13"/>
      <c r="BO347" s="13"/>
      <c r="BP347" s="13"/>
      <c r="BQ347" s="13"/>
      <c r="BR347" s="13"/>
      <c r="BS347" s="13"/>
      <c r="BT347" s="13"/>
      <c r="BU347" s="13"/>
      <c r="BV347" s="13"/>
      <c r="BW347" s="13"/>
      <c r="BX347" s="13"/>
      <c r="BY347" s="13"/>
      <c r="BZ347" s="13"/>
      <c r="CA347" s="13"/>
      <c r="CB347" s="13"/>
      <c r="CC347" s="13"/>
      <c r="CD347" s="13"/>
      <c r="CE347" s="13"/>
      <c r="CF347" s="13"/>
      <c r="CG347" s="13"/>
      <c r="CH347" s="13"/>
    </row>
    <row r="348" spans="1:86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4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3"/>
      <c r="AY348" s="13"/>
      <c r="AZ348" s="13"/>
      <c r="BA348" s="13"/>
      <c r="BB348" s="13"/>
      <c r="BC348" s="13"/>
      <c r="BD348" s="13"/>
      <c r="BE348" s="13"/>
      <c r="BF348" s="13"/>
      <c r="BG348" s="13"/>
      <c r="BH348" s="13"/>
      <c r="BI348" s="13"/>
      <c r="BJ348" s="13"/>
      <c r="BK348" s="13"/>
      <c r="BL348" s="13"/>
      <c r="BM348" s="13"/>
      <c r="BN348" s="13"/>
      <c r="BO348" s="13"/>
      <c r="BP348" s="13"/>
      <c r="BQ348" s="13"/>
      <c r="BR348" s="13"/>
      <c r="BS348" s="13"/>
      <c r="BT348" s="13"/>
      <c r="BU348" s="13"/>
      <c r="BV348" s="13"/>
      <c r="BW348" s="13"/>
      <c r="BX348" s="13"/>
      <c r="BY348" s="13"/>
      <c r="BZ348" s="13"/>
      <c r="CA348" s="13"/>
      <c r="CB348" s="13"/>
      <c r="CC348" s="13"/>
      <c r="CD348" s="13"/>
      <c r="CE348" s="13"/>
      <c r="CF348" s="13"/>
      <c r="CG348" s="13"/>
      <c r="CH348" s="13"/>
    </row>
    <row r="349" spans="1:86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4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13"/>
      <c r="AY349" s="13"/>
      <c r="AZ349" s="13"/>
      <c r="BA349" s="13"/>
      <c r="BB349" s="13"/>
      <c r="BC349" s="13"/>
      <c r="BD349" s="13"/>
      <c r="BE349" s="13"/>
      <c r="BF349" s="13"/>
      <c r="BG349" s="13"/>
      <c r="BH349" s="13"/>
      <c r="BI349" s="13"/>
      <c r="BJ349" s="13"/>
      <c r="BK349" s="13"/>
      <c r="BL349" s="13"/>
      <c r="BM349" s="13"/>
      <c r="BN349" s="13"/>
      <c r="BO349" s="13"/>
      <c r="BP349" s="13"/>
      <c r="BQ349" s="13"/>
      <c r="BR349" s="13"/>
      <c r="BS349" s="13"/>
      <c r="BT349" s="13"/>
      <c r="BU349" s="13"/>
      <c r="BV349" s="13"/>
      <c r="BW349" s="13"/>
      <c r="BX349" s="13"/>
      <c r="BY349" s="13"/>
      <c r="BZ349" s="13"/>
      <c r="CA349" s="13"/>
      <c r="CB349" s="13"/>
      <c r="CC349" s="13"/>
      <c r="CD349" s="13"/>
      <c r="CE349" s="13"/>
      <c r="CF349" s="13"/>
      <c r="CG349" s="13"/>
      <c r="CH349" s="13"/>
    </row>
    <row r="350" spans="1:86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4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13"/>
      <c r="AY350" s="13"/>
      <c r="AZ350" s="13"/>
      <c r="BA350" s="13"/>
      <c r="BB350" s="13"/>
      <c r="BC350" s="13"/>
      <c r="BD350" s="13"/>
      <c r="BE350" s="13"/>
      <c r="BF350" s="13"/>
      <c r="BG350" s="13"/>
      <c r="BH350" s="13"/>
      <c r="BI350" s="13"/>
      <c r="BJ350" s="13"/>
      <c r="BK350" s="13"/>
      <c r="BL350" s="13"/>
      <c r="BM350" s="13"/>
      <c r="BN350" s="13"/>
      <c r="BO350" s="13"/>
      <c r="BP350" s="13"/>
      <c r="BQ350" s="13"/>
      <c r="BR350" s="13"/>
      <c r="BS350" s="13"/>
      <c r="BT350" s="13"/>
      <c r="BU350" s="13"/>
      <c r="BV350" s="13"/>
      <c r="BW350" s="13"/>
      <c r="BX350" s="13"/>
      <c r="BY350" s="13"/>
      <c r="BZ350" s="13"/>
      <c r="CA350" s="13"/>
      <c r="CB350" s="13"/>
      <c r="CC350" s="13"/>
      <c r="CD350" s="13"/>
      <c r="CE350" s="13"/>
      <c r="CF350" s="13"/>
      <c r="CG350" s="13"/>
      <c r="CH350" s="13"/>
    </row>
    <row r="351" spans="1:86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4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3"/>
      <c r="AY351" s="13"/>
      <c r="AZ351" s="13"/>
      <c r="BA351" s="13"/>
      <c r="BB351" s="13"/>
      <c r="BC351" s="13"/>
      <c r="BD351" s="13"/>
      <c r="BE351" s="13"/>
      <c r="BF351" s="13"/>
      <c r="BG351" s="13"/>
      <c r="BH351" s="13"/>
      <c r="BI351" s="13"/>
      <c r="BJ351" s="13"/>
      <c r="BK351" s="13"/>
      <c r="BL351" s="13"/>
      <c r="BM351" s="13"/>
      <c r="BN351" s="13"/>
      <c r="BO351" s="13"/>
      <c r="BP351" s="13"/>
      <c r="BQ351" s="13"/>
      <c r="BR351" s="13"/>
      <c r="BS351" s="13"/>
      <c r="BT351" s="13"/>
      <c r="BU351" s="13"/>
      <c r="BV351" s="13"/>
      <c r="BW351" s="13"/>
      <c r="BX351" s="13"/>
      <c r="BY351" s="13"/>
      <c r="BZ351" s="13"/>
      <c r="CA351" s="13"/>
      <c r="CB351" s="13"/>
      <c r="CC351" s="13"/>
      <c r="CD351" s="13"/>
      <c r="CE351" s="13"/>
      <c r="CF351" s="13"/>
      <c r="CG351" s="13"/>
      <c r="CH351" s="13"/>
    </row>
    <row r="352" spans="1:86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4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13"/>
      <c r="AY352" s="13"/>
      <c r="AZ352" s="13"/>
      <c r="BA352" s="13"/>
      <c r="BB352" s="13"/>
      <c r="BC352" s="13"/>
      <c r="BD352" s="13"/>
      <c r="BE352" s="13"/>
      <c r="BF352" s="13"/>
      <c r="BG352" s="13"/>
      <c r="BH352" s="13"/>
      <c r="BI352" s="13"/>
      <c r="BJ352" s="13"/>
      <c r="BK352" s="13"/>
      <c r="BL352" s="13"/>
      <c r="BM352" s="13"/>
      <c r="BN352" s="13"/>
      <c r="BO352" s="13"/>
      <c r="BP352" s="13"/>
      <c r="BQ352" s="13"/>
      <c r="BR352" s="13"/>
      <c r="BS352" s="13"/>
      <c r="BT352" s="13"/>
      <c r="BU352" s="13"/>
      <c r="BV352" s="13"/>
      <c r="BW352" s="13"/>
      <c r="BX352" s="13"/>
      <c r="BY352" s="13"/>
      <c r="BZ352" s="13"/>
      <c r="CA352" s="13"/>
      <c r="CB352" s="13"/>
      <c r="CC352" s="13"/>
      <c r="CD352" s="13"/>
      <c r="CE352" s="13"/>
      <c r="CF352" s="13"/>
      <c r="CG352" s="13"/>
      <c r="CH352" s="13"/>
    </row>
    <row r="353" spans="1:86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4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13"/>
      <c r="AY353" s="13"/>
      <c r="AZ353" s="13"/>
      <c r="BA353" s="13"/>
      <c r="BB353" s="13"/>
      <c r="BC353" s="13"/>
      <c r="BD353" s="13"/>
      <c r="BE353" s="13"/>
      <c r="BF353" s="13"/>
      <c r="BG353" s="13"/>
      <c r="BH353" s="13"/>
      <c r="BI353" s="13"/>
      <c r="BJ353" s="13"/>
      <c r="BK353" s="13"/>
      <c r="BL353" s="13"/>
      <c r="BM353" s="13"/>
      <c r="BN353" s="13"/>
      <c r="BO353" s="13"/>
      <c r="BP353" s="13"/>
      <c r="BQ353" s="13"/>
      <c r="BR353" s="13"/>
      <c r="BS353" s="13"/>
      <c r="BT353" s="13"/>
      <c r="BU353" s="13"/>
      <c r="BV353" s="13"/>
      <c r="BW353" s="13"/>
      <c r="BX353" s="13"/>
      <c r="BY353" s="13"/>
      <c r="BZ353" s="13"/>
      <c r="CA353" s="13"/>
      <c r="CB353" s="13"/>
      <c r="CC353" s="13"/>
      <c r="CD353" s="13"/>
      <c r="CE353" s="13"/>
      <c r="CF353" s="13"/>
      <c r="CG353" s="13"/>
      <c r="CH353" s="13"/>
    </row>
    <row r="354" spans="1:86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4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3"/>
      <c r="AY354" s="13"/>
      <c r="AZ354" s="13"/>
      <c r="BA354" s="13"/>
      <c r="BB354" s="13"/>
      <c r="BC354" s="13"/>
      <c r="BD354" s="13"/>
      <c r="BE354" s="13"/>
      <c r="BF354" s="13"/>
      <c r="BG354" s="13"/>
      <c r="BH354" s="13"/>
      <c r="BI354" s="13"/>
      <c r="BJ354" s="13"/>
      <c r="BK354" s="13"/>
      <c r="BL354" s="13"/>
      <c r="BM354" s="13"/>
      <c r="BN354" s="13"/>
      <c r="BO354" s="13"/>
      <c r="BP354" s="13"/>
      <c r="BQ354" s="13"/>
      <c r="BR354" s="13"/>
      <c r="BS354" s="13"/>
      <c r="BT354" s="13"/>
      <c r="BU354" s="13"/>
      <c r="BV354" s="13"/>
      <c r="BW354" s="13"/>
      <c r="BX354" s="13"/>
      <c r="BY354" s="13"/>
      <c r="BZ354" s="13"/>
      <c r="CA354" s="13"/>
      <c r="CB354" s="13"/>
      <c r="CC354" s="13"/>
      <c r="CD354" s="13"/>
      <c r="CE354" s="13"/>
      <c r="CF354" s="13"/>
      <c r="CG354" s="13"/>
      <c r="CH354" s="13"/>
    </row>
    <row r="355" spans="1:86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4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13"/>
      <c r="AY355" s="13"/>
      <c r="AZ355" s="13"/>
      <c r="BA355" s="13"/>
      <c r="BB355" s="13"/>
      <c r="BC355" s="13"/>
      <c r="BD355" s="13"/>
      <c r="BE355" s="13"/>
      <c r="BF355" s="13"/>
      <c r="BG355" s="13"/>
      <c r="BH355" s="13"/>
      <c r="BI355" s="13"/>
      <c r="BJ355" s="13"/>
      <c r="BK355" s="13"/>
      <c r="BL355" s="13"/>
      <c r="BM355" s="13"/>
      <c r="BN355" s="13"/>
      <c r="BO355" s="13"/>
      <c r="BP355" s="13"/>
      <c r="BQ355" s="13"/>
      <c r="BR355" s="13"/>
      <c r="BS355" s="13"/>
      <c r="BT355" s="13"/>
      <c r="BU355" s="13"/>
      <c r="BV355" s="13"/>
      <c r="BW355" s="13"/>
      <c r="BX355" s="13"/>
      <c r="BY355" s="13"/>
      <c r="BZ355" s="13"/>
      <c r="CA355" s="13"/>
      <c r="CB355" s="13"/>
      <c r="CC355" s="13"/>
      <c r="CD355" s="13"/>
      <c r="CE355" s="13"/>
      <c r="CF355" s="13"/>
      <c r="CG355" s="13"/>
      <c r="CH355" s="13"/>
    </row>
    <row r="356" spans="1:86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4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13"/>
      <c r="AY356" s="13"/>
      <c r="AZ356" s="13"/>
      <c r="BA356" s="13"/>
      <c r="BB356" s="13"/>
      <c r="BC356" s="13"/>
      <c r="BD356" s="13"/>
      <c r="BE356" s="13"/>
      <c r="BF356" s="13"/>
      <c r="BG356" s="13"/>
      <c r="BH356" s="13"/>
      <c r="BI356" s="13"/>
      <c r="BJ356" s="13"/>
      <c r="BK356" s="13"/>
      <c r="BL356" s="13"/>
      <c r="BM356" s="13"/>
      <c r="BN356" s="13"/>
      <c r="BO356" s="13"/>
      <c r="BP356" s="13"/>
      <c r="BQ356" s="13"/>
      <c r="BR356" s="13"/>
      <c r="BS356" s="13"/>
      <c r="BT356" s="13"/>
      <c r="BU356" s="13"/>
      <c r="BV356" s="13"/>
      <c r="BW356" s="13"/>
      <c r="BX356" s="13"/>
      <c r="BY356" s="13"/>
      <c r="BZ356" s="13"/>
      <c r="CA356" s="13"/>
      <c r="CB356" s="13"/>
      <c r="CC356" s="13"/>
      <c r="CD356" s="13"/>
      <c r="CE356" s="13"/>
      <c r="CF356" s="13"/>
      <c r="CG356" s="13"/>
      <c r="CH356" s="13"/>
    </row>
    <row r="357" spans="1:86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4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3"/>
      <c r="AY357" s="13"/>
      <c r="AZ357" s="13"/>
      <c r="BA357" s="13"/>
      <c r="BB357" s="13"/>
      <c r="BC357" s="13"/>
      <c r="BD357" s="13"/>
      <c r="BE357" s="13"/>
      <c r="BF357" s="13"/>
      <c r="BG357" s="13"/>
      <c r="BH357" s="13"/>
      <c r="BI357" s="13"/>
      <c r="BJ357" s="13"/>
      <c r="BK357" s="13"/>
      <c r="BL357" s="13"/>
      <c r="BM357" s="13"/>
      <c r="BN357" s="13"/>
      <c r="BO357" s="13"/>
      <c r="BP357" s="13"/>
      <c r="BQ357" s="13"/>
      <c r="BR357" s="13"/>
      <c r="BS357" s="13"/>
      <c r="BT357" s="13"/>
      <c r="BU357" s="13"/>
      <c r="BV357" s="13"/>
      <c r="BW357" s="13"/>
      <c r="BX357" s="13"/>
      <c r="BY357" s="13"/>
      <c r="BZ357" s="13"/>
      <c r="CA357" s="13"/>
      <c r="CB357" s="13"/>
      <c r="CC357" s="13"/>
      <c r="CD357" s="13"/>
      <c r="CE357" s="13"/>
      <c r="CF357" s="13"/>
      <c r="CG357" s="13"/>
      <c r="CH357" s="13"/>
    </row>
    <row r="358" spans="1:86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4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13"/>
      <c r="AY358" s="13"/>
      <c r="AZ358" s="13"/>
      <c r="BA358" s="13"/>
      <c r="BB358" s="13"/>
      <c r="BC358" s="13"/>
      <c r="BD358" s="13"/>
      <c r="BE358" s="13"/>
      <c r="BF358" s="13"/>
      <c r="BG358" s="13"/>
      <c r="BH358" s="13"/>
      <c r="BI358" s="13"/>
      <c r="BJ358" s="13"/>
      <c r="BK358" s="13"/>
      <c r="BL358" s="13"/>
      <c r="BM358" s="13"/>
      <c r="BN358" s="13"/>
      <c r="BO358" s="13"/>
      <c r="BP358" s="13"/>
      <c r="BQ358" s="13"/>
      <c r="BR358" s="13"/>
      <c r="BS358" s="13"/>
      <c r="BT358" s="13"/>
      <c r="BU358" s="13"/>
      <c r="BV358" s="13"/>
      <c r="BW358" s="13"/>
      <c r="BX358" s="13"/>
      <c r="BY358" s="13"/>
      <c r="BZ358" s="13"/>
      <c r="CA358" s="13"/>
      <c r="CB358" s="13"/>
      <c r="CC358" s="13"/>
      <c r="CD358" s="13"/>
      <c r="CE358" s="13"/>
      <c r="CF358" s="13"/>
      <c r="CG358" s="13"/>
      <c r="CH358" s="13"/>
    </row>
    <row r="359" spans="1:86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4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13"/>
      <c r="AY359" s="13"/>
      <c r="AZ359" s="13"/>
      <c r="BA359" s="13"/>
      <c r="BB359" s="13"/>
      <c r="BC359" s="13"/>
      <c r="BD359" s="13"/>
      <c r="BE359" s="13"/>
      <c r="BF359" s="13"/>
      <c r="BG359" s="13"/>
      <c r="BH359" s="13"/>
      <c r="BI359" s="13"/>
      <c r="BJ359" s="13"/>
      <c r="BK359" s="13"/>
      <c r="BL359" s="13"/>
      <c r="BM359" s="13"/>
      <c r="BN359" s="13"/>
      <c r="BO359" s="13"/>
      <c r="BP359" s="13"/>
      <c r="BQ359" s="13"/>
      <c r="BR359" s="13"/>
      <c r="BS359" s="13"/>
      <c r="BT359" s="13"/>
      <c r="BU359" s="13"/>
      <c r="BV359" s="13"/>
      <c r="BW359" s="13"/>
      <c r="BX359" s="13"/>
      <c r="BY359" s="13"/>
      <c r="BZ359" s="13"/>
      <c r="CA359" s="13"/>
      <c r="CB359" s="13"/>
      <c r="CC359" s="13"/>
      <c r="CD359" s="13"/>
      <c r="CE359" s="13"/>
      <c r="CF359" s="13"/>
      <c r="CG359" s="13"/>
      <c r="CH359" s="13"/>
    </row>
    <row r="360" spans="1:86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4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3"/>
      <c r="AY360" s="13"/>
      <c r="AZ360" s="13"/>
      <c r="BA360" s="13"/>
      <c r="BB360" s="13"/>
      <c r="BC360" s="13"/>
      <c r="BD360" s="13"/>
      <c r="BE360" s="13"/>
      <c r="BF360" s="13"/>
      <c r="BG360" s="13"/>
      <c r="BH360" s="13"/>
      <c r="BI360" s="13"/>
      <c r="BJ360" s="13"/>
      <c r="BK360" s="13"/>
      <c r="BL360" s="13"/>
      <c r="BM360" s="13"/>
      <c r="BN360" s="13"/>
      <c r="BO360" s="13"/>
      <c r="BP360" s="13"/>
      <c r="BQ360" s="13"/>
      <c r="BR360" s="13"/>
      <c r="BS360" s="13"/>
      <c r="BT360" s="13"/>
      <c r="BU360" s="13"/>
      <c r="BV360" s="13"/>
      <c r="BW360" s="13"/>
      <c r="BX360" s="13"/>
      <c r="BY360" s="13"/>
      <c r="BZ360" s="13"/>
      <c r="CA360" s="13"/>
      <c r="CB360" s="13"/>
      <c r="CC360" s="13"/>
      <c r="CD360" s="13"/>
      <c r="CE360" s="13"/>
      <c r="CF360" s="13"/>
      <c r="CG360" s="13"/>
      <c r="CH360" s="13"/>
    </row>
    <row r="361" spans="1:86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4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13"/>
      <c r="AY361" s="13"/>
      <c r="AZ361" s="13"/>
      <c r="BA361" s="13"/>
      <c r="BB361" s="13"/>
      <c r="BC361" s="13"/>
      <c r="BD361" s="13"/>
      <c r="BE361" s="13"/>
      <c r="BF361" s="13"/>
      <c r="BG361" s="13"/>
      <c r="BH361" s="13"/>
      <c r="BI361" s="13"/>
      <c r="BJ361" s="13"/>
      <c r="BK361" s="13"/>
      <c r="BL361" s="13"/>
      <c r="BM361" s="13"/>
      <c r="BN361" s="13"/>
      <c r="BO361" s="13"/>
      <c r="BP361" s="13"/>
      <c r="BQ361" s="13"/>
      <c r="BR361" s="13"/>
      <c r="BS361" s="13"/>
      <c r="BT361" s="13"/>
      <c r="BU361" s="13"/>
      <c r="BV361" s="13"/>
      <c r="BW361" s="13"/>
      <c r="BX361" s="13"/>
      <c r="BY361" s="13"/>
      <c r="BZ361" s="13"/>
      <c r="CA361" s="13"/>
      <c r="CB361" s="13"/>
      <c r="CC361" s="13"/>
      <c r="CD361" s="13"/>
      <c r="CE361" s="13"/>
      <c r="CF361" s="13"/>
      <c r="CG361" s="13"/>
      <c r="CH361" s="13"/>
    </row>
    <row r="362" spans="1:86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13"/>
      <c r="AY362" s="13"/>
      <c r="AZ362" s="13"/>
      <c r="BA362" s="13"/>
      <c r="BB362" s="13"/>
      <c r="BC362" s="13"/>
      <c r="BD362" s="13"/>
      <c r="BE362" s="13"/>
      <c r="BF362" s="13"/>
      <c r="BG362" s="13"/>
      <c r="BH362" s="13"/>
      <c r="BI362" s="13"/>
      <c r="BJ362" s="13"/>
      <c r="BK362" s="13"/>
      <c r="BL362" s="13"/>
      <c r="BM362" s="13"/>
      <c r="BN362" s="13"/>
      <c r="BO362" s="13"/>
      <c r="BP362" s="13"/>
      <c r="BQ362" s="13"/>
      <c r="BR362" s="13"/>
      <c r="BS362" s="13"/>
      <c r="BT362" s="13"/>
      <c r="BU362" s="13"/>
      <c r="BV362" s="13"/>
      <c r="BW362" s="13"/>
      <c r="BX362" s="13"/>
      <c r="BY362" s="13"/>
      <c r="BZ362" s="13"/>
      <c r="CA362" s="13"/>
      <c r="CB362" s="13"/>
      <c r="CC362" s="13"/>
      <c r="CD362" s="13"/>
      <c r="CE362" s="13"/>
      <c r="CF362" s="13"/>
      <c r="CG362" s="13"/>
      <c r="CH362" s="13"/>
    </row>
    <row r="363" spans="1:86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3"/>
      <c r="AY363" s="13"/>
      <c r="AZ363" s="13"/>
      <c r="BA363" s="13"/>
      <c r="BB363" s="13"/>
      <c r="BC363" s="13"/>
      <c r="BD363" s="13"/>
      <c r="BE363" s="13"/>
      <c r="BF363" s="13"/>
      <c r="BG363" s="13"/>
      <c r="BH363" s="13"/>
      <c r="BI363" s="13"/>
      <c r="BJ363" s="13"/>
      <c r="BK363" s="13"/>
      <c r="BL363" s="13"/>
      <c r="BM363" s="13"/>
      <c r="BN363" s="13"/>
      <c r="BO363" s="13"/>
      <c r="BP363" s="13"/>
      <c r="BQ363" s="13"/>
      <c r="BR363" s="13"/>
      <c r="BS363" s="13"/>
      <c r="BT363" s="13"/>
      <c r="BU363" s="13"/>
      <c r="BV363" s="13"/>
      <c r="BW363" s="13"/>
      <c r="BX363" s="13"/>
      <c r="BY363" s="13"/>
      <c r="BZ363" s="13"/>
      <c r="CA363" s="13"/>
      <c r="CB363" s="13"/>
      <c r="CC363" s="13"/>
      <c r="CD363" s="13"/>
      <c r="CE363" s="13"/>
      <c r="CF363" s="13"/>
      <c r="CG363" s="13"/>
      <c r="CH363" s="13"/>
    </row>
    <row r="364" spans="1:86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13"/>
      <c r="AY364" s="13"/>
      <c r="AZ364" s="13"/>
      <c r="BA364" s="13"/>
      <c r="BB364" s="13"/>
      <c r="BC364" s="13"/>
      <c r="BD364" s="13"/>
      <c r="BE364" s="13"/>
      <c r="BF364" s="13"/>
      <c r="BG364" s="13"/>
      <c r="BH364" s="13"/>
      <c r="BI364" s="13"/>
      <c r="BJ364" s="13"/>
      <c r="BK364" s="13"/>
      <c r="BL364" s="13"/>
      <c r="BM364" s="13"/>
      <c r="BN364" s="13"/>
      <c r="BO364" s="13"/>
      <c r="BP364" s="13"/>
      <c r="BQ364" s="13"/>
      <c r="BR364" s="13"/>
      <c r="BS364" s="13"/>
      <c r="BT364" s="13"/>
      <c r="BU364" s="13"/>
      <c r="BV364" s="13"/>
      <c r="BW364" s="13"/>
      <c r="BX364" s="13"/>
      <c r="BY364" s="13"/>
      <c r="BZ364" s="13"/>
      <c r="CA364" s="13"/>
      <c r="CB364" s="13"/>
      <c r="CC364" s="13"/>
      <c r="CD364" s="13"/>
      <c r="CE364" s="13"/>
      <c r="CF364" s="13"/>
      <c r="CG364" s="13"/>
      <c r="CH364" s="13"/>
    </row>
    <row r="365" spans="1:86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13"/>
      <c r="AY365" s="13"/>
      <c r="AZ365" s="13"/>
      <c r="BA365" s="13"/>
      <c r="BB365" s="13"/>
      <c r="BC365" s="13"/>
      <c r="BD365" s="13"/>
      <c r="BE365" s="13"/>
      <c r="BF365" s="13"/>
      <c r="BG365" s="13"/>
      <c r="BH365" s="13"/>
      <c r="BI365" s="13"/>
      <c r="BJ365" s="13"/>
      <c r="BK365" s="13"/>
      <c r="BL365" s="13"/>
      <c r="BM365" s="13"/>
      <c r="BN365" s="13"/>
      <c r="BO365" s="13"/>
      <c r="BP365" s="13"/>
      <c r="BQ365" s="13"/>
      <c r="BR365" s="13"/>
      <c r="BS365" s="13"/>
      <c r="BT365" s="13"/>
      <c r="BU365" s="13"/>
      <c r="BV365" s="13"/>
      <c r="BW365" s="13"/>
      <c r="BX365" s="13"/>
      <c r="BY365" s="13"/>
      <c r="BZ365" s="13"/>
      <c r="CA365" s="13"/>
      <c r="CB365" s="13"/>
      <c r="CC365" s="13"/>
      <c r="CD365" s="13"/>
      <c r="CE365" s="13"/>
      <c r="CF365" s="13"/>
      <c r="CG365" s="13"/>
      <c r="CH365" s="13"/>
    </row>
    <row r="366" spans="1:86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3"/>
      <c r="AY366" s="13"/>
      <c r="AZ366" s="13"/>
      <c r="BA366" s="13"/>
      <c r="BB366" s="13"/>
      <c r="BC366" s="13"/>
      <c r="BD366" s="13"/>
      <c r="BE366" s="13"/>
      <c r="BF366" s="13"/>
      <c r="BG366" s="13"/>
      <c r="BH366" s="13"/>
      <c r="BI366" s="13"/>
      <c r="BJ366" s="13"/>
      <c r="BK366" s="13"/>
      <c r="BL366" s="13"/>
      <c r="BM366" s="13"/>
      <c r="BN366" s="13"/>
      <c r="BO366" s="13"/>
      <c r="BP366" s="13"/>
      <c r="BQ366" s="13"/>
      <c r="BR366" s="13"/>
      <c r="BS366" s="13"/>
      <c r="BT366" s="13"/>
      <c r="BU366" s="13"/>
      <c r="BV366" s="13"/>
      <c r="BW366" s="13"/>
      <c r="BX366" s="13"/>
      <c r="BY366" s="13"/>
      <c r="BZ366" s="13"/>
      <c r="CA366" s="13"/>
      <c r="CB366" s="13"/>
      <c r="CC366" s="13"/>
      <c r="CD366" s="13"/>
      <c r="CE366" s="13"/>
      <c r="CF366" s="13"/>
      <c r="CG366" s="13"/>
      <c r="CH366" s="13"/>
    </row>
    <row r="367" spans="1:86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13"/>
      <c r="AY367" s="13"/>
      <c r="AZ367" s="13"/>
      <c r="BA367" s="13"/>
      <c r="BB367" s="13"/>
      <c r="BC367" s="13"/>
      <c r="BD367" s="13"/>
      <c r="BE367" s="13"/>
      <c r="BF367" s="13"/>
      <c r="BG367" s="13"/>
      <c r="BH367" s="13"/>
      <c r="BI367" s="13"/>
      <c r="BJ367" s="13"/>
      <c r="BK367" s="13"/>
      <c r="BL367" s="13"/>
      <c r="BM367" s="13"/>
      <c r="BN367" s="13"/>
      <c r="BO367" s="13"/>
      <c r="BP367" s="13"/>
      <c r="BQ367" s="13"/>
      <c r="BR367" s="13"/>
      <c r="BS367" s="13"/>
      <c r="BT367" s="13"/>
      <c r="BU367" s="13"/>
      <c r="BV367" s="13"/>
      <c r="BW367" s="13"/>
      <c r="BX367" s="13"/>
      <c r="BY367" s="13"/>
      <c r="BZ367" s="13"/>
      <c r="CA367" s="13"/>
      <c r="CB367" s="13"/>
      <c r="CC367" s="13"/>
      <c r="CD367" s="13"/>
      <c r="CE367" s="13"/>
      <c r="CF367" s="13"/>
      <c r="CG367" s="13"/>
      <c r="CH367" s="13"/>
    </row>
    <row r="368" spans="1:86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13"/>
      <c r="AY368" s="13"/>
      <c r="AZ368" s="13"/>
      <c r="BA368" s="13"/>
      <c r="BB368" s="13"/>
      <c r="BC368" s="13"/>
      <c r="BD368" s="13"/>
      <c r="BE368" s="13"/>
      <c r="BF368" s="13"/>
      <c r="BG368" s="13"/>
      <c r="BH368" s="13"/>
      <c r="BI368" s="13"/>
      <c r="BJ368" s="13"/>
      <c r="BK368" s="13"/>
      <c r="BL368" s="13"/>
      <c r="BM368" s="13"/>
      <c r="BN368" s="13"/>
      <c r="BO368" s="13"/>
      <c r="BP368" s="13"/>
      <c r="BQ368" s="13"/>
      <c r="BR368" s="13"/>
      <c r="BS368" s="13"/>
      <c r="BT368" s="13"/>
      <c r="BU368" s="13"/>
      <c r="BV368" s="13"/>
      <c r="BW368" s="13"/>
      <c r="BX368" s="13"/>
      <c r="BY368" s="13"/>
      <c r="BZ368" s="13"/>
      <c r="CA368" s="13"/>
      <c r="CB368" s="13"/>
      <c r="CC368" s="13"/>
      <c r="CD368" s="13"/>
      <c r="CE368" s="13"/>
      <c r="CF368" s="13"/>
      <c r="CG368" s="13"/>
      <c r="CH368" s="13"/>
    </row>
    <row r="369" spans="1:86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3"/>
      <c r="AY369" s="13"/>
      <c r="AZ369" s="13"/>
      <c r="BA369" s="13"/>
      <c r="BB369" s="13"/>
      <c r="BC369" s="13"/>
      <c r="BD369" s="13"/>
      <c r="BE369" s="13"/>
      <c r="BF369" s="13"/>
      <c r="BG369" s="13"/>
      <c r="BH369" s="13"/>
      <c r="BI369" s="13"/>
      <c r="BJ369" s="13"/>
      <c r="BK369" s="13"/>
      <c r="BL369" s="13"/>
      <c r="BM369" s="13"/>
      <c r="BN369" s="13"/>
      <c r="BO369" s="13"/>
      <c r="BP369" s="13"/>
      <c r="BQ369" s="13"/>
      <c r="BR369" s="13"/>
      <c r="BS369" s="13"/>
      <c r="BT369" s="13"/>
      <c r="BU369" s="13"/>
      <c r="BV369" s="13"/>
      <c r="BW369" s="13"/>
      <c r="BX369" s="13"/>
      <c r="BY369" s="13"/>
      <c r="BZ369" s="13"/>
      <c r="CA369" s="13"/>
      <c r="CB369" s="13"/>
      <c r="CC369" s="13"/>
      <c r="CD369" s="13"/>
      <c r="CE369" s="13"/>
      <c r="CF369" s="13"/>
      <c r="CG369" s="13"/>
      <c r="CH369" s="13"/>
    </row>
    <row r="370" spans="1:86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13"/>
      <c r="AY370" s="13"/>
      <c r="AZ370" s="13"/>
      <c r="BA370" s="13"/>
      <c r="BB370" s="13"/>
      <c r="BC370" s="13"/>
      <c r="BD370" s="13"/>
      <c r="BE370" s="13"/>
      <c r="BF370" s="13"/>
      <c r="BG370" s="13"/>
      <c r="BH370" s="13"/>
      <c r="BI370" s="13"/>
      <c r="BJ370" s="13"/>
      <c r="BK370" s="13"/>
      <c r="BL370" s="13"/>
      <c r="BM370" s="13"/>
      <c r="BN370" s="13"/>
      <c r="BO370" s="13"/>
      <c r="BP370" s="13"/>
      <c r="BQ370" s="13"/>
      <c r="BR370" s="13"/>
      <c r="BS370" s="13"/>
      <c r="BT370" s="13"/>
      <c r="BU370" s="13"/>
      <c r="BV370" s="13"/>
      <c r="BW370" s="13"/>
      <c r="BX370" s="13"/>
      <c r="BY370" s="13"/>
      <c r="BZ370" s="13"/>
      <c r="CA370" s="13"/>
      <c r="CB370" s="13"/>
      <c r="CC370" s="13"/>
      <c r="CD370" s="13"/>
      <c r="CE370" s="13"/>
      <c r="CF370" s="13"/>
      <c r="CG370" s="13"/>
      <c r="CH370" s="13"/>
    </row>
    <row r="371" spans="1:86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13"/>
      <c r="AY371" s="13"/>
      <c r="AZ371" s="13"/>
      <c r="BA371" s="13"/>
      <c r="BB371" s="13"/>
      <c r="BC371" s="13"/>
      <c r="BD371" s="13"/>
      <c r="BE371" s="13"/>
      <c r="BF371" s="13"/>
      <c r="BG371" s="13"/>
      <c r="BH371" s="13"/>
      <c r="BI371" s="13"/>
      <c r="BJ371" s="13"/>
      <c r="BK371" s="13"/>
      <c r="BL371" s="13"/>
      <c r="BM371" s="13"/>
      <c r="BN371" s="13"/>
      <c r="BO371" s="13"/>
      <c r="BP371" s="13"/>
      <c r="BQ371" s="13"/>
      <c r="BR371" s="13"/>
      <c r="BS371" s="13"/>
      <c r="BT371" s="13"/>
      <c r="BU371" s="13"/>
      <c r="BV371" s="13"/>
      <c r="BW371" s="13"/>
      <c r="BX371" s="13"/>
      <c r="BY371" s="13"/>
      <c r="BZ371" s="13"/>
      <c r="CA371" s="13"/>
      <c r="CB371" s="13"/>
      <c r="CC371" s="13"/>
      <c r="CD371" s="13"/>
      <c r="CE371" s="13"/>
      <c r="CF371" s="13"/>
      <c r="CG371" s="13"/>
      <c r="CH371" s="13"/>
    </row>
    <row r="372" spans="1:86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3"/>
      <c r="AY372" s="13"/>
      <c r="AZ372" s="13"/>
      <c r="BA372" s="13"/>
      <c r="BB372" s="13"/>
      <c r="BC372" s="13"/>
      <c r="BD372" s="13"/>
      <c r="BE372" s="13"/>
      <c r="BF372" s="13"/>
      <c r="BG372" s="13"/>
      <c r="BH372" s="13"/>
      <c r="BI372" s="13"/>
      <c r="BJ372" s="13"/>
      <c r="BK372" s="13"/>
      <c r="BL372" s="13"/>
      <c r="BM372" s="13"/>
      <c r="BN372" s="13"/>
      <c r="BO372" s="13"/>
      <c r="BP372" s="13"/>
      <c r="BQ372" s="13"/>
      <c r="BR372" s="13"/>
      <c r="BS372" s="13"/>
      <c r="BT372" s="13"/>
      <c r="BU372" s="13"/>
      <c r="BV372" s="13"/>
      <c r="BW372" s="13"/>
      <c r="BX372" s="13"/>
      <c r="BY372" s="13"/>
      <c r="BZ372" s="13"/>
      <c r="CA372" s="13"/>
      <c r="CB372" s="13"/>
      <c r="CC372" s="13"/>
      <c r="CD372" s="13"/>
      <c r="CE372" s="13"/>
      <c r="CF372" s="13"/>
      <c r="CG372" s="13"/>
      <c r="CH372" s="13"/>
    </row>
    <row r="373" spans="1:86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13"/>
      <c r="AY373" s="13"/>
      <c r="AZ373" s="13"/>
      <c r="BA373" s="13"/>
      <c r="BB373" s="13"/>
      <c r="BC373" s="13"/>
      <c r="BD373" s="13"/>
      <c r="BE373" s="13"/>
      <c r="BF373" s="13"/>
      <c r="BG373" s="13"/>
      <c r="BH373" s="13"/>
      <c r="BI373" s="13"/>
      <c r="BJ373" s="13"/>
      <c r="BK373" s="13"/>
      <c r="BL373" s="13"/>
      <c r="BM373" s="13"/>
      <c r="BN373" s="13"/>
      <c r="BO373" s="13"/>
      <c r="BP373" s="13"/>
      <c r="BQ373" s="13"/>
      <c r="BR373" s="13"/>
      <c r="BS373" s="13"/>
      <c r="BT373" s="13"/>
      <c r="BU373" s="13"/>
      <c r="BV373" s="13"/>
      <c r="BW373" s="13"/>
      <c r="BX373" s="13"/>
      <c r="BY373" s="13"/>
      <c r="BZ373" s="13"/>
      <c r="CA373" s="13"/>
      <c r="CB373" s="13"/>
      <c r="CC373" s="13"/>
      <c r="CD373" s="13"/>
      <c r="CE373" s="13"/>
      <c r="CF373" s="13"/>
      <c r="CG373" s="13"/>
      <c r="CH373" s="13"/>
    </row>
    <row r="374" spans="1:86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13"/>
      <c r="AY374" s="13"/>
      <c r="AZ374" s="13"/>
      <c r="BA374" s="13"/>
      <c r="BB374" s="13"/>
      <c r="BC374" s="13"/>
      <c r="BD374" s="13"/>
      <c r="BE374" s="13"/>
      <c r="BF374" s="13"/>
      <c r="BG374" s="13"/>
      <c r="BH374" s="13"/>
      <c r="BI374" s="13"/>
      <c r="BJ374" s="13"/>
      <c r="BK374" s="13"/>
      <c r="BL374" s="13"/>
      <c r="BM374" s="13"/>
      <c r="BN374" s="13"/>
      <c r="BO374" s="13"/>
      <c r="BP374" s="13"/>
      <c r="BQ374" s="13"/>
      <c r="BR374" s="13"/>
      <c r="BS374" s="13"/>
      <c r="BT374" s="13"/>
      <c r="BU374" s="13"/>
      <c r="BV374" s="13"/>
      <c r="BW374" s="13"/>
      <c r="BX374" s="13"/>
      <c r="BY374" s="13"/>
      <c r="BZ374" s="13"/>
      <c r="CA374" s="13"/>
      <c r="CB374" s="13"/>
      <c r="CC374" s="13"/>
      <c r="CD374" s="13"/>
      <c r="CE374" s="13"/>
      <c r="CF374" s="13"/>
      <c r="CG374" s="13"/>
      <c r="CH374" s="13"/>
    </row>
    <row r="375" spans="1:86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3"/>
      <c r="AY375" s="13"/>
      <c r="AZ375" s="13"/>
      <c r="BA375" s="13"/>
      <c r="BB375" s="13"/>
      <c r="BC375" s="13"/>
      <c r="BD375" s="13"/>
      <c r="BE375" s="13"/>
      <c r="BF375" s="13"/>
      <c r="BG375" s="13"/>
      <c r="BH375" s="13"/>
      <c r="BI375" s="13"/>
      <c r="BJ375" s="13"/>
      <c r="BK375" s="13"/>
      <c r="BL375" s="13"/>
      <c r="BM375" s="13"/>
      <c r="BN375" s="13"/>
      <c r="BO375" s="13"/>
      <c r="BP375" s="13"/>
      <c r="BQ375" s="13"/>
      <c r="BR375" s="13"/>
      <c r="BS375" s="13"/>
      <c r="BT375" s="13"/>
      <c r="BU375" s="13"/>
      <c r="BV375" s="13"/>
      <c r="BW375" s="13"/>
      <c r="BX375" s="13"/>
      <c r="BY375" s="13"/>
      <c r="BZ375" s="13"/>
      <c r="CA375" s="13"/>
      <c r="CB375" s="13"/>
      <c r="CC375" s="13"/>
      <c r="CD375" s="13"/>
      <c r="CE375" s="13"/>
      <c r="CF375" s="13"/>
      <c r="CG375" s="13"/>
      <c r="CH375" s="13"/>
    </row>
    <row r="376" spans="1:86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13"/>
      <c r="AY376" s="13"/>
      <c r="AZ376" s="13"/>
      <c r="BA376" s="13"/>
      <c r="BB376" s="13"/>
      <c r="BC376" s="13"/>
      <c r="BD376" s="13"/>
      <c r="BE376" s="13"/>
      <c r="BF376" s="13"/>
      <c r="BG376" s="13"/>
      <c r="BH376" s="13"/>
      <c r="BI376" s="13"/>
      <c r="BJ376" s="13"/>
      <c r="BK376" s="13"/>
      <c r="BL376" s="13"/>
      <c r="BM376" s="13"/>
      <c r="BN376" s="13"/>
      <c r="BO376" s="13"/>
      <c r="BP376" s="13"/>
      <c r="BQ376" s="13"/>
      <c r="BR376" s="13"/>
      <c r="BS376" s="13"/>
      <c r="BT376" s="13"/>
      <c r="BU376" s="13"/>
      <c r="BV376" s="13"/>
      <c r="BW376" s="13"/>
      <c r="BX376" s="13"/>
      <c r="BY376" s="13"/>
      <c r="BZ376" s="13"/>
      <c r="CA376" s="13"/>
      <c r="CB376" s="13"/>
      <c r="CC376" s="13"/>
      <c r="CD376" s="13"/>
      <c r="CE376" s="13"/>
      <c r="CF376" s="13"/>
      <c r="CG376" s="13"/>
      <c r="CH376" s="13"/>
    </row>
    <row r="377" spans="1:86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13"/>
      <c r="AY377" s="13"/>
      <c r="AZ377" s="13"/>
      <c r="BA377" s="13"/>
      <c r="BB377" s="13"/>
      <c r="BC377" s="13"/>
      <c r="BD377" s="13"/>
      <c r="BE377" s="13"/>
      <c r="BF377" s="13"/>
      <c r="BG377" s="13"/>
      <c r="BH377" s="13"/>
      <c r="BI377" s="13"/>
      <c r="BJ377" s="13"/>
      <c r="BK377" s="13"/>
      <c r="BL377" s="13"/>
      <c r="BM377" s="13"/>
      <c r="BN377" s="13"/>
      <c r="BO377" s="13"/>
      <c r="BP377" s="13"/>
      <c r="BQ377" s="13"/>
      <c r="BR377" s="13"/>
      <c r="BS377" s="13"/>
      <c r="BT377" s="13"/>
      <c r="BU377" s="13"/>
      <c r="BV377" s="13"/>
      <c r="BW377" s="13"/>
      <c r="BX377" s="13"/>
      <c r="BY377" s="13"/>
      <c r="BZ377" s="13"/>
      <c r="CA377" s="13"/>
      <c r="CB377" s="13"/>
      <c r="CC377" s="13"/>
      <c r="CD377" s="13"/>
      <c r="CE377" s="13"/>
      <c r="CF377" s="13"/>
      <c r="CG377" s="13"/>
      <c r="CH377" s="13"/>
    </row>
    <row r="378" spans="1:86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3"/>
      <c r="AY378" s="13"/>
      <c r="AZ378" s="13"/>
      <c r="BA378" s="13"/>
      <c r="BB378" s="13"/>
      <c r="BC378" s="13"/>
      <c r="BD378" s="13"/>
      <c r="BE378" s="13"/>
      <c r="BF378" s="13"/>
      <c r="BG378" s="13"/>
      <c r="BH378" s="13"/>
      <c r="BI378" s="13"/>
      <c r="BJ378" s="13"/>
      <c r="BK378" s="13"/>
      <c r="BL378" s="13"/>
      <c r="BM378" s="13"/>
      <c r="BN378" s="13"/>
      <c r="BO378" s="13"/>
      <c r="BP378" s="13"/>
      <c r="BQ378" s="13"/>
      <c r="BR378" s="13"/>
      <c r="BS378" s="13"/>
      <c r="BT378" s="13"/>
      <c r="BU378" s="13"/>
      <c r="BV378" s="13"/>
      <c r="BW378" s="13"/>
      <c r="BX378" s="13"/>
      <c r="BY378" s="13"/>
      <c r="BZ378" s="13"/>
      <c r="CA378" s="13"/>
      <c r="CB378" s="13"/>
      <c r="CC378" s="13"/>
      <c r="CD378" s="13"/>
      <c r="CE378" s="13"/>
      <c r="CF378" s="13"/>
      <c r="CG378" s="13"/>
      <c r="CH378" s="13"/>
    </row>
    <row r="379" spans="1:86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13"/>
      <c r="AY379" s="13"/>
      <c r="AZ379" s="13"/>
      <c r="BA379" s="13"/>
      <c r="BB379" s="13"/>
      <c r="BC379" s="13"/>
      <c r="BD379" s="13"/>
      <c r="BE379" s="13"/>
      <c r="BF379" s="13"/>
      <c r="BG379" s="13"/>
      <c r="BH379" s="13"/>
      <c r="BI379" s="13"/>
      <c r="BJ379" s="13"/>
      <c r="BK379" s="13"/>
      <c r="BL379" s="13"/>
      <c r="BM379" s="13"/>
      <c r="BN379" s="13"/>
      <c r="BO379" s="13"/>
      <c r="BP379" s="13"/>
      <c r="BQ379" s="13"/>
      <c r="BR379" s="13"/>
      <c r="BS379" s="13"/>
      <c r="BT379" s="13"/>
      <c r="BU379" s="13"/>
      <c r="BV379" s="13"/>
      <c r="BW379" s="13"/>
      <c r="BX379" s="13"/>
      <c r="BY379" s="13"/>
      <c r="BZ379" s="13"/>
      <c r="CA379" s="13"/>
      <c r="CB379" s="13"/>
      <c r="CC379" s="13"/>
      <c r="CD379" s="13"/>
      <c r="CE379" s="13"/>
      <c r="CF379" s="13"/>
      <c r="CG379" s="13"/>
      <c r="CH379" s="13"/>
    </row>
    <row r="380" spans="1:86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3"/>
      <c r="AY380" s="13"/>
      <c r="AZ380" s="13"/>
      <c r="BA380" s="13"/>
      <c r="BB380" s="13"/>
      <c r="BC380" s="13"/>
      <c r="BD380" s="13"/>
      <c r="BE380" s="13"/>
      <c r="BF380" s="13"/>
      <c r="BG380" s="13"/>
      <c r="BH380" s="13"/>
      <c r="BI380" s="13"/>
      <c r="BJ380" s="13"/>
      <c r="BK380" s="13"/>
      <c r="BL380" s="13"/>
      <c r="BM380" s="13"/>
      <c r="BN380" s="13"/>
      <c r="BO380" s="13"/>
      <c r="BP380" s="13"/>
      <c r="BQ380" s="13"/>
      <c r="BR380" s="13"/>
      <c r="BS380" s="13"/>
      <c r="BT380" s="13"/>
      <c r="BU380" s="13"/>
      <c r="BV380" s="13"/>
      <c r="BW380" s="13"/>
      <c r="BX380" s="13"/>
      <c r="BY380" s="13"/>
      <c r="BZ380" s="13"/>
      <c r="CA380" s="13"/>
      <c r="CB380" s="13"/>
      <c r="CC380" s="13"/>
      <c r="CD380" s="13"/>
      <c r="CE380" s="13"/>
      <c r="CF380" s="13"/>
      <c r="CG380" s="13"/>
      <c r="CH380" s="13"/>
    </row>
    <row r="381" spans="1:86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3"/>
      <c r="AY381" s="13"/>
      <c r="AZ381" s="13"/>
      <c r="BA381" s="13"/>
      <c r="BB381" s="13"/>
      <c r="BC381" s="13"/>
      <c r="BD381" s="13"/>
      <c r="BE381" s="13"/>
      <c r="BF381" s="13"/>
      <c r="BG381" s="13"/>
      <c r="BH381" s="13"/>
      <c r="BI381" s="13"/>
      <c r="BJ381" s="13"/>
      <c r="BK381" s="13"/>
      <c r="BL381" s="13"/>
      <c r="BM381" s="13"/>
      <c r="BN381" s="13"/>
      <c r="BO381" s="13"/>
      <c r="BP381" s="13"/>
      <c r="BQ381" s="13"/>
      <c r="BR381" s="13"/>
      <c r="BS381" s="13"/>
      <c r="BT381" s="13"/>
      <c r="BU381" s="13"/>
      <c r="BV381" s="13"/>
      <c r="BW381" s="13"/>
      <c r="BX381" s="13"/>
      <c r="BY381" s="13"/>
      <c r="BZ381" s="13"/>
      <c r="CA381" s="13"/>
      <c r="CB381" s="13"/>
      <c r="CC381" s="13"/>
      <c r="CD381" s="13"/>
      <c r="CE381" s="13"/>
      <c r="CF381" s="13"/>
      <c r="CG381" s="13"/>
      <c r="CH381" s="13"/>
    </row>
    <row r="382" spans="1:86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13"/>
      <c r="AY382" s="13"/>
      <c r="AZ382" s="13"/>
      <c r="BA382" s="13"/>
      <c r="BB382" s="13"/>
      <c r="BC382" s="13"/>
      <c r="BD382" s="13"/>
      <c r="BE382" s="13"/>
      <c r="BF382" s="13"/>
      <c r="BG382" s="13"/>
      <c r="BH382" s="13"/>
      <c r="BI382" s="13"/>
      <c r="BJ382" s="13"/>
      <c r="BK382" s="13"/>
      <c r="BL382" s="13"/>
      <c r="BM382" s="13"/>
      <c r="BN382" s="13"/>
      <c r="BO382" s="13"/>
      <c r="BP382" s="13"/>
      <c r="BQ382" s="13"/>
      <c r="BR382" s="13"/>
      <c r="BS382" s="13"/>
      <c r="BT382" s="13"/>
      <c r="BU382" s="13"/>
      <c r="BV382" s="13"/>
      <c r="BW382" s="13"/>
      <c r="BX382" s="13"/>
      <c r="BY382" s="13"/>
      <c r="BZ382" s="13"/>
      <c r="CA382" s="13"/>
      <c r="CB382" s="13"/>
      <c r="CC382" s="13"/>
      <c r="CD382" s="13"/>
      <c r="CE382" s="13"/>
      <c r="CF382" s="13"/>
      <c r="CG382" s="13"/>
      <c r="CH382" s="13"/>
    </row>
    <row r="383" spans="1:86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13"/>
      <c r="AY383" s="13"/>
      <c r="AZ383" s="13"/>
      <c r="BA383" s="13"/>
      <c r="BB383" s="13"/>
      <c r="BC383" s="13"/>
      <c r="BD383" s="13"/>
      <c r="BE383" s="13"/>
      <c r="BF383" s="13"/>
      <c r="BG383" s="13"/>
      <c r="BH383" s="13"/>
      <c r="BI383" s="13"/>
      <c r="BJ383" s="13"/>
      <c r="BK383" s="13"/>
      <c r="BL383" s="13"/>
      <c r="BM383" s="13"/>
      <c r="BN383" s="13"/>
      <c r="BO383" s="13"/>
      <c r="BP383" s="13"/>
      <c r="BQ383" s="13"/>
      <c r="BR383" s="13"/>
      <c r="BS383" s="13"/>
      <c r="BT383" s="13"/>
      <c r="BU383" s="13"/>
      <c r="BV383" s="13"/>
      <c r="BW383" s="13"/>
      <c r="BX383" s="13"/>
      <c r="BY383" s="13"/>
      <c r="BZ383" s="13"/>
      <c r="CA383" s="13"/>
      <c r="CB383" s="13"/>
      <c r="CC383" s="13"/>
      <c r="CD383" s="13"/>
      <c r="CE383" s="13"/>
      <c r="CF383" s="13"/>
      <c r="CG383" s="13"/>
      <c r="CH383" s="13"/>
    </row>
    <row r="384" spans="1:86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3"/>
      <c r="AY384" s="13"/>
      <c r="AZ384" s="13"/>
      <c r="BA384" s="13"/>
      <c r="BB384" s="13"/>
      <c r="BC384" s="13"/>
      <c r="BD384" s="13"/>
      <c r="BE384" s="13"/>
      <c r="BF384" s="13"/>
      <c r="BG384" s="13"/>
      <c r="BH384" s="13"/>
      <c r="BI384" s="13"/>
      <c r="BJ384" s="13"/>
      <c r="BK384" s="13"/>
      <c r="BL384" s="13"/>
      <c r="BM384" s="13"/>
      <c r="BN384" s="13"/>
      <c r="BO384" s="13"/>
      <c r="BP384" s="13"/>
      <c r="BQ384" s="13"/>
      <c r="BR384" s="13"/>
      <c r="BS384" s="13"/>
      <c r="BT384" s="13"/>
      <c r="BU384" s="13"/>
      <c r="BV384" s="13"/>
      <c r="BW384" s="13"/>
      <c r="BX384" s="13"/>
      <c r="BY384" s="13"/>
      <c r="BZ384" s="13"/>
      <c r="CA384" s="13"/>
      <c r="CB384" s="13"/>
      <c r="CC384" s="13"/>
      <c r="CD384" s="13"/>
      <c r="CE384" s="13"/>
      <c r="CF384" s="13"/>
      <c r="CG384" s="13"/>
      <c r="CH384" s="13"/>
    </row>
    <row r="385" spans="1:86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13"/>
      <c r="AY385" s="13"/>
      <c r="AZ385" s="13"/>
      <c r="BA385" s="13"/>
      <c r="BB385" s="13"/>
      <c r="BC385" s="13"/>
      <c r="BD385" s="13"/>
      <c r="BE385" s="13"/>
      <c r="BF385" s="13"/>
      <c r="BG385" s="13"/>
      <c r="BH385" s="13"/>
      <c r="BI385" s="13"/>
      <c r="BJ385" s="13"/>
      <c r="BK385" s="13"/>
      <c r="BL385" s="13"/>
      <c r="BM385" s="13"/>
      <c r="BN385" s="13"/>
      <c r="BO385" s="13"/>
      <c r="BP385" s="13"/>
      <c r="BQ385" s="13"/>
      <c r="BR385" s="13"/>
      <c r="BS385" s="13"/>
      <c r="BT385" s="13"/>
      <c r="BU385" s="13"/>
      <c r="BV385" s="13"/>
      <c r="BW385" s="13"/>
      <c r="BX385" s="13"/>
      <c r="BY385" s="13"/>
      <c r="BZ385" s="13"/>
      <c r="CA385" s="13"/>
      <c r="CB385" s="13"/>
      <c r="CC385" s="13"/>
      <c r="CD385" s="13"/>
      <c r="CE385" s="13"/>
      <c r="CF385" s="13"/>
      <c r="CG385" s="13"/>
      <c r="CH385" s="13"/>
    </row>
    <row r="386" spans="1:86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13"/>
      <c r="AY386" s="13"/>
      <c r="AZ386" s="13"/>
      <c r="BA386" s="13"/>
      <c r="BB386" s="13"/>
      <c r="BC386" s="13"/>
      <c r="BD386" s="13"/>
      <c r="BE386" s="13"/>
      <c r="BF386" s="13"/>
      <c r="BG386" s="13"/>
      <c r="BH386" s="13"/>
      <c r="BI386" s="13"/>
      <c r="BJ386" s="13"/>
      <c r="BK386" s="13"/>
      <c r="BL386" s="13"/>
      <c r="BM386" s="13"/>
      <c r="BN386" s="13"/>
      <c r="BO386" s="13"/>
      <c r="BP386" s="13"/>
      <c r="BQ386" s="13"/>
      <c r="BR386" s="13"/>
      <c r="BS386" s="13"/>
      <c r="BT386" s="13"/>
      <c r="BU386" s="13"/>
      <c r="BV386" s="13"/>
      <c r="BW386" s="13"/>
      <c r="BX386" s="13"/>
      <c r="BY386" s="13"/>
      <c r="BZ386" s="13"/>
      <c r="CA386" s="13"/>
      <c r="CB386" s="13"/>
      <c r="CC386" s="13"/>
      <c r="CD386" s="13"/>
      <c r="CE386" s="13"/>
      <c r="CF386" s="13"/>
      <c r="CG386" s="13"/>
      <c r="CH386" s="13"/>
    </row>
    <row r="387" spans="1:86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3"/>
      <c r="AY387" s="13"/>
      <c r="AZ387" s="13"/>
      <c r="BA387" s="13"/>
      <c r="BB387" s="13"/>
      <c r="BC387" s="13"/>
      <c r="BD387" s="13"/>
      <c r="BE387" s="13"/>
      <c r="BF387" s="13"/>
      <c r="BG387" s="13"/>
      <c r="BH387" s="13"/>
      <c r="BI387" s="13"/>
      <c r="BJ387" s="13"/>
      <c r="BK387" s="13"/>
      <c r="BL387" s="13"/>
      <c r="BM387" s="13"/>
      <c r="BN387" s="13"/>
      <c r="BO387" s="13"/>
      <c r="BP387" s="13"/>
      <c r="BQ387" s="13"/>
      <c r="BR387" s="13"/>
      <c r="BS387" s="13"/>
      <c r="BT387" s="13"/>
      <c r="BU387" s="13"/>
      <c r="BV387" s="13"/>
      <c r="BW387" s="13"/>
      <c r="BX387" s="13"/>
      <c r="BY387" s="13"/>
      <c r="BZ387" s="13"/>
      <c r="CA387" s="13"/>
      <c r="CB387" s="13"/>
      <c r="CC387" s="13"/>
      <c r="CD387" s="13"/>
      <c r="CE387" s="13"/>
      <c r="CF387" s="13"/>
      <c r="CG387" s="13"/>
      <c r="CH387" s="13"/>
    </row>
    <row r="388" spans="1:86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13"/>
      <c r="AY388" s="13"/>
      <c r="AZ388" s="13"/>
      <c r="BA388" s="13"/>
      <c r="BB388" s="13"/>
      <c r="BC388" s="13"/>
      <c r="BD388" s="13"/>
      <c r="BE388" s="13"/>
      <c r="BF388" s="13"/>
      <c r="BG388" s="13"/>
      <c r="BH388" s="13"/>
      <c r="BI388" s="13"/>
      <c r="BJ388" s="13"/>
      <c r="BK388" s="13"/>
      <c r="BL388" s="13"/>
      <c r="BM388" s="13"/>
      <c r="BN388" s="13"/>
      <c r="BO388" s="13"/>
      <c r="BP388" s="13"/>
      <c r="BQ388" s="13"/>
      <c r="BR388" s="13"/>
      <c r="BS388" s="13"/>
      <c r="BT388" s="13"/>
      <c r="BU388" s="13"/>
      <c r="BV388" s="13"/>
      <c r="BW388" s="13"/>
      <c r="BX388" s="13"/>
      <c r="BY388" s="13"/>
      <c r="BZ388" s="13"/>
      <c r="CA388" s="13"/>
      <c r="CB388" s="13"/>
      <c r="CC388" s="13"/>
      <c r="CD388" s="13"/>
      <c r="CE388" s="13"/>
      <c r="CF388" s="13"/>
      <c r="CG388" s="13"/>
      <c r="CH388" s="13"/>
    </row>
    <row r="389" spans="1:86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13"/>
      <c r="AY389" s="13"/>
      <c r="AZ389" s="13"/>
      <c r="BA389" s="13"/>
      <c r="BB389" s="13"/>
      <c r="BC389" s="13"/>
      <c r="BD389" s="13"/>
      <c r="BE389" s="13"/>
      <c r="BF389" s="13"/>
      <c r="BG389" s="13"/>
      <c r="BH389" s="13"/>
      <c r="BI389" s="13"/>
      <c r="BJ389" s="13"/>
      <c r="BK389" s="13"/>
      <c r="BL389" s="13"/>
      <c r="BM389" s="13"/>
      <c r="BN389" s="13"/>
      <c r="BO389" s="13"/>
      <c r="BP389" s="13"/>
      <c r="BQ389" s="13"/>
      <c r="BR389" s="13"/>
      <c r="BS389" s="13"/>
      <c r="BT389" s="13"/>
      <c r="BU389" s="13"/>
      <c r="BV389" s="13"/>
      <c r="BW389" s="13"/>
      <c r="BX389" s="13"/>
      <c r="BY389" s="13"/>
      <c r="BZ389" s="13"/>
      <c r="CA389" s="13"/>
      <c r="CB389" s="13"/>
      <c r="CC389" s="13"/>
      <c r="CD389" s="13"/>
      <c r="CE389" s="13"/>
      <c r="CF389" s="13"/>
      <c r="CG389" s="13"/>
      <c r="CH389" s="13"/>
    </row>
    <row r="390" spans="1:86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3"/>
      <c r="AY390" s="13"/>
      <c r="AZ390" s="13"/>
      <c r="BA390" s="13"/>
      <c r="BB390" s="13"/>
      <c r="BC390" s="13"/>
      <c r="BD390" s="13"/>
      <c r="BE390" s="13"/>
      <c r="BF390" s="13"/>
      <c r="BG390" s="13"/>
      <c r="BH390" s="13"/>
      <c r="BI390" s="13"/>
      <c r="BJ390" s="13"/>
      <c r="BK390" s="13"/>
      <c r="BL390" s="13"/>
      <c r="BM390" s="13"/>
      <c r="BN390" s="13"/>
      <c r="BO390" s="13"/>
      <c r="BP390" s="13"/>
      <c r="BQ390" s="13"/>
      <c r="BR390" s="13"/>
      <c r="BS390" s="13"/>
      <c r="BT390" s="13"/>
      <c r="BU390" s="13"/>
      <c r="BV390" s="13"/>
      <c r="BW390" s="13"/>
      <c r="BX390" s="13"/>
      <c r="BY390" s="13"/>
      <c r="BZ390" s="13"/>
      <c r="CA390" s="13"/>
      <c r="CB390" s="13"/>
      <c r="CC390" s="13"/>
      <c r="CD390" s="13"/>
      <c r="CE390" s="13"/>
      <c r="CF390" s="13"/>
      <c r="CG390" s="13"/>
      <c r="CH390" s="13"/>
    </row>
    <row r="391" spans="1:86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13"/>
      <c r="AY391" s="13"/>
      <c r="AZ391" s="13"/>
      <c r="BA391" s="13"/>
      <c r="BB391" s="13"/>
      <c r="BC391" s="13"/>
      <c r="BD391" s="13"/>
      <c r="BE391" s="13"/>
      <c r="BF391" s="13"/>
      <c r="BG391" s="13"/>
      <c r="BH391" s="13"/>
      <c r="BI391" s="13"/>
      <c r="BJ391" s="13"/>
      <c r="BK391" s="13"/>
      <c r="BL391" s="13"/>
      <c r="BM391" s="13"/>
      <c r="BN391" s="13"/>
      <c r="BO391" s="13"/>
      <c r="BP391" s="13"/>
      <c r="BQ391" s="13"/>
      <c r="BR391" s="13"/>
      <c r="BS391" s="13"/>
      <c r="BT391" s="13"/>
      <c r="BU391" s="13"/>
      <c r="BV391" s="13"/>
      <c r="BW391" s="13"/>
      <c r="BX391" s="13"/>
      <c r="BY391" s="13"/>
      <c r="BZ391" s="13"/>
      <c r="CA391" s="13"/>
      <c r="CB391" s="13"/>
      <c r="CC391" s="13"/>
      <c r="CD391" s="13"/>
      <c r="CE391" s="13"/>
      <c r="CF391" s="13"/>
      <c r="CG391" s="13"/>
      <c r="CH391" s="13"/>
    </row>
    <row r="392" spans="1:86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13"/>
      <c r="AY392" s="13"/>
      <c r="AZ392" s="13"/>
      <c r="BA392" s="13"/>
      <c r="BB392" s="13"/>
      <c r="BC392" s="13"/>
      <c r="BD392" s="13"/>
      <c r="BE392" s="13"/>
      <c r="BF392" s="13"/>
      <c r="BG392" s="13"/>
      <c r="BH392" s="13"/>
      <c r="BI392" s="13"/>
      <c r="BJ392" s="13"/>
      <c r="BK392" s="13"/>
      <c r="BL392" s="13"/>
      <c r="BM392" s="13"/>
      <c r="BN392" s="13"/>
      <c r="BO392" s="13"/>
      <c r="BP392" s="13"/>
      <c r="BQ392" s="13"/>
      <c r="BR392" s="13"/>
      <c r="BS392" s="13"/>
      <c r="BT392" s="13"/>
      <c r="BU392" s="13"/>
      <c r="BV392" s="13"/>
      <c r="BW392" s="13"/>
      <c r="BX392" s="13"/>
      <c r="BY392" s="13"/>
      <c r="BZ392" s="13"/>
      <c r="CA392" s="13"/>
      <c r="CB392" s="13"/>
      <c r="CC392" s="13"/>
      <c r="CD392" s="13"/>
      <c r="CE392" s="13"/>
      <c r="CF392" s="13"/>
      <c r="CG392" s="13"/>
      <c r="CH392" s="13"/>
    </row>
    <row r="393" spans="1:86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3"/>
      <c r="AY393" s="13"/>
      <c r="AZ393" s="13"/>
      <c r="BA393" s="13"/>
      <c r="BB393" s="13"/>
      <c r="BC393" s="13"/>
      <c r="BD393" s="13"/>
      <c r="BE393" s="13"/>
      <c r="BF393" s="13"/>
      <c r="BG393" s="13"/>
      <c r="BH393" s="13"/>
      <c r="BI393" s="13"/>
      <c r="BJ393" s="13"/>
      <c r="BK393" s="13"/>
      <c r="BL393" s="13"/>
      <c r="BM393" s="13"/>
      <c r="BN393" s="13"/>
      <c r="BO393" s="13"/>
      <c r="BP393" s="13"/>
      <c r="BQ393" s="13"/>
      <c r="BR393" s="13"/>
      <c r="BS393" s="13"/>
      <c r="BT393" s="13"/>
      <c r="BU393" s="13"/>
      <c r="BV393" s="13"/>
      <c r="BW393" s="13"/>
      <c r="BX393" s="13"/>
      <c r="BY393" s="13"/>
      <c r="BZ393" s="13"/>
      <c r="CA393" s="13"/>
      <c r="CB393" s="13"/>
      <c r="CC393" s="13"/>
      <c r="CD393" s="13"/>
      <c r="CE393" s="13"/>
      <c r="CF393" s="13"/>
      <c r="CG393" s="13"/>
      <c r="CH393" s="13"/>
    </row>
    <row r="394" spans="1:86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13"/>
      <c r="AY394" s="13"/>
      <c r="AZ394" s="13"/>
      <c r="BA394" s="13"/>
      <c r="BB394" s="13"/>
      <c r="BC394" s="13"/>
      <c r="BD394" s="13"/>
      <c r="BE394" s="13"/>
      <c r="BF394" s="13"/>
      <c r="BG394" s="13"/>
      <c r="BH394" s="13"/>
      <c r="BI394" s="13"/>
      <c r="BJ394" s="13"/>
      <c r="BK394" s="13"/>
      <c r="BL394" s="13"/>
      <c r="BM394" s="13"/>
      <c r="BN394" s="13"/>
      <c r="BO394" s="13"/>
      <c r="BP394" s="13"/>
      <c r="BQ394" s="13"/>
      <c r="BR394" s="13"/>
      <c r="BS394" s="13"/>
      <c r="BT394" s="13"/>
      <c r="BU394" s="13"/>
      <c r="BV394" s="13"/>
      <c r="BW394" s="13"/>
      <c r="BX394" s="13"/>
      <c r="BY394" s="13"/>
      <c r="BZ394" s="13"/>
      <c r="CA394" s="13"/>
      <c r="CB394" s="13"/>
      <c r="CC394" s="13"/>
      <c r="CD394" s="13"/>
      <c r="CE394" s="13"/>
      <c r="CF394" s="13"/>
      <c r="CG394" s="13"/>
      <c r="CH394" s="13"/>
    </row>
    <row r="395" spans="1:86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13"/>
      <c r="AY395" s="13"/>
      <c r="AZ395" s="13"/>
      <c r="BA395" s="13"/>
      <c r="BB395" s="13"/>
      <c r="BC395" s="13"/>
      <c r="BD395" s="13"/>
      <c r="BE395" s="13"/>
      <c r="BF395" s="13"/>
      <c r="BG395" s="13"/>
      <c r="BH395" s="13"/>
      <c r="BI395" s="13"/>
      <c r="BJ395" s="13"/>
      <c r="BK395" s="13"/>
      <c r="BL395" s="13"/>
      <c r="BM395" s="13"/>
      <c r="BN395" s="13"/>
      <c r="BO395" s="13"/>
      <c r="BP395" s="13"/>
      <c r="BQ395" s="13"/>
      <c r="BR395" s="13"/>
      <c r="BS395" s="13"/>
      <c r="BT395" s="13"/>
      <c r="BU395" s="13"/>
      <c r="BV395" s="13"/>
      <c r="BW395" s="13"/>
      <c r="BX395" s="13"/>
      <c r="BY395" s="13"/>
      <c r="BZ395" s="13"/>
      <c r="CA395" s="13"/>
      <c r="CB395" s="13"/>
      <c r="CC395" s="13"/>
      <c r="CD395" s="13"/>
      <c r="CE395" s="13"/>
      <c r="CF395" s="13"/>
      <c r="CG395" s="13"/>
      <c r="CH395" s="13"/>
    </row>
    <row r="396" spans="1:86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3"/>
      <c r="AY396" s="13"/>
      <c r="AZ396" s="13"/>
      <c r="BA396" s="13"/>
      <c r="BB396" s="13"/>
      <c r="BC396" s="13"/>
      <c r="BD396" s="13"/>
      <c r="BE396" s="13"/>
      <c r="BF396" s="13"/>
      <c r="BG396" s="13"/>
      <c r="BH396" s="13"/>
      <c r="BI396" s="13"/>
      <c r="BJ396" s="13"/>
      <c r="BK396" s="13"/>
      <c r="BL396" s="13"/>
      <c r="BM396" s="13"/>
      <c r="BN396" s="13"/>
      <c r="BO396" s="13"/>
      <c r="BP396" s="13"/>
      <c r="BQ396" s="13"/>
      <c r="BR396" s="13"/>
      <c r="BS396" s="13"/>
      <c r="BT396" s="13"/>
      <c r="BU396" s="13"/>
      <c r="BV396" s="13"/>
      <c r="BW396" s="13"/>
      <c r="BX396" s="13"/>
      <c r="BY396" s="13"/>
      <c r="BZ396" s="13"/>
      <c r="CA396" s="13"/>
      <c r="CB396" s="13"/>
      <c r="CC396" s="13"/>
      <c r="CD396" s="13"/>
      <c r="CE396" s="13"/>
      <c r="CF396" s="13"/>
      <c r="CG396" s="13"/>
      <c r="CH396" s="13"/>
    </row>
    <row r="397" spans="1:86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13"/>
      <c r="AY397" s="13"/>
      <c r="AZ397" s="13"/>
      <c r="BA397" s="13"/>
      <c r="BB397" s="13"/>
      <c r="BC397" s="13"/>
      <c r="BD397" s="13"/>
      <c r="BE397" s="13"/>
      <c r="BF397" s="13"/>
      <c r="BG397" s="13"/>
      <c r="BH397" s="13"/>
      <c r="BI397" s="13"/>
      <c r="BJ397" s="13"/>
      <c r="BK397" s="13"/>
      <c r="BL397" s="13"/>
      <c r="BM397" s="13"/>
      <c r="BN397" s="13"/>
      <c r="BO397" s="13"/>
      <c r="BP397" s="13"/>
      <c r="BQ397" s="13"/>
      <c r="BR397" s="13"/>
      <c r="BS397" s="13"/>
      <c r="BT397" s="13"/>
      <c r="BU397" s="13"/>
      <c r="BV397" s="13"/>
      <c r="BW397" s="13"/>
      <c r="BX397" s="13"/>
      <c r="BY397" s="13"/>
      <c r="BZ397" s="13"/>
      <c r="CA397" s="13"/>
      <c r="CB397" s="13"/>
      <c r="CC397" s="13"/>
      <c r="CD397" s="13"/>
      <c r="CE397" s="13"/>
      <c r="CF397" s="13"/>
      <c r="CG397" s="13"/>
      <c r="CH397" s="13"/>
    </row>
    <row r="398" spans="1:86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13"/>
      <c r="AY398" s="13"/>
      <c r="AZ398" s="13"/>
      <c r="BA398" s="13"/>
      <c r="BB398" s="13"/>
      <c r="BC398" s="13"/>
      <c r="BD398" s="13"/>
      <c r="BE398" s="13"/>
      <c r="BF398" s="13"/>
      <c r="BG398" s="13"/>
      <c r="BH398" s="13"/>
      <c r="BI398" s="13"/>
      <c r="BJ398" s="13"/>
      <c r="BK398" s="13"/>
      <c r="BL398" s="13"/>
      <c r="BM398" s="13"/>
      <c r="BN398" s="13"/>
      <c r="BO398" s="13"/>
      <c r="BP398" s="13"/>
      <c r="BQ398" s="13"/>
      <c r="BR398" s="13"/>
      <c r="BS398" s="13"/>
      <c r="BT398" s="13"/>
      <c r="BU398" s="13"/>
      <c r="BV398" s="13"/>
      <c r="BW398" s="13"/>
      <c r="BX398" s="13"/>
      <c r="BY398" s="13"/>
      <c r="BZ398" s="13"/>
      <c r="CA398" s="13"/>
      <c r="CB398" s="13"/>
      <c r="CC398" s="13"/>
      <c r="CD398" s="13"/>
      <c r="CE398" s="13"/>
      <c r="CF398" s="13"/>
      <c r="CG398" s="13"/>
      <c r="CH398" s="13"/>
    </row>
    <row r="399" spans="1:86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3"/>
      <c r="AY399" s="13"/>
      <c r="AZ399" s="13"/>
      <c r="BA399" s="13"/>
      <c r="BB399" s="13"/>
      <c r="BC399" s="13"/>
      <c r="BD399" s="13"/>
      <c r="BE399" s="13"/>
      <c r="BF399" s="13"/>
      <c r="BG399" s="13"/>
      <c r="BH399" s="13"/>
      <c r="BI399" s="13"/>
      <c r="BJ399" s="13"/>
      <c r="BK399" s="13"/>
      <c r="BL399" s="13"/>
      <c r="BM399" s="13"/>
      <c r="BN399" s="13"/>
      <c r="BO399" s="13"/>
      <c r="BP399" s="13"/>
      <c r="BQ399" s="13"/>
      <c r="BR399" s="13"/>
      <c r="BS399" s="13"/>
      <c r="BT399" s="13"/>
      <c r="BU399" s="13"/>
      <c r="BV399" s="13"/>
      <c r="BW399" s="13"/>
      <c r="BX399" s="13"/>
      <c r="BY399" s="13"/>
      <c r="BZ399" s="13"/>
      <c r="CA399" s="13"/>
      <c r="CB399" s="13"/>
      <c r="CC399" s="13"/>
      <c r="CD399" s="13"/>
      <c r="CE399" s="13"/>
      <c r="CF399" s="13"/>
      <c r="CG399" s="13"/>
      <c r="CH399" s="13"/>
    </row>
    <row r="400" spans="1:86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13"/>
      <c r="AY400" s="13"/>
      <c r="AZ400" s="13"/>
      <c r="BA400" s="13"/>
      <c r="BB400" s="13"/>
      <c r="BC400" s="13"/>
      <c r="BD400" s="13"/>
      <c r="BE400" s="13"/>
      <c r="BF400" s="13"/>
      <c r="BG400" s="13"/>
      <c r="BH400" s="13"/>
      <c r="BI400" s="13"/>
      <c r="BJ400" s="13"/>
      <c r="BK400" s="13"/>
      <c r="BL400" s="13"/>
      <c r="BM400" s="13"/>
      <c r="BN400" s="13"/>
      <c r="BO400" s="13"/>
      <c r="BP400" s="13"/>
      <c r="BQ400" s="13"/>
      <c r="BR400" s="13"/>
      <c r="BS400" s="13"/>
      <c r="BT400" s="13"/>
      <c r="BU400" s="13"/>
      <c r="BV400" s="13"/>
      <c r="BW400" s="13"/>
      <c r="BX400" s="13"/>
      <c r="BY400" s="13"/>
      <c r="BZ400" s="13"/>
      <c r="CA400" s="13"/>
      <c r="CB400" s="13"/>
      <c r="CC400" s="13"/>
      <c r="CD400" s="13"/>
      <c r="CE400" s="13"/>
      <c r="CF400" s="13"/>
      <c r="CG400" s="13"/>
      <c r="CH400" s="13"/>
    </row>
    <row r="401" spans="1:86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13"/>
      <c r="AY401" s="13"/>
      <c r="AZ401" s="13"/>
      <c r="BA401" s="13"/>
      <c r="BB401" s="13"/>
      <c r="BC401" s="13"/>
      <c r="BD401" s="13"/>
      <c r="BE401" s="13"/>
      <c r="BF401" s="13"/>
      <c r="BG401" s="13"/>
      <c r="BH401" s="13"/>
      <c r="BI401" s="13"/>
      <c r="BJ401" s="13"/>
      <c r="BK401" s="13"/>
      <c r="BL401" s="13"/>
      <c r="BM401" s="13"/>
      <c r="BN401" s="13"/>
      <c r="BO401" s="13"/>
      <c r="BP401" s="13"/>
      <c r="BQ401" s="13"/>
      <c r="BR401" s="13"/>
      <c r="BS401" s="13"/>
      <c r="BT401" s="13"/>
      <c r="BU401" s="13"/>
      <c r="BV401" s="13"/>
      <c r="BW401" s="13"/>
      <c r="BX401" s="13"/>
      <c r="BY401" s="13"/>
      <c r="BZ401" s="13"/>
      <c r="CA401" s="13"/>
      <c r="CB401" s="13"/>
      <c r="CC401" s="13"/>
      <c r="CD401" s="13"/>
      <c r="CE401" s="13"/>
      <c r="CF401" s="13"/>
      <c r="CG401" s="13"/>
      <c r="CH401" s="13"/>
    </row>
    <row r="402" spans="1:86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3"/>
      <c r="AY402" s="13"/>
      <c r="AZ402" s="13"/>
      <c r="BA402" s="13"/>
      <c r="BB402" s="13"/>
      <c r="BC402" s="13"/>
      <c r="BD402" s="13"/>
      <c r="BE402" s="13"/>
      <c r="BF402" s="13"/>
      <c r="BG402" s="13"/>
      <c r="BH402" s="13"/>
      <c r="BI402" s="13"/>
      <c r="BJ402" s="13"/>
      <c r="BK402" s="13"/>
      <c r="BL402" s="13"/>
      <c r="BM402" s="13"/>
      <c r="BN402" s="13"/>
      <c r="BO402" s="13"/>
      <c r="BP402" s="13"/>
      <c r="BQ402" s="13"/>
      <c r="BR402" s="13"/>
      <c r="BS402" s="13"/>
      <c r="BT402" s="13"/>
      <c r="BU402" s="13"/>
      <c r="BV402" s="13"/>
      <c r="BW402" s="13"/>
      <c r="BX402" s="13"/>
      <c r="BY402" s="13"/>
      <c r="BZ402" s="13"/>
      <c r="CA402" s="13"/>
      <c r="CB402" s="13"/>
      <c r="CC402" s="13"/>
      <c r="CD402" s="13"/>
      <c r="CE402" s="13"/>
      <c r="CF402" s="13"/>
      <c r="CG402" s="13"/>
      <c r="CH402" s="13"/>
    </row>
    <row r="403" spans="1:86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13"/>
      <c r="AY403" s="13"/>
      <c r="AZ403" s="13"/>
      <c r="BA403" s="13"/>
      <c r="BB403" s="13"/>
      <c r="BC403" s="13"/>
      <c r="BD403" s="13"/>
      <c r="BE403" s="13"/>
      <c r="BF403" s="13"/>
      <c r="BG403" s="13"/>
      <c r="BH403" s="13"/>
      <c r="BI403" s="13"/>
      <c r="BJ403" s="13"/>
      <c r="BK403" s="13"/>
      <c r="BL403" s="13"/>
      <c r="BM403" s="13"/>
      <c r="BN403" s="13"/>
      <c r="BO403" s="13"/>
      <c r="BP403" s="13"/>
      <c r="BQ403" s="13"/>
      <c r="BR403" s="13"/>
      <c r="BS403" s="13"/>
      <c r="BT403" s="13"/>
      <c r="BU403" s="13"/>
      <c r="BV403" s="13"/>
      <c r="BW403" s="13"/>
      <c r="BX403" s="13"/>
      <c r="BY403" s="13"/>
      <c r="BZ403" s="13"/>
      <c r="CA403" s="13"/>
      <c r="CB403" s="13"/>
      <c r="CC403" s="13"/>
      <c r="CD403" s="13"/>
      <c r="CE403" s="13"/>
      <c r="CF403" s="13"/>
      <c r="CG403" s="13"/>
      <c r="CH403" s="13"/>
    </row>
    <row r="404" spans="1:86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13"/>
      <c r="AY404" s="13"/>
      <c r="AZ404" s="13"/>
      <c r="BA404" s="13"/>
      <c r="BB404" s="13"/>
      <c r="BC404" s="13"/>
      <c r="BD404" s="13"/>
      <c r="BE404" s="13"/>
      <c r="BF404" s="13"/>
      <c r="BG404" s="13"/>
      <c r="BH404" s="13"/>
      <c r="BI404" s="13"/>
      <c r="BJ404" s="13"/>
      <c r="BK404" s="13"/>
      <c r="BL404" s="13"/>
      <c r="BM404" s="13"/>
      <c r="BN404" s="13"/>
      <c r="BO404" s="13"/>
      <c r="BP404" s="13"/>
      <c r="BQ404" s="13"/>
      <c r="BR404" s="13"/>
      <c r="BS404" s="13"/>
      <c r="BT404" s="13"/>
      <c r="BU404" s="13"/>
      <c r="BV404" s="13"/>
      <c r="BW404" s="13"/>
      <c r="BX404" s="13"/>
      <c r="BY404" s="13"/>
      <c r="BZ404" s="13"/>
      <c r="CA404" s="13"/>
      <c r="CB404" s="13"/>
      <c r="CC404" s="13"/>
      <c r="CD404" s="13"/>
      <c r="CE404" s="13"/>
      <c r="CF404" s="13"/>
      <c r="CG404" s="13"/>
      <c r="CH404" s="13"/>
    </row>
    <row r="405" spans="1:86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3"/>
      <c r="AY405" s="13"/>
      <c r="AZ405" s="13"/>
      <c r="BA405" s="13"/>
      <c r="BB405" s="13"/>
      <c r="BC405" s="13"/>
      <c r="BD405" s="13"/>
      <c r="BE405" s="13"/>
      <c r="BF405" s="13"/>
      <c r="BG405" s="13"/>
      <c r="BH405" s="13"/>
      <c r="BI405" s="13"/>
      <c r="BJ405" s="13"/>
      <c r="BK405" s="13"/>
      <c r="BL405" s="13"/>
      <c r="BM405" s="13"/>
      <c r="BN405" s="13"/>
      <c r="BO405" s="13"/>
      <c r="BP405" s="13"/>
      <c r="BQ405" s="13"/>
      <c r="BR405" s="13"/>
      <c r="BS405" s="13"/>
      <c r="BT405" s="13"/>
      <c r="BU405" s="13"/>
      <c r="BV405" s="13"/>
      <c r="BW405" s="13"/>
      <c r="BX405" s="13"/>
      <c r="BY405" s="13"/>
      <c r="BZ405" s="13"/>
      <c r="CA405" s="13"/>
      <c r="CB405" s="13"/>
      <c r="CC405" s="13"/>
      <c r="CD405" s="13"/>
      <c r="CE405" s="13"/>
      <c r="CF405" s="13"/>
      <c r="CG405" s="13"/>
      <c r="CH405" s="13"/>
    </row>
    <row r="406" spans="1:86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3"/>
      <c r="AY406" s="13"/>
      <c r="AZ406" s="13"/>
      <c r="BA406" s="13"/>
      <c r="BB406" s="13"/>
      <c r="BC406" s="13"/>
      <c r="BD406" s="13"/>
      <c r="BE406" s="13"/>
      <c r="BF406" s="13"/>
      <c r="BG406" s="13"/>
      <c r="BH406" s="13"/>
      <c r="BI406" s="13"/>
      <c r="BJ406" s="13"/>
      <c r="BK406" s="13"/>
      <c r="BL406" s="13"/>
      <c r="BM406" s="13"/>
      <c r="BN406" s="13"/>
      <c r="BO406" s="13"/>
      <c r="BP406" s="13"/>
      <c r="BQ406" s="13"/>
      <c r="BR406" s="13"/>
      <c r="BS406" s="13"/>
      <c r="BT406" s="13"/>
      <c r="BU406" s="13"/>
      <c r="BV406" s="13"/>
      <c r="BW406" s="13"/>
      <c r="BX406" s="13"/>
      <c r="BY406" s="13"/>
      <c r="BZ406" s="13"/>
      <c r="CA406" s="13"/>
      <c r="CB406" s="13"/>
      <c r="CC406" s="13"/>
      <c r="CD406" s="13"/>
      <c r="CE406" s="13"/>
      <c r="CF406" s="13"/>
      <c r="CG406" s="13"/>
      <c r="CH406" s="13"/>
    </row>
    <row r="407" spans="1:86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13"/>
      <c r="AY407" s="13"/>
      <c r="AZ407" s="13"/>
      <c r="BA407" s="13"/>
      <c r="BB407" s="13"/>
      <c r="BC407" s="13"/>
      <c r="BD407" s="13"/>
      <c r="BE407" s="13"/>
      <c r="BF407" s="13"/>
      <c r="BG407" s="13"/>
      <c r="BH407" s="13"/>
      <c r="BI407" s="13"/>
      <c r="BJ407" s="13"/>
      <c r="BK407" s="13"/>
      <c r="BL407" s="13"/>
      <c r="BM407" s="13"/>
      <c r="BN407" s="13"/>
      <c r="BO407" s="13"/>
      <c r="BP407" s="13"/>
      <c r="BQ407" s="13"/>
      <c r="BR407" s="13"/>
      <c r="BS407" s="13"/>
      <c r="BT407" s="13"/>
      <c r="BU407" s="13"/>
      <c r="BV407" s="13"/>
      <c r="BW407" s="13"/>
      <c r="BX407" s="13"/>
      <c r="BY407" s="13"/>
      <c r="BZ407" s="13"/>
      <c r="CA407" s="13"/>
      <c r="CB407" s="13"/>
      <c r="CC407" s="13"/>
      <c r="CD407" s="13"/>
      <c r="CE407" s="13"/>
      <c r="CF407" s="13"/>
      <c r="CG407" s="13"/>
      <c r="CH407" s="13"/>
    </row>
    <row r="408" spans="1:86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3"/>
      <c r="AY408" s="13"/>
      <c r="AZ408" s="13"/>
      <c r="BA408" s="13"/>
      <c r="BB408" s="13"/>
      <c r="BC408" s="13"/>
      <c r="BD408" s="13"/>
      <c r="BE408" s="13"/>
      <c r="BF408" s="13"/>
      <c r="BG408" s="13"/>
      <c r="BH408" s="13"/>
      <c r="BI408" s="13"/>
      <c r="BJ408" s="13"/>
      <c r="BK408" s="13"/>
      <c r="BL408" s="13"/>
      <c r="BM408" s="13"/>
      <c r="BN408" s="13"/>
      <c r="BO408" s="13"/>
      <c r="BP408" s="13"/>
      <c r="BQ408" s="13"/>
      <c r="BR408" s="13"/>
      <c r="BS408" s="13"/>
      <c r="BT408" s="13"/>
      <c r="BU408" s="13"/>
      <c r="BV408" s="13"/>
      <c r="BW408" s="13"/>
      <c r="BX408" s="13"/>
      <c r="BY408" s="13"/>
      <c r="BZ408" s="13"/>
      <c r="CA408" s="13"/>
      <c r="CB408" s="13"/>
      <c r="CC408" s="13"/>
      <c r="CD408" s="13"/>
      <c r="CE408" s="13"/>
      <c r="CF408" s="13"/>
      <c r="CG408" s="13"/>
      <c r="CH408" s="13"/>
    </row>
    <row r="409" spans="1:86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13"/>
      <c r="AY409" s="13"/>
      <c r="AZ409" s="13"/>
      <c r="BA409" s="13"/>
      <c r="BB409" s="13"/>
      <c r="BC409" s="13"/>
      <c r="BD409" s="13"/>
      <c r="BE409" s="13"/>
      <c r="BF409" s="13"/>
      <c r="BG409" s="13"/>
      <c r="BH409" s="13"/>
      <c r="BI409" s="13"/>
      <c r="BJ409" s="13"/>
      <c r="BK409" s="13"/>
      <c r="BL409" s="13"/>
      <c r="BM409" s="13"/>
      <c r="BN409" s="13"/>
      <c r="BO409" s="13"/>
      <c r="BP409" s="13"/>
      <c r="BQ409" s="13"/>
      <c r="BR409" s="13"/>
      <c r="BS409" s="13"/>
      <c r="BT409" s="13"/>
      <c r="BU409" s="13"/>
      <c r="BV409" s="13"/>
      <c r="BW409" s="13"/>
      <c r="BX409" s="13"/>
      <c r="BY409" s="13"/>
      <c r="BZ409" s="13"/>
      <c r="CA409" s="13"/>
      <c r="CB409" s="13"/>
      <c r="CC409" s="13"/>
      <c r="CD409" s="13"/>
      <c r="CE409" s="13"/>
      <c r="CF409" s="13"/>
      <c r="CG409" s="13"/>
      <c r="CH409" s="13"/>
    </row>
    <row r="410" spans="1:86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13"/>
      <c r="AY410" s="13"/>
      <c r="AZ410" s="13"/>
      <c r="BA410" s="13"/>
      <c r="BB410" s="13"/>
      <c r="BC410" s="13"/>
      <c r="BD410" s="13"/>
      <c r="BE410" s="13"/>
      <c r="BF410" s="13"/>
      <c r="BG410" s="13"/>
      <c r="BH410" s="13"/>
      <c r="BI410" s="13"/>
      <c r="BJ410" s="13"/>
      <c r="BK410" s="13"/>
      <c r="BL410" s="13"/>
      <c r="BM410" s="13"/>
      <c r="BN410" s="13"/>
      <c r="BO410" s="13"/>
      <c r="BP410" s="13"/>
      <c r="BQ410" s="13"/>
      <c r="BR410" s="13"/>
      <c r="BS410" s="13"/>
      <c r="BT410" s="13"/>
      <c r="BU410" s="13"/>
      <c r="BV410" s="13"/>
      <c r="BW410" s="13"/>
      <c r="BX410" s="13"/>
      <c r="BY410" s="13"/>
      <c r="BZ410" s="13"/>
      <c r="CA410" s="13"/>
      <c r="CB410" s="13"/>
      <c r="CC410" s="13"/>
      <c r="CD410" s="13"/>
      <c r="CE410" s="13"/>
      <c r="CF410" s="13"/>
      <c r="CG410" s="13"/>
      <c r="CH410" s="13"/>
    </row>
    <row r="411" spans="1:86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3"/>
      <c r="AY411" s="13"/>
      <c r="AZ411" s="13"/>
      <c r="BA411" s="13"/>
      <c r="BB411" s="13"/>
      <c r="BC411" s="13"/>
      <c r="BD411" s="13"/>
      <c r="BE411" s="13"/>
      <c r="BF411" s="13"/>
      <c r="BG411" s="13"/>
      <c r="BH411" s="13"/>
      <c r="BI411" s="13"/>
      <c r="BJ411" s="13"/>
      <c r="BK411" s="13"/>
      <c r="BL411" s="13"/>
      <c r="BM411" s="13"/>
      <c r="BN411" s="13"/>
      <c r="BO411" s="13"/>
      <c r="BP411" s="13"/>
      <c r="BQ411" s="13"/>
      <c r="BR411" s="13"/>
      <c r="BS411" s="13"/>
      <c r="BT411" s="13"/>
      <c r="BU411" s="13"/>
      <c r="BV411" s="13"/>
      <c r="BW411" s="13"/>
      <c r="BX411" s="13"/>
      <c r="BY411" s="13"/>
      <c r="BZ411" s="13"/>
      <c r="CA411" s="13"/>
      <c r="CB411" s="13"/>
      <c r="CC411" s="13"/>
      <c r="CD411" s="13"/>
      <c r="CE411" s="13"/>
      <c r="CF411" s="13"/>
      <c r="CG411" s="13"/>
      <c r="CH411" s="13"/>
    </row>
    <row r="412" spans="1:86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3"/>
      <c r="AY412" s="13"/>
      <c r="AZ412" s="13"/>
      <c r="BA412" s="13"/>
      <c r="BB412" s="13"/>
      <c r="BC412" s="13"/>
      <c r="BD412" s="13"/>
      <c r="BE412" s="13"/>
      <c r="BF412" s="13"/>
      <c r="BG412" s="13"/>
      <c r="BH412" s="13"/>
      <c r="BI412" s="13"/>
      <c r="BJ412" s="13"/>
      <c r="BK412" s="13"/>
      <c r="BL412" s="13"/>
      <c r="BM412" s="13"/>
      <c r="BN412" s="13"/>
      <c r="BO412" s="13"/>
      <c r="BP412" s="13"/>
      <c r="BQ412" s="13"/>
      <c r="BR412" s="13"/>
      <c r="BS412" s="13"/>
      <c r="BT412" s="13"/>
      <c r="BU412" s="13"/>
      <c r="BV412" s="13"/>
      <c r="BW412" s="13"/>
      <c r="BX412" s="13"/>
      <c r="BY412" s="13"/>
      <c r="BZ412" s="13"/>
      <c r="CA412" s="13"/>
      <c r="CB412" s="13"/>
      <c r="CC412" s="13"/>
      <c r="CD412" s="13"/>
      <c r="CE412" s="13"/>
      <c r="CF412" s="13"/>
      <c r="CG412" s="13"/>
      <c r="CH412" s="13"/>
    </row>
    <row r="413" spans="1:86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13"/>
      <c r="AY413" s="13"/>
      <c r="AZ413" s="13"/>
      <c r="BA413" s="13"/>
      <c r="BB413" s="13"/>
      <c r="BC413" s="13"/>
      <c r="BD413" s="13"/>
      <c r="BE413" s="13"/>
      <c r="BF413" s="13"/>
      <c r="BG413" s="13"/>
      <c r="BH413" s="13"/>
      <c r="BI413" s="13"/>
      <c r="BJ413" s="13"/>
      <c r="BK413" s="13"/>
      <c r="BL413" s="13"/>
      <c r="BM413" s="13"/>
      <c r="BN413" s="13"/>
      <c r="BO413" s="13"/>
      <c r="BP413" s="13"/>
      <c r="BQ413" s="13"/>
      <c r="BR413" s="13"/>
      <c r="BS413" s="13"/>
      <c r="BT413" s="13"/>
      <c r="BU413" s="13"/>
      <c r="BV413" s="13"/>
      <c r="BW413" s="13"/>
      <c r="BX413" s="13"/>
      <c r="BY413" s="13"/>
      <c r="BZ413" s="13"/>
      <c r="CA413" s="13"/>
      <c r="CB413" s="13"/>
      <c r="CC413" s="13"/>
      <c r="CD413" s="13"/>
      <c r="CE413" s="13"/>
      <c r="CF413" s="13"/>
      <c r="CG413" s="13"/>
      <c r="CH413" s="13"/>
    </row>
    <row r="414" spans="1:86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3"/>
      <c r="AY414" s="13"/>
      <c r="AZ414" s="13"/>
      <c r="BA414" s="13"/>
      <c r="BB414" s="13"/>
      <c r="BC414" s="13"/>
      <c r="BD414" s="13"/>
      <c r="BE414" s="13"/>
      <c r="BF414" s="13"/>
      <c r="BG414" s="13"/>
      <c r="BH414" s="13"/>
      <c r="BI414" s="13"/>
      <c r="BJ414" s="13"/>
      <c r="BK414" s="13"/>
      <c r="BL414" s="13"/>
      <c r="BM414" s="13"/>
      <c r="BN414" s="13"/>
      <c r="BO414" s="13"/>
      <c r="BP414" s="13"/>
      <c r="BQ414" s="13"/>
      <c r="BR414" s="13"/>
      <c r="BS414" s="13"/>
      <c r="BT414" s="13"/>
      <c r="BU414" s="13"/>
      <c r="BV414" s="13"/>
      <c r="BW414" s="13"/>
      <c r="BX414" s="13"/>
      <c r="BY414" s="13"/>
      <c r="BZ414" s="13"/>
      <c r="CA414" s="13"/>
      <c r="CB414" s="13"/>
      <c r="CC414" s="13"/>
      <c r="CD414" s="13"/>
      <c r="CE414" s="13"/>
      <c r="CF414" s="13"/>
      <c r="CG414" s="13"/>
      <c r="CH414" s="13"/>
    </row>
    <row r="415" spans="1:86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13"/>
      <c r="AY415" s="13"/>
      <c r="AZ415" s="13"/>
      <c r="BA415" s="13"/>
      <c r="BB415" s="13"/>
      <c r="BC415" s="13"/>
      <c r="BD415" s="13"/>
      <c r="BE415" s="13"/>
      <c r="BF415" s="13"/>
      <c r="BG415" s="13"/>
      <c r="BH415" s="13"/>
      <c r="BI415" s="13"/>
      <c r="BJ415" s="13"/>
      <c r="BK415" s="13"/>
      <c r="BL415" s="13"/>
      <c r="BM415" s="13"/>
      <c r="BN415" s="13"/>
      <c r="BO415" s="13"/>
      <c r="BP415" s="13"/>
      <c r="BQ415" s="13"/>
      <c r="BR415" s="13"/>
      <c r="BS415" s="13"/>
      <c r="BT415" s="13"/>
      <c r="BU415" s="13"/>
      <c r="BV415" s="13"/>
      <c r="BW415" s="13"/>
      <c r="BX415" s="13"/>
      <c r="BY415" s="13"/>
      <c r="BZ415" s="13"/>
      <c r="CA415" s="13"/>
      <c r="CB415" s="13"/>
      <c r="CC415" s="13"/>
      <c r="CD415" s="13"/>
      <c r="CE415" s="13"/>
      <c r="CF415" s="13"/>
      <c r="CG415" s="13"/>
      <c r="CH415" s="13"/>
    </row>
    <row r="416" spans="1:86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13"/>
      <c r="AY416" s="13"/>
      <c r="AZ416" s="13"/>
      <c r="BA416" s="13"/>
      <c r="BB416" s="13"/>
      <c r="BC416" s="13"/>
      <c r="BD416" s="13"/>
      <c r="BE416" s="13"/>
      <c r="BF416" s="13"/>
      <c r="BG416" s="13"/>
      <c r="BH416" s="13"/>
      <c r="BI416" s="13"/>
      <c r="BJ416" s="13"/>
      <c r="BK416" s="13"/>
      <c r="BL416" s="13"/>
      <c r="BM416" s="13"/>
      <c r="BN416" s="13"/>
      <c r="BO416" s="13"/>
      <c r="BP416" s="13"/>
      <c r="BQ416" s="13"/>
      <c r="BR416" s="13"/>
      <c r="BS416" s="13"/>
      <c r="BT416" s="13"/>
      <c r="BU416" s="13"/>
      <c r="BV416" s="13"/>
      <c r="BW416" s="13"/>
      <c r="BX416" s="13"/>
      <c r="BY416" s="13"/>
      <c r="BZ416" s="13"/>
      <c r="CA416" s="13"/>
      <c r="CB416" s="13"/>
      <c r="CC416" s="13"/>
      <c r="CD416" s="13"/>
      <c r="CE416" s="13"/>
      <c r="CF416" s="13"/>
      <c r="CG416" s="13"/>
      <c r="CH416" s="13"/>
    </row>
    <row r="417" spans="1:86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3"/>
      <c r="AY417" s="13"/>
      <c r="AZ417" s="13"/>
      <c r="BA417" s="13"/>
      <c r="BB417" s="13"/>
      <c r="BC417" s="13"/>
      <c r="BD417" s="13"/>
      <c r="BE417" s="13"/>
      <c r="BF417" s="13"/>
      <c r="BG417" s="13"/>
      <c r="BH417" s="13"/>
      <c r="BI417" s="13"/>
      <c r="BJ417" s="13"/>
      <c r="BK417" s="13"/>
      <c r="BL417" s="13"/>
      <c r="BM417" s="13"/>
      <c r="BN417" s="13"/>
      <c r="BO417" s="13"/>
      <c r="BP417" s="13"/>
      <c r="BQ417" s="13"/>
      <c r="BR417" s="13"/>
      <c r="BS417" s="13"/>
      <c r="BT417" s="13"/>
      <c r="BU417" s="13"/>
      <c r="BV417" s="13"/>
      <c r="BW417" s="13"/>
      <c r="BX417" s="13"/>
      <c r="BY417" s="13"/>
      <c r="BZ417" s="13"/>
      <c r="CA417" s="13"/>
      <c r="CB417" s="13"/>
      <c r="CC417" s="13"/>
      <c r="CD417" s="13"/>
      <c r="CE417" s="13"/>
      <c r="CF417" s="13"/>
      <c r="CG417" s="13"/>
      <c r="CH417" s="13"/>
    </row>
    <row r="418" spans="1:86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13"/>
      <c r="AY418" s="13"/>
      <c r="AZ418" s="13"/>
      <c r="BA418" s="13"/>
      <c r="BB418" s="13"/>
      <c r="BC418" s="13"/>
      <c r="BD418" s="13"/>
      <c r="BE418" s="13"/>
      <c r="BF418" s="13"/>
      <c r="BG418" s="13"/>
      <c r="BH418" s="13"/>
      <c r="BI418" s="13"/>
      <c r="BJ418" s="13"/>
      <c r="BK418" s="13"/>
      <c r="BL418" s="13"/>
      <c r="BM418" s="13"/>
      <c r="BN418" s="13"/>
      <c r="BO418" s="13"/>
      <c r="BP418" s="13"/>
      <c r="BQ418" s="13"/>
      <c r="BR418" s="13"/>
      <c r="BS418" s="13"/>
      <c r="BT418" s="13"/>
      <c r="BU418" s="13"/>
      <c r="BV418" s="13"/>
      <c r="BW418" s="13"/>
      <c r="BX418" s="13"/>
      <c r="BY418" s="13"/>
      <c r="BZ418" s="13"/>
      <c r="CA418" s="13"/>
      <c r="CB418" s="13"/>
      <c r="CC418" s="13"/>
      <c r="CD418" s="13"/>
      <c r="CE418" s="13"/>
      <c r="CF418" s="13"/>
      <c r="CG418" s="13"/>
      <c r="CH418" s="13"/>
    </row>
    <row r="419" spans="1:86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13"/>
      <c r="AY419" s="13"/>
      <c r="AZ419" s="13"/>
      <c r="BA419" s="13"/>
      <c r="BB419" s="13"/>
      <c r="BC419" s="13"/>
      <c r="BD419" s="13"/>
      <c r="BE419" s="13"/>
      <c r="BF419" s="13"/>
      <c r="BG419" s="13"/>
      <c r="BH419" s="13"/>
      <c r="BI419" s="13"/>
      <c r="BJ419" s="13"/>
      <c r="BK419" s="13"/>
      <c r="BL419" s="13"/>
      <c r="BM419" s="13"/>
      <c r="BN419" s="13"/>
      <c r="BO419" s="13"/>
      <c r="BP419" s="13"/>
      <c r="BQ419" s="13"/>
      <c r="BR419" s="13"/>
      <c r="BS419" s="13"/>
      <c r="BT419" s="13"/>
      <c r="BU419" s="13"/>
      <c r="BV419" s="13"/>
      <c r="BW419" s="13"/>
      <c r="BX419" s="13"/>
      <c r="BY419" s="13"/>
      <c r="BZ419" s="13"/>
      <c r="CA419" s="13"/>
      <c r="CB419" s="13"/>
      <c r="CC419" s="13"/>
      <c r="CD419" s="13"/>
      <c r="CE419" s="13"/>
      <c r="CF419" s="13"/>
      <c r="CG419" s="13"/>
      <c r="CH419" s="13"/>
    </row>
    <row r="420" spans="1:86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3"/>
      <c r="AY420" s="13"/>
      <c r="AZ420" s="13"/>
      <c r="BA420" s="13"/>
      <c r="BB420" s="13"/>
      <c r="BC420" s="13"/>
      <c r="BD420" s="13"/>
      <c r="BE420" s="13"/>
      <c r="BF420" s="13"/>
      <c r="BG420" s="13"/>
      <c r="BH420" s="13"/>
      <c r="BI420" s="13"/>
      <c r="BJ420" s="13"/>
      <c r="BK420" s="13"/>
      <c r="BL420" s="13"/>
      <c r="BM420" s="13"/>
      <c r="BN420" s="13"/>
      <c r="BO420" s="13"/>
      <c r="BP420" s="13"/>
      <c r="BQ420" s="13"/>
      <c r="BR420" s="13"/>
      <c r="BS420" s="13"/>
      <c r="BT420" s="13"/>
      <c r="BU420" s="13"/>
      <c r="BV420" s="13"/>
      <c r="BW420" s="13"/>
      <c r="BX420" s="13"/>
      <c r="BY420" s="13"/>
      <c r="BZ420" s="13"/>
      <c r="CA420" s="13"/>
      <c r="CB420" s="13"/>
      <c r="CC420" s="13"/>
      <c r="CD420" s="13"/>
      <c r="CE420" s="13"/>
      <c r="CF420" s="13"/>
      <c r="CG420" s="13"/>
      <c r="CH420" s="13"/>
    </row>
    <row r="421" spans="1:86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13"/>
      <c r="AY421" s="13"/>
      <c r="AZ421" s="13"/>
      <c r="BA421" s="13"/>
      <c r="BB421" s="13"/>
      <c r="BC421" s="13"/>
      <c r="BD421" s="13"/>
      <c r="BE421" s="13"/>
      <c r="BF421" s="13"/>
      <c r="BG421" s="13"/>
      <c r="BH421" s="13"/>
      <c r="BI421" s="13"/>
      <c r="BJ421" s="13"/>
      <c r="BK421" s="13"/>
      <c r="BL421" s="13"/>
      <c r="BM421" s="13"/>
      <c r="BN421" s="13"/>
      <c r="BO421" s="13"/>
      <c r="BP421" s="13"/>
      <c r="BQ421" s="13"/>
      <c r="BR421" s="13"/>
      <c r="BS421" s="13"/>
      <c r="BT421" s="13"/>
      <c r="BU421" s="13"/>
      <c r="BV421" s="13"/>
      <c r="BW421" s="13"/>
      <c r="BX421" s="13"/>
      <c r="BY421" s="13"/>
      <c r="BZ421" s="13"/>
      <c r="CA421" s="13"/>
      <c r="CB421" s="13"/>
      <c r="CC421" s="13"/>
      <c r="CD421" s="13"/>
      <c r="CE421" s="13"/>
      <c r="CF421" s="13"/>
      <c r="CG421" s="13"/>
      <c r="CH421" s="13"/>
    </row>
    <row r="422" spans="1:86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13"/>
      <c r="AY422" s="13"/>
      <c r="AZ422" s="13"/>
      <c r="BA422" s="13"/>
      <c r="BB422" s="13"/>
      <c r="BC422" s="13"/>
      <c r="BD422" s="13"/>
      <c r="BE422" s="13"/>
      <c r="BF422" s="13"/>
      <c r="BG422" s="13"/>
      <c r="BH422" s="13"/>
      <c r="BI422" s="13"/>
      <c r="BJ422" s="13"/>
      <c r="BK422" s="13"/>
      <c r="BL422" s="13"/>
      <c r="BM422" s="13"/>
      <c r="BN422" s="13"/>
      <c r="BO422" s="13"/>
      <c r="BP422" s="13"/>
      <c r="BQ422" s="13"/>
      <c r="BR422" s="13"/>
      <c r="BS422" s="13"/>
      <c r="BT422" s="13"/>
      <c r="BU422" s="13"/>
      <c r="BV422" s="13"/>
      <c r="BW422" s="13"/>
      <c r="BX422" s="13"/>
      <c r="BY422" s="13"/>
      <c r="BZ422" s="13"/>
      <c r="CA422" s="13"/>
      <c r="CB422" s="13"/>
      <c r="CC422" s="13"/>
      <c r="CD422" s="13"/>
      <c r="CE422" s="13"/>
      <c r="CF422" s="13"/>
      <c r="CG422" s="13"/>
      <c r="CH422" s="13"/>
    </row>
    <row r="423" spans="1:86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3"/>
      <c r="AY423" s="13"/>
      <c r="AZ423" s="13"/>
      <c r="BA423" s="13"/>
      <c r="BB423" s="13"/>
      <c r="BC423" s="13"/>
      <c r="BD423" s="13"/>
      <c r="BE423" s="13"/>
      <c r="BF423" s="13"/>
      <c r="BG423" s="13"/>
      <c r="BH423" s="13"/>
      <c r="BI423" s="13"/>
      <c r="BJ423" s="13"/>
      <c r="BK423" s="13"/>
      <c r="BL423" s="13"/>
      <c r="BM423" s="13"/>
      <c r="BN423" s="13"/>
      <c r="BO423" s="13"/>
      <c r="BP423" s="13"/>
      <c r="BQ423" s="13"/>
      <c r="BR423" s="13"/>
      <c r="BS423" s="13"/>
      <c r="BT423" s="13"/>
      <c r="BU423" s="13"/>
      <c r="BV423" s="13"/>
      <c r="BW423" s="13"/>
      <c r="BX423" s="13"/>
      <c r="BY423" s="13"/>
      <c r="BZ423" s="13"/>
      <c r="CA423" s="13"/>
      <c r="CB423" s="13"/>
      <c r="CC423" s="13"/>
      <c r="CD423" s="13"/>
      <c r="CE423" s="13"/>
      <c r="CF423" s="13"/>
      <c r="CG423" s="13"/>
      <c r="CH423" s="13"/>
    </row>
    <row r="424" spans="1:86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13"/>
      <c r="AY424" s="13"/>
      <c r="AZ424" s="13"/>
      <c r="BA424" s="13"/>
      <c r="BB424" s="13"/>
      <c r="BC424" s="13"/>
      <c r="BD424" s="13"/>
      <c r="BE424" s="13"/>
      <c r="BF424" s="13"/>
      <c r="BG424" s="13"/>
      <c r="BH424" s="13"/>
      <c r="BI424" s="13"/>
      <c r="BJ424" s="13"/>
      <c r="BK424" s="13"/>
      <c r="BL424" s="13"/>
      <c r="BM424" s="13"/>
      <c r="BN424" s="13"/>
      <c r="BO424" s="13"/>
      <c r="BP424" s="13"/>
      <c r="BQ424" s="13"/>
      <c r="BR424" s="13"/>
      <c r="BS424" s="13"/>
      <c r="BT424" s="13"/>
      <c r="BU424" s="13"/>
      <c r="BV424" s="13"/>
      <c r="BW424" s="13"/>
      <c r="BX424" s="13"/>
      <c r="BY424" s="13"/>
      <c r="BZ424" s="13"/>
      <c r="CA424" s="13"/>
      <c r="CB424" s="13"/>
      <c r="CC424" s="13"/>
      <c r="CD424" s="13"/>
      <c r="CE424" s="13"/>
      <c r="CF424" s="13"/>
      <c r="CG424" s="13"/>
      <c r="CH424" s="13"/>
    </row>
    <row r="425" spans="1:86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13"/>
      <c r="AY425" s="13"/>
      <c r="AZ425" s="13"/>
      <c r="BA425" s="13"/>
      <c r="BB425" s="13"/>
      <c r="BC425" s="13"/>
      <c r="BD425" s="13"/>
      <c r="BE425" s="13"/>
      <c r="BF425" s="13"/>
      <c r="BG425" s="13"/>
      <c r="BH425" s="13"/>
      <c r="BI425" s="13"/>
      <c r="BJ425" s="13"/>
      <c r="BK425" s="13"/>
      <c r="BL425" s="13"/>
      <c r="BM425" s="13"/>
      <c r="BN425" s="13"/>
      <c r="BO425" s="13"/>
      <c r="BP425" s="13"/>
      <c r="BQ425" s="13"/>
      <c r="BR425" s="13"/>
      <c r="BS425" s="13"/>
      <c r="BT425" s="13"/>
      <c r="BU425" s="13"/>
      <c r="BV425" s="13"/>
      <c r="BW425" s="13"/>
      <c r="BX425" s="13"/>
      <c r="BY425" s="13"/>
      <c r="BZ425" s="13"/>
      <c r="CA425" s="13"/>
      <c r="CB425" s="13"/>
      <c r="CC425" s="13"/>
      <c r="CD425" s="13"/>
      <c r="CE425" s="13"/>
      <c r="CF425" s="13"/>
      <c r="CG425" s="13"/>
      <c r="CH425" s="13"/>
    </row>
    <row r="426" spans="1:86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3"/>
      <c r="AY426" s="13"/>
      <c r="AZ426" s="13"/>
      <c r="BA426" s="13"/>
      <c r="BB426" s="13"/>
      <c r="BC426" s="13"/>
      <c r="BD426" s="13"/>
      <c r="BE426" s="13"/>
      <c r="BF426" s="13"/>
      <c r="BG426" s="13"/>
      <c r="BH426" s="13"/>
      <c r="BI426" s="13"/>
      <c r="BJ426" s="13"/>
      <c r="BK426" s="13"/>
      <c r="BL426" s="13"/>
      <c r="BM426" s="13"/>
      <c r="BN426" s="13"/>
      <c r="BO426" s="13"/>
      <c r="BP426" s="13"/>
      <c r="BQ426" s="13"/>
      <c r="BR426" s="13"/>
      <c r="BS426" s="13"/>
      <c r="BT426" s="13"/>
      <c r="BU426" s="13"/>
      <c r="BV426" s="13"/>
      <c r="BW426" s="13"/>
      <c r="BX426" s="13"/>
      <c r="BY426" s="13"/>
      <c r="BZ426" s="13"/>
      <c r="CA426" s="13"/>
      <c r="CB426" s="13"/>
      <c r="CC426" s="13"/>
      <c r="CD426" s="13"/>
      <c r="CE426" s="13"/>
      <c r="CF426" s="13"/>
      <c r="CG426" s="13"/>
      <c r="CH426" s="13"/>
    </row>
    <row r="427" spans="1:86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13"/>
      <c r="AY427" s="13"/>
      <c r="AZ427" s="13"/>
      <c r="BA427" s="13"/>
      <c r="BB427" s="13"/>
      <c r="BC427" s="13"/>
      <c r="BD427" s="13"/>
      <c r="BE427" s="13"/>
      <c r="BF427" s="13"/>
      <c r="BG427" s="13"/>
      <c r="BH427" s="13"/>
      <c r="BI427" s="13"/>
      <c r="BJ427" s="13"/>
      <c r="BK427" s="13"/>
      <c r="BL427" s="13"/>
      <c r="BM427" s="13"/>
      <c r="BN427" s="13"/>
      <c r="BO427" s="13"/>
      <c r="BP427" s="13"/>
      <c r="BQ427" s="13"/>
      <c r="BR427" s="13"/>
      <c r="BS427" s="13"/>
      <c r="BT427" s="13"/>
      <c r="BU427" s="13"/>
      <c r="BV427" s="13"/>
      <c r="BW427" s="13"/>
      <c r="BX427" s="13"/>
      <c r="BY427" s="13"/>
      <c r="BZ427" s="13"/>
      <c r="CA427" s="13"/>
      <c r="CB427" s="13"/>
      <c r="CC427" s="13"/>
      <c r="CD427" s="13"/>
      <c r="CE427" s="13"/>
      <c r="CF427" s="13"/>
      <c r="CG427" s="13"/>
      <c r="CH427" s="13"/>
    </row>
    <row r="428" spans="1:86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3"/>
      <c r="AY428" s="13"/>
      <c r="AZ428" s="13"/>
      <c r="BA428" s="13"/>
      <c r="BB428" s="13"/>
      <c r="BC428" s="13"/>
      <c r="BD428" s="13"/>
      <c r="BE428" s="13"/>
      <c r="BF428" s="13"/>
      <c r="BG428" s="13"/>
      <c r="BH428" s="13"/>
      <c r="BI428" s="13"/>
      <c r="BJ428" s="13"/>
      <c r="BK428" s="13"/>
      <c r="BL428" s="13"/>
      <c r="BM428" s="13"/>
      <c r="BN428" s="13"/>
      <c r="BO428" s="13"/>
      <c r="BP428" s="13"/>
      <c r="BQ428" s="13"/>
      <c r="BR428" s="13"/>
      <c r="BS428" s="13"/>
      <c r="BT428" s="13"/>
      <c r="BU428" s="13"/>
      <c r="BV428" s="13"/>
      <c r="BW428" s="13"/>
      <c r="BX428" s="13"/>
      <c r="BY428" s="13"/>
      <c r="BZ428" s="13"/>
      <c r="CA428" s="13"/>
      <c r="CB428" s="13"/>
      <c r="CC428" s="13"/>
      <c r="CD428" s="13"/>
      <c r="CE428" s="13"/>
      <c r="CF428" s="13"/>
      <c r="CG428" s="13"/>
      <c r="CH428" s="13"/>
    </row>
    <row r="429" spans="1:86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3"/>
      <c r="AY429" s="13"/>
      <c r="AZ429" s="13"/>
      <c r="BA429" s="13"/>
      <c r="BB429" s="13"/>
      <c r="BC429" s="13"/>
      <c r="BD429" s="13"/>
      <c r="BE429" s="13"/>
      <c r="BF429" s="13"/>
      <c r="BG429" s="13"/>
      <c r="BH429" s="13"/>
      <c r="BI429" s="13"/>
      <c r="BJ429" s="13"/>
      <c r="BK429" s="13"/>
      <c r="BL429" s="13"/>
      <c r="BM429" s="13"/>
      <c r="BN429" s="13"/>
      <c r="BO429" s="13"/>
      <c r="BP429" s="13"/>
      <c r="BQ429" s="13"/>
      <c r="BR429" s="13"/>
      <c r="BS429" s="13"/>
      <c r="BT429" s="13"/>
      <c r="BU429" s="13"/>
      <c r="BV429" s="13"/>
      <c r="BW429" s="13"/>
      <c r="BX429" s="13"/>
      <c r="BY429" s="13"/>
      <c r="BZ429" s="13"/>
      <c r="CA429" s="13"/>
      <c r="CB429" s="13"/>
      <c r="CC429" s="13"/>
      <c r="CD429" s="13"/>
      <c r="CE429" s="13"/>
      <c r="CF429" s="13"/>
      <c r="CG429" s="13"/>
      <c r="CH429" s="13"/>
    </row>
    <row r="430" spans="1:86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13"/>
      <c r="AY430" s="13"/>
      <c r="AZ430" s="13"/>
      <c r="BA430" s="13"/>
      <c r="BB430" s="13"/>
      <c r="BC430" s="13"/>
      <c r="BD430" s="13"/>
      <c r="BE430" s="13"/>
      <c r="BF430" s="13"/>
      <c r="BG430" s="13"/>
      <c r="BH430" s="13"/>
      <c r="BI430" s="13"/>
      <c r="BJ430" s="13"/>
      <c r="BK430" s="13"/>
      <c r="BL430" s="13"/>
      <c r="BM430" s="13"/>
      <c r="BN430" s="13"/>
      <c r="BO430" s="13"/>
      <c r="BP430" s="13"/>
      <c r="BQ430" s="13"/>
      <c r="BR430" s="13"/>
      <c r="BS430" s="13"/>
      <c r="BT430" s="13"/>
      <c r="BU430" s="13"/>
      <c r="BV430" s="13"/>
      <c r="BW430" s="13"/>
      <c r="BX430" s="13"/>
      <c r="BY430" s="13"/>
      <c r="BZ430" s="13"/>
      <c r="CA430" s="13"/>
      <c r="CB430" s="13"/>
      <c r="CC430" s="13"/>
      <c r="CD430" s="13"/>
      <c r="CE430" s="13"/>
      <c r="CF430" s="13"/>
      <c r="CG430" s="13"/>
      <c r="CH430" s="13"/>
    </row>
    <row r="431" spans="1:86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13"/>
      <c r="AY431" s="13"/>
      <c r="AZ431" s="13"/>
      <c r="BA431" s="13"/>
      <c r="BB431" s="13"/>
      <c r="BC431" s="13"/>
      <c r="BD431" s="13"/>
      <c r="BE431" s="13"/>
      <c r="BF431" s="13"/>
      <c r="BG431" s="13"/>
      <c r="BH431" s="13"/>
      <c r="BI431" s="13"/>
      <c r="BJ431" s="13"/>
      <c r="BK431" s="13"/>
      <c r="BL431" s="13"/>
      <c r="BM431" s="13"/>
      <c r="BN431" s="13"/>
      <c r="BO431" s="13"/>
      <c r="BP431" s="13"/>
      <c r="BQ431" s="13"/>
      <c r="BR431" s="13"/>
      <c r="BS431" s="13"/>
      <c r="BT431" s="13"/>
      <c r="BU431" s="13"/>
      <c r="BV431" s="13"/>
      <c r="BW431" s="13"/>
      <c r="BX431" s="13"/>
      <c r="BY431" s="13"/>
      <c r="BZ431" s="13"/>
      <c r="CA431" s="13"/>
      <c r="CB431" s="13"/>
      <c r="CC431" s="13"/>
      <c r="CD431" s="13"/>
      <c r="CE431" s="13"/>
      <c r="CF431" s="13"/>
      <c r="CG431" s="13"/>
      <c r="CH431" s="13"/>
    </row>
    <row r="432" spans="1:86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3"/>
      <c r="AY432" s="13"/>
      <c r="AZ432" s="13"/>
      <c r="BA432" s="13"/>
      <c r="BB432" s="13"/>
      <c r="BC432" s="13"/>
      <c r="BD432" s="13"/>
      <c r="BE432" s="13"/>
      <c r="BF432" s="13"/>
      <c r="BG432" s="13"/>
      <c r="BH432" s="13"/>
      <c r="BI432" s="13"/>
      <c r="BJ432" s="13"/>
      <c r="BK432" s="13"/>
      <c r="BL432" s="13"/>
      <c r="BM432" s="13"/>
      <c r="BN432" s="13"/>
      <c r="BO432" s="13"/>
      <c r="BP432" s="13"/>
      <c r="BQ432" s="13"/>
      <c r="BR432" s="13"/>
      <c r="BS432" s="13"/>
      <c r="BT432" s="13"/>
      <c r="BU432" s="13"/>
      <c r="BV432" s="13"/>
      <c r="BW432" s="13"/>
      <c r="BX432" s="13"/>
      <c r="BY432" s="13"/>
      <c r="BZ432" s="13"/>
      <c r="CA432" s="13"/>
      <c r="CB432" s="13"/>
      <c r="CC432" s="13"/>
      <c r="CD432" s="13"/>
      <c r="CE432" s="13"/>
      <c r="CF432" s="13"/>
      <c r="CG432" s="13"/>
      <c r="CH432" s="13"/>
    </row>
    <row r="433" spans="1:86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3"/>
      <c r="AY433" s="13"/>
      <c r="AZ433" s="13"/>
      <c r="BA433" s="13"/>
      <c r="BB433" s="13"/>
      <c r="BC433" s="13"/>
      <c r="BD433" s="13"/>
      <c r="BE433" s="13"/>
      <c r="BF433" s="13"/>
      <c r="BG433" s="13"/>
      <c r="BH433" s="13"/>
      <c r="BI433" s="13"/>
      <c r="BJ433" s="13"/>
      <c r="BK433" s="13"/>
      <c r="BL433" s="13"/>
      <c r="BM433" s="13"/>
      <c r="BN433" s="13"/>
      <c r="BO433" s="13"/>
      <c r="BP433" s="13"/>
      <c r="BQ433" s="13"/>
      <c r="BR433" s="13"/>
      <c r="BS433" s="13"/>
      <c r="BT433" s="13"/>
      <c r="BU433" s="13"/>
      <c r="BV433" s="13"/>
      <c r="BW433" s="13"/>
      <c r="BX433" s="13"/>
      <c r="BY433" s="13"/>
      <c r="BZ433" s="13"/>
      <c r="CA433" s="13"/>
      <c r="CB433" s="13"/>
      <c r="CC433" s="13"/>
      <c r="CD433" s="13"/>
      <c r="CE433" s="13"/>
      <c r="CF433" s="13"/>
      <c r="CG433" s="13"/>
      <c r="CH433" s="13"/>
    </row>
    <row r="434" spans="1:86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3"/>
      <c r="AY434" s="13"/>
      <c r="AZ434" s="13"/>
      <c r="BA434" s="13"/>
      <c r="BB434" s="13"/>
      <c r="BC434" s="13"/>
      <c r="BD434" s="13"/>
      <c r="BE434" s="13"/>
      <c r="BF434" s="13"/>
      <c r="BG434" s="13"/>
      <c r="BH434" s="13"/>
      <c r="BI434" s="13"/>
      <c r="BJ434" s="13"/>
      <c r="BK434" s="13"/>
      <c r="BL434" s="13"/>
      <c r="BM434" s="13"/>
      <c r="BN434" s="13"/>
      <c r="BO434" s="13"/>
      <c r="BP434" s="13"/>
      <c r="BQ434" s="13"/>
      <c r="BR434" s="13"/>
      <c r="BS434" s="13"/>
      <c r="BT434" s="13"/>
      <c r="BU434" s="13"/>
      <c r="BV434" s="13"/>
      <c r="BW434" s="13"/>
      <c r="BX434" s="13"/>
      <c r="BY434" s="13"/>
      <c r="BZ434" s="13"/>
      <c r="CA434" s="13"/>
      <c r="CB434" s="13"/>
      <c r="CC434" s="13"/>
      <c r="CD434" s="13"/>
      <c r="CE434" s="13"/>
      <c r="CF434" s="13"/>
      <c r="CG434" s="13"/>
      <c r="CH434" s="13"/>
    </row>
    <row r="435" spans="1:86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3"/>
      <c r="AY435" s="13"/>
      <c r="AZ435" s="13"/>
      <c r="BA435" s="13"/>
      <c r="BB435" s="13"/>
      <c r="BC435" s="13"/>
      <c r="BD435" s="13"/>
      <c r="BE435" s="13"/>
      <c r="BF435" s="13"/>
      <c r="BG435" s="13"/>
      <c r="BH435" s="13"/>
      <c r="BI435" s="13"/>
      <c r="BJ435" s="13"/>
      <c r="BK435" s="13"/>
      <c r="BL435" s="13"/>
      <c r="BM435" s="13"/>
      <c r="BN435" s="13"/>
      <c r="BO435" s="13"/>
      <c r="BP435" s="13"/>
      <c r="BQ435" s="13"/>
      <c r="BR435" s="13"/>
      <c r="BS435" s="13"/>
      <c r="BT435" s="13"/>
      <c r="BU435" s="13"/>
      <c r="BV435" s="13"/>
      <c r="BW435" s="13"/>
      <c r="BX435" s="13"/>
      <c r="BY435" s="13"/>
      <c r="BZ435" s="13"/>
      <c r="CA435" s="13"/>
      <c r="CB435" s="13"/>
      <c r="CC435" s="13"/>
      <c r="CD435" s="13"/>
      <c r="CE435" s="13"/>
      <c r="CF435" s="13"/>
      <c r="CG435" s="13"/>
      <c r="CH435" s="13"/>
    </row>
    <row r="436" spans="1:86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3"/>
      <c r="AY436" s="13"/>
      <c r="AZ436" s="13"/>
      <c r="BA436" s="13"/>
      <c r="BB436" s="13"/>
      <c r="BC436" s="13"/>
      <c r="BD436" s="13"/>
      <c r="BE436" s="13"/>
      <c r="BF436" s="13"/>
      <c r="BG436" s="13"/>
      <c r="BH436" s="13"/>
      <c r="BI436" s="13"/>
      <c r="BJ436" s="13"/>
      <c r="BK436" s="13"/>
      <c r="BL436" s="13"/>
      <c r="BM436" s="13"/>
      <c r="BN436" s="13"/>
      <c r="BO436" s="13"/>
      <c r="BP436" s="13"/>
      <c r="BQ436" s="13"/>
      <c r="BR436" s="13"/>
      <c r="BS436" s="13"/>
      <c r="BT436" s="13"/>
      <c r="BU436" s="13"/>
      <c r="BV436" s="13"/>
      <c r="BW436" s="13"/>
      <c r="BX436" s="13"/>
      <c r="BY436" s="13"/>
      <c r="BZ436" s="13"/>
      <c r="CA436" s="13"/>
      <c r="CB436" s="13"/>
      <c r="CC436" s="13"/>
      <c r="CD436" s="13"/>
      <c r="CE436" s="13"/>
      <c r="CF436" s="13"/>
      <c r="CG436" s="13"/>
      <c r="CH436" s="13"/>
    </row>
    <row r="437" spans="1:86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3"/>
      <c r="AY437" s="13"/>
      <c r="AZ437" s="13"/>
      <c r="BA437" s="13"/>
      <c r="BB437" s="13"/>
      <c r="BC437" s="13"/>
      <c r="BD437" s="13"/>
      <c r="BE437" s="13"/>
      <c r="BF437" s="13"/>
      <c r="BG437" s="13"/>
      <c r="BH437" s="13"/>
      <c r="BI437" s="13"/>
      <c r="BJ437" s="13"/>
      <c r="BK437" s="13"/>
      <c r="BL437" s="13"/>
      <c r="BM437" s="13"/>
      <c r="BN437" s="13"/>
      <c r="BO437" s="13"/>
      <c r="BP437" s="13"/>
      <c r="BQ437" s="13"/>
      <c r="BR437" s="13"/>
      <c r="BS437" s="13"/>
      <c r="BT437" s="13"/>
      <c r="BU437" s="13"/>
      <c r="BV437" s="13"/>
      <c r="BW437" s="13"/>
      <c r="BX437" s="13"/>
      <c r="BY437" s="13"/>
      <c r="BZ437" s="13"/>
      <c r="CA437" s="13"/>
      <c r="CB437" s="13"/>
      <c r="CC437" s="13"/>
      <c r="CD437" s="13"/>
      <c r="CE437" s="13"/>
      <c r="CF437" s="13"/>
      <c r="CG437" s="13"/>
      <c r="CH437" s="13"/>
    </row>
    <row r="438" spans="1:86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  <c r="BB438" s="13"/>
      <c r="BC438" s="13"/>
      <c r="BD438" s="13"/>
      <c r="BE438" s="13"/>
      <c r="BF438" s="13"/>
      <c r="BG438" s="13"/>
      <c r="BH438" s="13"/>
      <c r="BI438" s="13"/>
      <c r="BJ438" s="13"/>
      <c r="BK438" s="13"/>
      <c r="BL438" s="13"/>
      <c r="BM438" s="13"/>
      <c r="BN438" s="13"/>
      <c r="BO438" s="13"/>
      <c r="BP438" s="13"/>
      <c r="BQ438" s="13"/>
      <c r="BR438" s="13"/>
      <c r="BS438" s="13"/>
      <c r="BT438" s="13"/>
      <c r="BU438" s="13"/>
      <c r="BV438" s="13"/>
      <c r="BW438" s="13"/>
      <c r="BX438" s="13"/>
      <c r="BY438" s="13"/>
      <c r="BZ438" s="13"/>
      <c r="CA438" s="13"/>
      <c r="CB438" s="13"/>
      <c r="CC438" s="13"/>
      <c r="CD438" s="13"/>
      <c r="CE438" s="13"/>
      <c r="CF438" s="13"/>
      <c r="CG438" s="13"/>
      <c r="CH438" s="13"/>
    </row>
    <row r="439" spans="1:86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3"/>
      <c r="AY439" s="13"/>
      <c r="AZ439" s="13"/>
      <c r="BA439" s="13"/>
      <c r="BB439" s="13"/>
      <c r="BC439" s="13"/>
      <c r="BD439" s="13"/>
      <c r="BE439" s="13"/>
      <c r="BF439" s="13"/>
      <c r="BG439" s="13"/>
      <c r="BH439" s="13"/>
      <c r="BI439" s="13"/>
      <c r="BJ439" s="13"/>
      <c r="BK439" s="13"/>
      <c r="BL439" s="13"/>
      <c r="BM439" s="13"/>
      <c r="BN439" s="13"/>
      <c r="BO439" s="13"/>
      <c r="BP439" s="13"/>
      <c r="BQ439" s="13"/>
      <c r="BR439" s="13"/>
      <c r="BS439" s="13"/>
      <c r="BT439" s="13"/>
      <c r="BU439" s="13"/>
      <c r="BV439" s="13"/>
      <c r="BW439" s="13"/>
      <c r="BX439" s="13"/>
      <c r="BY439" s="13"/>
      <c r="BZ439" s="13"/>
      <c r="CA439" s="13"/>
      <c r="CB439" s="13"/>
      <c r="CC439" s="13"/>
      <c r="CD439" s="13"/>
      <c r="CE439" s="13"/>
      <c r="CF439" s="13"/>
      <c r="CG439" s="13"/>
      <c r="CH439" s="13"/>
    </row>
    <row r="440" spans="1:86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3"/>
      <c r="AY440" s="13"/>
      <c r="AZ440" s="13"/>
      <c r="BA440" s="13"/>
      <c r="BB440" s="13"/>
      <c r="BC440" s="13"/>
      <c r="BD440" s="13"/>
      <c r="BE440" s="13"/>
      <c r="BF440" s="13"/>
      <c r="BG440" s="13"/>
      <c r="BH440" s="13"/>
      <c r="BI440" s="13"/>
      <c r="BJ440" s="13"/>
      <c r="BK440" s="13"/>
      <c r="BL440" s="13"/>
      <c r="BM440" s="13"/>
      <c r="BN440" s="13"/>
      <c r="BO440" s="13"/>
      <c r="BP440" s="13"/>
      <c r="BQ440" s="13"/>
      <c r="BR440" s="13"/>
      <c r="BS440" s="13"/>
      <c r="BT440" s="13"/>
      <c r="BU440" s="13"/>
      <c r="BV440" s="13"/>
      <c r="BW440" s="13"/>
      <c r="BX440" s="13"/>
      <c r="BY440" s="13"/>
      <c r="BZ440" s="13"/>
      <c r="CA440" s="13"/>
      <c r="CB440" s="13"/>
      <c r="CC440" s="13"/>
      <c r="CD440" s="13"/>
      <c r="CE440" s="13"/>
      <c r="CF440" s="13"/>
      <c r="CG440" s="13"/>
      <c r="CH440" s="13"/>
    </row>
    <row r="441" spans="1:86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3"/>
      <c r="AY441" s="13"/>
      <c r="AZ441" s="13"/>
      <c r="BA441" s="13"/>
      <c r="BB441" s="13"/>
      <c r="BC441" s="13"/>
      <c r="BD441" s="13"/>
      <c r="BE441" s="13"/>
      <c r="BF441" s="13"/>
      <c r="BG441" s="13"/>
      <c r="BH441" s="13"/>
      <c r="BI441" s="13"/>
      <c r="BJ441" s="13"/>
      <c r="BK441" s="13"/>
      <c r="BL441" s="13"/>
      <c r="BM441" s="13"/>
      <c r="BN441" s="13"/>
      <c r="BO441" s="13"/>
      <c r="BP441" s="13"/>
      <c r="BQ441" s="13"/>
      <c r="BR441" s="13"/>
      <c r="BS441" s="13"/>
      <c r="BT441" s="13"/>
      <c r="BU441" s="13"/>
      <c r="BV441" s="13"/>
      <c r="BW441" s="13"/>
      <c r="BX441" s="13"/>
      <c r="BY441" s="13"/>
      <c r="BZ441" s="13"/>
      <c r="CA441" s="13"/>
      <c r="CB441" s="13"/>
      <c r="CC441" s="13"/>
      <c r="CD441" s="13"/>
      <c r="CE441" s="13"/>
      <c r="CF441" s="13"/>
      <c r="CG441" s="13"/>
      <c r="CH441" s="13"/>
    </row>
    <row r="442" spans="1:86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3"/>
      <c r="AY442" s="13"/>
      <c r="AZ442" s="13"/>
      <c r="BA442" s="13"/>
      <c r="BB442" s="13"/>
      <c r="BC442" s="13"/>
      <c r="BD442" s="13"/>
      <c r="BE442" s="13"/>
      <c r="BF442" s="13"/>
      <c r="BG442" s="13"/>
      <c r="BH442" s="13"/>
      <c r="BI442" s="13"/>
      <c r="BJ442" s="13"/>
      <c r="BK442" s="13"/>
      <c r="BL442" s="13"/>
      <c r="BM442" s="13"/>
      <c r="BN442" s="13"/>
      <c r="BO442" s="13"/>
      <c r="BP442" s="13"/>
      <c r="BQ442" s="13"/>
      <c r="BR442" s="13"/>
      <c r="BS442" s="13"/>
      <c r="BT442" s="13"/>
      <c r="BU442" s="13"/>
      <c r="BV442" s="13"/>
      <c r="BW442" s="13"/>
      <c r="BX442" s="13"/>
      <c r="BY442" s="13"/>
      <c r="BZ442" s="13"/>
      <c r="CA442" s="13"/>
      <c r="CB442" s="13"/>
      <c r="CC442" s="13"/>
      <c r="CD442" s="13"/>
      <c r="CE442" s="13"/>
      <c r="CF442" s="13"/>
      <c r="CG442" s="13"/>
      <c r="CH442" s="13"/>
    </row>
    <row r="443" spans="1:86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13"/>
      <c r="AY443" s="13"/>
      <c r="AZ443" s="13"/>
      <c r="BA443" s="13"/>
      <c r="BB443" s="13"/>
      <c r="BC443" s="13"/>
      <c r="BD443" s="13"/>
      <c r="BE443" s="13"/>
      <c r="BF443" s="13"/>
      <c r="BG443" s="13"/>
      <c r="BH443" s="13"/>
      <c r="BI443" s="13"/>
      <c r="BJ443" s="13"/>
      <c r="BK443" s="13"/>
      <c r="BL443" s="13"/>
      <c r="BM443" s="13"/>
      <c r="BN443" s="13"/>
      <c r="BO443" s="13"/>
      <c r="BP443" s="13"/>
      <c r="BQ443" s="13"/>
      <c r="BR443" s="13"/>
      <c r="BS443" s="13"/>
      <c r="BT443" s="13"/>
      <c r="BU443" s="13"/>
      <c r="BV443" s="13"/>
      <c r="BW443" s="13"/>
      <c r="BX443" s="13"/>
      <c r="BY443" s="13"/>
      <c r="BZ443" s="13"/>
      <c r="CA443" s="13"/>
      <c r="CB443" s="13"/>
      <c r="CC443" s="13"/>
      <c r="CD443" s="13"/>
      <c r="CE443" s="13"/>
      <c r="CF443" s="13"/>
      <c r="CG443" s="13"/>
      <c r="CH443" s="13"/>
    </row>
    <row r="444" spans="1:86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  <c r="BB444" s="13"/>
      <c r="BC444" s="13"/>
      <c r="BD444" s="13"/>
      <c r="BE444" s="13"/>
      <c r="BF444" s="13"/>
      <c r="BG444" s="13"/>
      <c r="BH444" s="13"/>
      <c r="BI444" s="13"/>
      <c r="BJ444" s="13"/>
      <c r="BK444" s="13"/>
      <c r="BL444" s="13"/>
      <c r="BM444" s="13"/>
      <c r="BN444" s="13"/>
      <c r="BO444" s="13"/>
      <c r="BP444" s="13"/>
      <c r="BQ444" s="13"/>
      <c r="BR444" s="13"/>
      <c r="BS444" s="13"/>
      <c r="BT444" s="13"/>
      <c r="BU444" s="13"/>
      <c r="BV444" s="13"/>
      <c r="BW444" s="13"/>
      <c r="BX444" s="13"/>
      <c r="BY444" s="13"/>
      <c r="BZ444" s="13"/>
      <c r="CA444" s="13"/>
      <c r="CB444" s="13"/>
      <c r="CC444" s="13"/>
      <c r="CD444" s="13"/>
      <c r="CE444" s="13"/>
      <c r="CF444" s="13"/>
      <c r="CG444" s="13"/>
      <c r="CH444" s="13"/>
    </row>
    <row r="445" spans="1:86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13"/>
      <c r="AY445" s="13"/>
      <c r="AZ445" s="13"/>
      <c r="BA445" s="13"/>
      <c r="BB445" s="13"/>
      <c r="BC445" s="13"/>
      <c r="BD445" s="13"/>
      <c r="BE445" s="13"/>
      <c r="BF445" s="13"/>
      <c r="BG445" s="13"/>
      <c r="BH445" s="13"/>
      <c r="BI445" s="13"/>
      <c r="BJ445" s="13"/>
      <c r="BK445" s="13"/>
      <c r="BL445" s="13"/>
      <c r="BM445" s="13"/>
      <c r="BN445" s="13"/>
      <c r="BO445" s="13"/>
      <c r="BP445" s="13"/>
      <c r="BQ445" s="13"/>
      <c r="BR445" s="13"/>
      <c r="BS445" s="13"/>
      <c r="BT445" s="13"/>
      <c r="BU445" s="13"/>
      <c r="BV445" s="13"/>
      <c r="BW445" s="13"/>
      <c r="BX445" s="13"/>
      <c r="BY445" s="13"/>
      <c r="BZ445" s="13"/>
      <c r="CA445" s="13"/>
      <c r="CB445" s="13"/>
      <c r="CC445" s="13"/>
      <c r="CD445" s="13"/>
      <c r="CE445" s="13"/>
      <c r="CF445" s="13"/>
      <c r="CG445" s="13"/>
      <c r="CH445" s="13"/>
    </row>
    <row r="446" spans="1:86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3"/>
      <c r="AY446" s="13"/>
      <c r="AZ446" s="13"/>
      <c r="BA446" s="13"/>
      <c r="BB446" s="13"/>
      <c r="BC446" s="13"/>
      <c r="BD446" s="13"/>
      <c r="BE446" s="13"/>
      <c r="BF446" s="13"/>
      <c r="BG446" s="13"/>
      <c r="BH446" s="13"/>
      <c r="BI446" s="13"/>
      <c r="BJ446" s="13"/>
      <c r="BK446" s="13"/>
      <c r="BL446" s="13"/>
      <c r="BM446" s="13"/>
      <c r="BN446" s="13"/>
      <c r="BO446" s="13"/>
      <c r="BP446" s="13"/>
      <c r="BQ446" s="13"/>
      <c r="BR446" s="13"/>
      <c r="BS446" s="13"/>
      <c r="BT446" s="13"/>
      <c r="BU446" s="13"/>
      <c r="BV446" s="13"/>
      <c r="BW446" s="13"/>
      <c r="BX446" s="13"/>
      <c r="BY446" s="13"/>
      <c r="BZ446" s="13"/>
      <c r="CA446" s="13"/>
      <c r="CB446" s="13"/>
      <c r="CC446" s="13"/>
      <c r="CD446" s="13"/>
      <c r="CE446" s="13"/>
      <c r="CF446" s="13"/>
      <c r="CG446" s="13"/>
      <c r="CH446" s="13"/>
    </row>
    <row r="447" spans="1:86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3"/>
      <c r="AY447" s="13"/>
      <c r="AZ447" s="13"/>
      <c r="BA447" s="13"/>
      <c r="BB447" s="13"/>
      <c r="BC447" s="13"/>
      <c r="BD447" s="13"/>
      <c r="BE447" s="13"/>
      <c r="BF447" s="13"/>
      <c r="BG447" s="13"/>
      <c r="BH447" s="13"/>
      <c r="BI447" s="13"/>
      <c r="BJ447" s="13"/>
      <c r="BK447" s="13"/>
      <c r="BL447" s="13"/>
      <c r="BM447" s="13"/>
      <c r="BN447" s="13"/>
      <c r="BO447" s="13"/>
      <c r="BP447" s="13"/>
      <c r="BQ447" s="13"/>
      <c r="BR447" s="13"/>
      <c r="BS447" s="13"/>
      <c r="BT447" s="13"/>
      <c r="BU447" s="13"/>
      <c r="BV447" s="13"/>
      <c r="BW447" s="13"/>
      <c r="BX447" s="13"/>
      <c r="BY447" s="13"/>
      <c r="BZ447" s="13"/>
      <c r="CA447" s="13"/>
      <c r="CB447" s="13"/>
      <c r="CC447" s="13"/>
      <c r="CD447" s="13"/>
      <c r="CE447" s="13"/>
      <c r="CF447" s="13"/>
      <c r="CG447" s="13"/>
      <c r="CH447" s="13"/>
    </row>
    <row r="448" spans="1:86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13"/>
      <c r="AY448" s="13"/>
      <c r="AZ448" s="13"/>
      <c r="BA448" s="13"/>
      <c r="BB448" s="13"/>
      <c r="BC448" s="13"/>
      <c r="BD448" s="13"/>
      <c r="BE448" s="13"/>
      <c r="BF448" s="13"/>
      <c r="BG448" s="13"/>
      <c r="BH448" s="13"/>
      <c r="BI448" s="13"/>
      <c r="BJ448" s="13"/>
      <c r="BK448" s="13"/>
      <c r="BL448" s="13"/>
      <c r="BM448" s="13"/>
      <c r="BN448" s="13"/>
      <c r="BO448" s="13"/>
      <c r="BP448" s="13"/>
      <c r="BQ448" s="13"/>
      <c r="BR448" s="13"/>
      <c r="BS448" s="13"/>
      <c r="BT448" s="13"/>
      <c r="BU448" s="13"/>
      <c r="BV448" s="13"/>
      <c r="BW448" s="13"/>
      <c r="BX448" s="13"/>
      <c r="BY448" s="13"/>
      <c r="BZ448" s="13"/>
      <c r="CA448" s="13"/>
      <c r="CB448" s="13"/>
      <c r="CC448" s="13"/>
      <c r="CD448" s="13"/>
      <c r="CE448" s="13"/>
      <c r="CF448" s="13"/>
      <c r="CG448" s="13"/>
      <c r="CH448" s="13"/>
    </row>
    <row r="449" spans="1:86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13"/>
      <c r="AY449" s="13"/>
      <c r="AZ449" s="13"/>
      <c r="BA449" s="13"/>
      <c r="BB449" s="13"/>
      <c r="BC449" s="13"/>
      <c r="BD449" s="13"/>
      <c r="BE449" s="13"/>
      <c r="BF449" s="13"/>
      <c r="BG449" s="13"/>
      <c r="BH449" s="13"/>
      <c r="BI449" s="13"/>
      <c r="BJ449" s="13"/>
      <c r="BK449" s="13"/>
      <c r="BL449" s="13"/>
      <c r="BM449" s="13"/>
      <c r="BN449" s="13"/>
      <c r="BO449" s="13"/>
      <c r="BP449" s="13"/>
      <c r="BQ449" s="13"/>
      <c r="BR449" s="13"/>
      <c r="BS449" s="13"/>
      <c r="BT449" s="13"/>
      <c r="BU449" s="13"/>
      <c r="BV449" s="13"/>
      <c r="BW449" s="13"/>
      <c r="BX449" s="13"/>
      <c r="BY449" s="13"/>
      <c r="BZ449" s="13"/>
      <c r="CA449" s="13"/>
      <c r="CB449" s="13"/>
      <c r="CC449" s="13"/>
      <c r="CD449" s="13"/>
      <c r="CE449" s="13"/>
      <c r="CF449" s="13"/>
      <c r="CG449" s="13"/>
      <c r="CH449" s="13"/>
    </row>
    <row r="450" spans="1:86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3"/>
      <c r="AY450" s="13"/>
      <c r="AZ450" s="13"/>
      <c r="BA450" s="13"/>
      <c r="BB450" s="13"/>
      <c r="BC450" s="13"/>
      <c r="BD450" s="13"/>
      <c r="BE450" s="13"/>
      <c r="BF450" s="13"/>
      <c r="BG450" s="13"/>
      <c r="BH450" s="13"/>
      <c r="BI450" s="13"/>
      <c r="BJ450" s="13"/>
      <c r="BK450" s="13"/>
      <c r="BL450" s="13"/>
      <c r="BM450" s="13"/>
      <c r="BN450" s="13"/>
      <c r="BO450" s="13"/>
      <c r="BP450" s="13"/>
      <c r="BQ450" s="13"/>
      <c r="BR450" s="13"/>
      <c r="BS450" s="13"/>
      <c r="BT450" s="13"/>
      <c r="BU450" s="13"/>
      <c r="BV450" s="13"/>
      <c r="BW450" s="13"/>
      <c r="BX450" s="13"/>
      <c r="BY450" s="13"/>
      <c r="BZ450" s="13"/>
      <c r="CA450" s="13"/>
      <c r="CB450" s="13"/>
      <c r="CC450" s="13"/>
      <c r="CD450" s="13"/>
      <c r="CE450" s="13"/>
      <c r="CF450" s="13"/>
      <c r="CG450" s="13"/>
      <c r="CH450" s="13"/>
    </row>
    <row r="451" spans="1:86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13"/>
      <c r="AY451" s="13"/>
      <c r="AZ451" s="13"/>
      <c r="BA451" s="13"/>
      <c r="BB451" s="13"/>
      <c r="BC451" s="13"/>
      <c r="BD451" s="13"/>
      <c r="BE451" s="13"/>
      <c r="BF451" s="13"/>
      <c r="BG451" s="13"/>
      <c r="BH451" s="13"/>
      <c r="BI451" s="13"/>
      <c r="BJ451" s="13"/>
      <c r="BK451" s="13"/>
      <c r="BL451" s="13"/>
      <c r="BM451" s="13"/>
      <c r="BN451" s="13"/>
      <c r="BO451" s="13"/>
      <c r="BP451" s="13"/>
      <c r="BQ451" s="13"/>
      <c r="BR451" s="13"/>
      <c r="BS451" s="13"/>
      <c r="BT451" s="13"/>
      <c r="BU451" s="13"/>
      <c r="BV451" s="13"/>
      <c r="BW451" s="13"/>
      <c r="BX451" s="13"/>
      <c r="BY451" s="13"/>
      <c r="BZ451" s="13"/>
      <c r="CA451" s="13"/>
      <c r="CB451" s="13"/>
      <c r="CC451" s="13"/>
      <c r="CD451" s="13"/>
      <c r="CE451" s="13"/>
      <c r="CF451" s="13"/>
      <c r="CG451" s="13"/>
      <c r="CH451" s="13"/>
    </row>
    <row r="452" spans="1:86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3"/>
      <c r="AY452" s="13"/>
      <c r="AZ452" s="13"/>
      <c r="BA452" s="13"/>
      <c r="BB452" s="13"/>
      <c r="BC452" s="13"/>
      <c r="BD452" s="13"/>
      <c r="BE452" s="13"/>
      <c r="BF452" s="13"/>
      <c r="BG452" s="13"/>
      <c r="BH452" s="13"/>
      <c r="BI452" s="13"/>
      <c r="BJ452" s="13"/>
      <c r="BK452" s="13"/>
      <c r="BL452" s="13"/>
      <c r="BM452" s="13"/>
      <c r="BN452" s="13"/>
      <c r="BO452" s="13"/>
      <c r="BP452" s="13"/>
      <c r="BQ452" s="13"/>
      <c r="BR452" s="13"/>
      <c r="BS452" s="13"/>
      <c r="BT452" s="13"/>
      <c r="BU452" s="13"/>
      <c r="BV452" s="13"/>
      <c r="BW452" s="13"/>
      <c r="BX452" s="13"/>
      <c r="BY452" s="13"/>
      <c r="BZ452" s="13"/>
      <c r="CA452" s="13"/>
      <c r="CB452" s="13"/>
      <c r="CC452" s="13"/>
      <c r="CD452" s="13"/>
      <c r="CE452" s="13"/>
      <c r="CF452" s="13"/>
      <c r="CG452" s="13"/>
      <c r="CH452" s="13"/>
    </row>
    <row r="453" spans="1:86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3"/>
      <c r="AY453" s="13"/>
      <c r="AZ453" s="13"/>
      <c r="BA453" s="13"/>
      <c r="BB453" s="13"/>
      <c r="BC453" s="13"/>
      <c r="BD453" s="13"/>
      <c r="BE453" s="13"/>
      <c r="BF453" s="13"/>
      <c r="BG453" s="13"/>
      <c r="BH453" s="13"/>
      <c r="BI453" s="13"/>
      <c r="BJ453" s="13"/>
      <c r="BK453" s="13"/>
      <c r="BL453" s="13"/>
      <c r="BM453" s="13"/>
      <c r="BN453" s="13"/>
      <c r="BO453" s="13"/>
      <c r="BP453" s="13"/>
      <c r="BQ453" s="13"/>
      <c r="BR453" s="13"/>
      <c r="BS453" s="13"/>
      <c r="BT453" s="13"/>
      <c r="BU453" s="13"/>
      <c r="BV453" s="13"/>
      <c r="BW453" s="13"/>
      <c r="BX453" s="13"/>
      <c r="BY453" s="13"/>
      <c r="BZ453" s="13"/>
      <c r="CA453" s="13"/>
      <c r="CB453" s="13"/>
      <c r="CC453" s="13"/>
      <c r="CD453" s="13"/>
      <c r="CE453" s="13"/>
      <c r="CF453" s="13"/>
      <c r="CG453" s="13"/>
      <c r="CH453" s="13"/>
    </row>
    <row r="454" spans="1:86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3"/>
      <c r="AY454" s="13"/>
      <c r="AZ454" s="13"/>
      <c r="BA454" s="13"/>
      <c r="BB454" s="13"/>
      <c r="BC454" s="13"/>
      <c r="BD454" s="13"/>
      <c r="BE454" s="13"/>
      <c r="BF454" s="13"/>
      <c r="BG454" s="13"/>
      <c r="BH454" s="13"/>
      <c r="BI454" s="13"/>
      <c r="BJ454" s="13"/>
      <c r="BK454" s="13"/>
      <c r="BL454" s="13"/>
      <c r="BM454" s="13"/>
      <c r="BN454" s="13"/>
      <c r="BO454" s="13"/>
      <c r="BP454" s="13"/>
      <c r="BQ454" s="13"/>
      <c r="BR454" s="13"/>
      <c r="BS454" s="13"/>
      <c r="BT454" s="13"/>
      <c r="BU454" s="13"/>
      <c r="BV454" s="13"/>
      <c r="BW454" s="13"/>
      <c r="BX454" s="13"/>
      <c r="BY454" s="13"/>
      <c r="BZ454" s="13"/>
      <c r="CA454" s="13"/>
      <c r="CB454" s="13"/>
      <c r="CC454" s="13"/>
      <c r="CD454" s="13"/>
      <c r="CE454" s="13"/>
      <c r="CF454" s="13"/>
      <c r="CG454" s="13"/>
      <c r="CH454" s="13"/>
    </row>
    <row r="455" spans="1:86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13"/>
      <c r="AY455" s="13"/>
      <c r="AZ455" s="13"/>
      <c r="BA455" s="13"/>
      <c r="BB455" s="13"/>
      <c r="BC455" s="13"/>
      <c r="BD455" s="13"/>
      <c r="BE455" s="13"/>
      <c r="BF455" s="13"/>
      <c r="BG455" s="13"/>
      <c r="BH455" s="13"/>
      <c r="BI455" s="13"/>
      <c r="BJ455" s="13"/>
      <c r="BK455" s="13"/>
      <c r="BL455" s="13"/>
      <c r="BM455" s="13"/>
      <c r="BN455" s="13"/>
      <c r="BO455" s="13"/>
      <c r="BP455" s="13"/>
      <c r="BQ455" s="13"/>
      <c r="BR455" s="13"/>
      <c r="BS455" s="13"/>
      <c r="BT455" s="13"/>
      <c r="BU455" s="13"/>
      <c r="BV455" s="13"/>
      <c r="BW455" s="13"/>
      <c r="BX455" s="13"/>
      <c r="BY455" s="13"/>
      <c r="BZ455" s="13"/>
      <c r="CA455" s="13"/>
      <c r="CB455" s="13"/>
      <c r="CC455" s="13"/>
      <c r="CD455" s="13"/>
      <c r="CE455" s="13"/>
      <c r="CF455" s="13"/>
      <c r="CG455" s="13"/>
      <c r="CH455" s="13"/>
    </row>
    <row r="456" spans="1:86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3"/>
      <c r="AY456" s="13"/>
      <c r="AZ456" s="13"/>
      <c r="BA456" s="13"/>
      <c r="BB456" s="13"/>
      <c r="BC456" s="13"/>
      <c r="BD456" s="13"/>
      <c r="BE456" s="13"/>
      <c r="BF456" s="13"/>
      <c r="BG456" s="13"/>
      <c r="BH456" s="13"/>
      <c r="BI456" s="13"/>
      <c r="BJ456" s="13"/>
      <c r="BK456" s="13"/>
      <c r="BL456" s="13"/>
      <c r="BM456" s="13"/>
      <c r="BN456" s="13"/>
      <c r="BO456" s="13"/>
      <c r="BP456" s="13"/>
      <c r="BQ456" s="13"/>
      <c r="BR456" s="13"/>
      <c r="BS456" s="13"/>
      <c r="BT456" s="13"/>
      <c r="BU456" s="13"/>
      <c r="BV456" s="13"/>
      <c r="BW456" s="13"/>
      <c r="BX456" s="13"/>
      <c r="BY456" s="13"/>
      <c r="BZ456" s="13"/>
      <c r="CA456" s="13"/>
      <c r="CB456" s="13"/>
      <c r="CC456" s="13"/>
      <c r="CD456" s="13"/>
      <c r="CE456" s="13"/>
      <c r="CF456" s="13"/>
      <c r="CG456" s="13"/>
      <c r="CH456" s="13"/>
    </row>
    <row r="457" spans="1:86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13"/>
      <c r="AY457" s="13"/>
      <c r="AZ457" s="13"/>
      <c r="BA457" s="13"/>
      <c r="BB457" s="13"/>
      <c r="BC457" s="13"/>
      <c r="BD457" s="13"/>
      <c r="BE457" s="13"/>
      <c r="BF457" s="13"/>
      <c r="BG457" s="13"/>
      <c r="BH457" s="13"/>
      <c r="BI457" s="13"/>
      <c r="BJ457" s="13"/>
      <c r="BK457" s="13"/>
      <c r="BL457" s="13"/>
      <c r="BM457" s="13"/>
      <c r="BN457" s="13"/>
      <c r="BO457" s="13"/>
      <c r="BP457" s="13"/>
      <c r="BQ457" s="13"/>
      <c r="BR457" s="13"/>
      <c r="BS457" s="13"/>
      <c r="BT457" s="13"/>
      <c r="BU457" s="13"/>
      <c r="BV457" s="13"/>
      <c r="BW457" s="13"/>
      <c r="BX457" s="13"/>
      <c r="BY457" s="13"/>
      <c r="BZ457" s="13"/>
      <c r="CA457" s="13"/>
      <c r="CB457" s="13"/>
      <c r="CC457" s="13"/>
      <c r="CD457" s="13"/>
      <c r="CE457" s="13"/>
      <c r="CF457" s="13"/>
      <c r="CG457" s="13"/>
      <c r="CH457" s="13"/>
    </row>
    <row r="458" spans="1:86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3"/>
      <c r="AY458" s="13"/>
      <c r="AZ458" s="13"/>
      <c r="BA458" s="13"/>
      <c r="BB458" s="13"/>
      <c r="BC458" s="13"/>
      <c r="BD458" s="13"/>
      <c r="BE458" s="13"/>
      <c r="BF458" s="13"/>
      <c r="BG458" s="13"/>
      <c r="BH458" s="13"/>
      <c r="BI458" s="13"/>
      <c r="BJ458" s="13"/>
      <c r="BK458" s="13"/>
      <c r="BL458" s="13"/>
      <c r="BM458" s="13"/>
      <c r="BN458" s="13"/>
      <c r="BO458" s="13"/>
      <c r="BP458" s="13"/>
      <c r="BQ458" s="13"/>
      <c r="BR458" s="13"/>
      <c r="BS458" s="13"/>
      <c r="BT458" s="13"/>
      <c r="BU458" s="13"/>
      <c r="BV458" s="13"/>
      <c r="BW458" s="13"/>
      <c r="BX458" s="13"/>
      <c r="BY458" s="13"/>
      <c r="BZ458" s="13"/>
      <c r="CA458" s="13"/>
      <c r="CB458" s="13"/>
      <c r="CC458" s="13"/>
      <c r="CD458" s="13"/>
      <c r="CE458" s="13"/>
      <c r="CF458" s="13"/>
      <c r="CG458" s="13"/>
      <c r="CH458" s="13"/>
    </row>
    <row r="459" spans="1:86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3"/>
      <c r="AY459" s="13"/>
      <c r="AZ459" s="13"/>
      <c r="BA459" s="13"/>
      <c r="BB459" s="13"/>
      <c r="BC459" s="13"/>
      <c r="BD459" s="13"/>
      <c r="BE459" s="13"/>
      <c r="BF459" s="13"/>
      <c r="BG459" s="13"/>
      <c r="BH459" s="13"/>
      <c r="BI459" s="13"/>
      <c r="BJ459" s="13"/>
      <c r="BK459" s="13"/>
      <c r="BL459" s="13"/>
      <c r="BM459" s="13"/>
      <c r="BN459" s="13"/>
      <c r="BO459" s="13"/>
      <c r="BP459" s="13"/>
      <c r="BQ459" s="13"/>
      <c r="BR459" s="13"/>
      <c r="BS459" s="13"/>
      <c r="BT459" s="13"/>
      <c r="BU459" s="13"/>
      <c r="BV459" s="13"/>
      <c r="BW459" s="13"/>
      <c r="BX459" s="13"/>
      <c r="BY459" s="13"/>
      <c r="BZ459" s="13"/>
      <c r="CA459" s="13"/>
      <c r="CB459" s="13"/>
      <c r="CC459" s="13"/>
      <c r="CD459" s="13"/>
      <c r="CE459" s="13"/>
      <c r="CF459" s="13"/>
      <c r="CG459" s="13"/>
      <c r="CH459" s="13"/>
    </row>
    <row r="460" spans="1:86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13"/>
      <c r="AY460" s="13"/>
      <c r="AZ460" s="13"/>
      <c r="BA460" s="13"/>
      <c r="BB460" s="13"/>
      <c r="BC460" s="13"/>
      <c r="BD460" s="13"/>
      <c r="BE460" s="13"/>
      <c r="BF460" s="13"/>
      <c r="BG460" s="13"/>
      <c r="BH460" s="13"/>
      <c r="BI460" s="13"/>
      <c r="BJ460" s="13"/>
      <c r="BK460" s="13"/>
      <c r="BL460" s="13"/>
      <c r="BM460" s="13"/>
      <c r="BN460" s="13"/>
      <c r="BO460" s="13"/>
      <c r="BP460" s="13"/>
      <c r="BQ460" s="13"/>
      <c r="BR460" s="13"/>
      <c r="BS460" s="13"/>
      <c r="BT460" s="13"/>
      <c r="BU460" s="13"/>
      <c r="BV460" s="13"/>
      <c r="BW460" s="13"/>
      <c r="BX460" s="13"/>
      <c r="BY460" s="13"/>
      <c r="BZ460" s="13"/>
      <c r="CA460" s="13"/>
      <c r="CB460" s="13"/>
      <c r="CC460" s="13"/>
      <c r="CD460" s="13"/>
      <c r="CE460" s="13"/>
      <c r="CF460" s="13"/>
      <c r="CG460" s="13"/>
      <c r="CH460" s="13"/>
    </row>
    <row r="461" spans="1:86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13"/>
      <c r="AY461" s="13"/>
      <c r="AZ461" s="13"/>
      <c r="BA461" s="13"/>
      <c r="BB461" s="13"/>
      <c r="BC461" s="13"/>
      <c r="BD461" s="13"/>
      <c r="BE461" s="13"/>
      <c r="BF461" s="13"/>
      <c r="BG461" s="13"/>
      <c r="BH461" s="13"/>
      <c r="BI461" s="13"/>
      <c r="BJ461" s="13"/>
      <c r="BK461" s="13"/>
      <c r="BL461" s="13"/>
      <c r="BM461" s="13"/>
      <c r="BN461" s="13"/>
      <c r="BO461" s="13"/>
      <c r="BP461" s="13"/>
      <c r="BQ461" s="13"/>
      <c r="BR461" s="13"/>
      <c r="BS461" s="13"/>
      <c r="BT461" s="13"/>
      <c r="BU461" s="13"/>
      <c r="BV461" s="13"/>
      <c r="BW461" s="13"/>
      <c r="BX461" s="13"/>
      <c r="BY461" s="13"/>
      <c r="BZ461" s="13"/>
      <c r="CA461" s="13"/>
      <c r="CB461" s="13"/>
      <c r="CC461" s="13"/>
      <c r="CD461" s="13"/>
      <c r="CE461" s="13"/>
      <c r="CF461" s="13"/>
      <c r="CG461" s="13"/>
      <c r="CH461" s="13"/>
    </row>
    <row r="462" spans="1:86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3"/>
      <c r="AY462" s="13"/>
      <c r="AZ462" s="13"/>
      <c r="BA462" s="13"/>
      <c r="BB462" s="13"/>
      <c r="BC462" s="13"/>
      <c r="BD462" s="13"/>
      <c r="BE462" s="13"/>
      <c r="BF462" s="13"/>
      <c r="BG462" s="13"/>
      <c r="BH462" s="13"/>
      <c r="BI462" s="13"/>
      <c r="BJ462" s="13"/>
      <c r="BK462" s="13"/>
      <c r="BL462" s="13"/>
      <c r="BM462" s="13"/>
      <c r="BN462" s="13"/>
      <c r="BO462" s="13"/>
      <c r="BP462" s="13"/>
      <c r="BQ462" s="13"/>
      <c r="BR462" s="13"/>
      <c r="BS462" s="13"/>
      <c r="BT462" s="13"/>
      <c r="BU462" s="13"/>
      <c r="BV462" s="13"/>
      <c r="BW462" s="13"/>
      <c r="BX462" s="13"/>
      <c r="BY462" s="13"/>
      <c r="BZ462" s="13"/>
      <c r="CA462" s="13"/>
      <c r="CB462" s="13"/>
      <c r="CC462" s="13"/>
      <c r="CD462" s="13"/>
      <c r="CE462" s="13"/>
      <c r="CF462" s="13"/>
      <c r="CG462" s="13"/>
      <c r="CH462" s="13"/>
    </row>
    <row r="463" spans="1:86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13"/>
      <c r="AY463" s="13"/>
      <c r="AZ463" s="13"/>
      <c r="BA463" s="13"/>
      <c r="BB463" s="13"/>
      <c r="BC463" s="13"/>
      <c r="BD463" s="13"/>
      <c r="BE463" s="13"/>
      <c r="BF463" s="13"/>
      <c r="BG463" s="13"/>
      <c r="BH463" s="13"/>
      <c r="BI463" s="13"/>
      <c r="BJ463" s="13"/>
      <c r="BK463" s="13"/>
      <c r="BL463" s="13"/>
      <c r="BM463" s="13"/>
      <c r="BN463" s="13"/>
      <c r="BO463" s="13"/>
      <c r="BP463" s="13"/>
      <c r="BQ463" s="13"/>
      <c r="BR463" s="13"/>
      <c r="BS463" s="13"/>
      <c r="BT463" s="13"/>
      <c r="BU463" s="13"/>
      <c r="BV463" s="13"/>
      <c r="BW463" s="13"/>
      <c r="BX463" s="13"/>
      <c r="BY463" s="13"/>
      <c r="BZ463" s="13"/>
      <c r="CA463" s="13"/>
      <c r="CB463" s="13"/>
      <c r="CC463" s="13"/>
      <c r="CD463" s="13"/>
      <c r="CE463" s="13"/>
      <c r="CF463" s="13"/>
      <c r="CG463" s="13"/>
      <c r="CH463" s="13"/>
    </row>
    <row r="464" spans="1:86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3"/>
      <c r="AY464" s="13"/>
      <c r="AZ464" s="13"/>
      <c r="BA464" s="13"/>
      <c r="BB464" s="13"/>
      <c r="BC464" s="13"/>
      <c r="BD464" s="13"/>
      <c r="BE464" s="13"/>
      <c r="BF464" s="13"/>
      <c r="BG464" s="13"/>
      <c r="BH464" s="13"/>
      <c r="BI464" s="13"/>
      <c r="BJ464" s="13"/>
      <c r="BK464" s="13"/>
      <c r="BL464" s="13"/>
      <c r="BM464" s="13"/>
      <c r="BN464" s="13"/>
      <c r="BO464" s="13"/>
      <c r="BP464" s="13"/>
      <c r="BQ464" s="13"/>
      <c r="BR464" s="13"/>
      <c r="BS464" s="13"/>
      <c r="BT464" s="13"/>
      <c r="BU464" s="13"/>
      <c r="BV464" s="13"/>
      <c r="BW464" s="13"/>
      <c r="BX464" s="13"/>
      <c r="BY464" s="13"/>
      <c r="BZ464" s="13"/>
      <c r="CA464" s="13"/>
      <c r="CB464" s="13"/>
      <c r="CC464" s="13"/>
      <c r="CD464" s="13"/>
      <c r="CE464" s="13"/>
      <c r="CF464" s="13"/>
      <c r="CG464" s="13"/>
      <c r="CH464" s="13"/>
    </row>
    <row r="465" spans="1:86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3"/>
      <c r="AY465" s="13"/>
      <c r="AZ465" s="13"/>
      <c r="BA465" s="13"/>
      <c r="BB465" s="13"/>
      <c r="BC465" s="13"/>
      <c r="BD465" s="13"/>
      <c r="BE465" s="13"/>
      <c r="BF465" s="13"/>
      <c r="BG465" s="13"/>
      <c r="BH465" s="13"/>
      <c r="BI465" s="13"/>
      <c r="BJ465" s="13"/>
      <c r="BK465" s="13"/>
      <c r="BL465" s="13"/>
      <c r="BM465" s="13"/>
      <c r="BN465" s="13"/>
      <c r="BO465" s="13"/>
      <c r="BP465" s="13"/>
      <c r="BQ465" s="13"/>
      <c r="BR465" s="13"/>
      <c r="BS465" s="13"/>
      <c r="BT465" s="13"/>
      <c r="BU465" s="13"/>
      <c r="BV465" s="13"/>
      <c r="BW465" s="13"/>
      <c r="BX465" s="13"/>
      <c r="BY465" s="13"/>
      <c r="BZ465" s="13"/>
      <c r="CA465" s="13"/>
      <c r="CB465" s="13"/>
      <c r="CC465" s="13"/>
      <c r="CD465" s="13"/>
      <c r="CE465" s="13"/>
      <c r="CF465" s="13"/>
      <c r="CG465" s="13"/>
      <c r="CH465" s="13"/>
    </row>
    <row r="466" spans="1:86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13"/>
      <c r="AY466" s="13"/>
      <c r="AZ466" s="13"/>
      <c r="BA466" s="13"/>
      <c r="BB466" s="13"/>
      <c r="BC466" s="13"/>
      <c r="BD466" s="13"/>
      <c r="BE466" s="13"/>
      <c r="BF466" s="13"/>
      <c r="BG466" s="13"/>
      <c r="BH466" s="13"/>
      <c r="BI466" s="13"/>
      <c r="BJ466" s="13"/>
      <c r="BK466" s="13"/>
      <c r="BL466" s="13"/>
      <c r="BM466" s="13"/>
      <c r="BN466" s="13"/>
      <c r="BO466" s="13"/>
      <c r="BP466" s="13"/>
      <c r="BQ466" s="13"/>
      <c r="BR466" s="13"/>
      <c r="BS466" s="13"/>
      <c r="BT466" s="13"/>
      <c r="BU466" s="13"/>
      <c r="BV466" s="13"/>
      <c r="BW466" s="13"/>
      <c r="BX466" s="13"/>
      <c r="BY466" s="13"/>
      <c r="BZ466" s="13"/>
      <c r="CA466" s="13"/>
      <c r="CB466" s="13"/>
      <c r="CC466" s="13"/>
      <c r="CD466" s="13"/>
      <c r="CE466" s="13"/>
      <c r="CF466" s="13"/>
      <c r="CG466" s="13"/>
      <c r="CH466" s="13"/>
    </row>
    <row r="467" spans="1:86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13"/>
      <c r="AY467" s="13"/>
      <c r="AZ467" s="13"/>
      <c r="BA467" s="13"/>
      <c r="BB467" s="13"/>
      <c r="BC467" s="13"/>
      <c r="BD467" s="13"/>
      <c r="BE467" s="13"/>
      <c r="BF467" s="13"/>
      <c r="BG467" s="13"/>
      <c r="BH467" s="13"/>
      <c r="BI467" s="13"/>
      <c r="BJ467" s="13"/>
      <c r="BK467" s="13"/>
      <c r="BL467" s="13"/>
      <c r="BM467" s="13"/>
      <c r="BN467" s="13"/>
      <c r="BO467" s="13"/>
      <c r="BP467" s="13"/>
      <c r="BQ467" s="13"/>
      <c r="BR467" s="13"/>
      <c r="BS467" s="13"/>
      <c r="BT467" s="13"/>
      <c r="BU467" s="13"/>
      <c r="BV467" s="13"/>
      <c r="BW467" s="13"/>
      <c r="BX467" s="13"/>
      <c r="BY467" s="13"/>
      <c r="BZ467" s="13"/>
      <c r="CA467" s="13"/>
      <c r="CB467" s="13"/>
      <c r="CC467" s="13"/>
      <c r="CD467" s="13"/>
      <c r="CE467" s="13"/>
      <c r="CF467" s="13"/>
      <c r="CG467" s="13"/>
      <c r="CH467" s="13"/>
    </row>
    <row r="468" spans="1:86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  <c r="BD468" s="13"/>
      <c r="BE468" s="13"/>
      <c r="BF468" s="13"/>
      <c r="BG468" s="13"/>
      <c r="BH468" s="13"/>
      <c r="BI468" s="13"/>
      <c r="BJ468" s="13"/>
      <c r="BK468" s="13"/>
      <c r="BL468" s="13"/>
      <c r="BM468" s="13"/>
      <c r="BN468" s="13"/>
      <c r="BO468" s="13"/>
      <c r="BP468" s="13"/>
      <c r="BQ468" s="13"/>
      <c r="BR468" s="13"/>
      <c r="BS468" s="13"/>
      <c r="BT468" s="13"/>
      <c r="BU468" s="13"/>
      <c r="BV468" s="13"/>
      <c r="BW468" s="13"/>
      <c r="BX468" s="13"/>
      <c r="BY468" s="13"/>
      <c r="BZ468" s="13"/>
      <c r="CA468" s="13"/>
      <c r="CB468" s="13"/>
      <c r="CC468" s="13"/>
      <c r="CD468" s="13"/>
      <c r="CE468" s="13"/>
      <c r="CF468" s="13"/>
      <c r="CG468" s="13"/>
      <c r="CH468" s="13"/>
    </row>
    <row r="469" spans="1:86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13"/>
      <c r="AY469" s="13"/>
      <c r="AZ469" s="13"/>
      <c r="BA469" s="13"/>
      <c r="BB469" s="13"/>
      <c r="BC469" s="13"/>
      <c r="BD469" s="13"/>
      <c r="BE469" s="13"/>
      <c r="BF469" s="13"/>
      <c r="BG469" s="13"/>
      <c r="BH469" s="13"/>
      <c r="BI469" s="13"/>
      <c r="BJ469" s="13"/>
      <c r="BK469" s="13"/>
      <c r="BL469" s="13"/>
      <c r="BM469" s="13"/>
      <c r="BN469" s="13"/>
      <c r="BO469" s="13"/>
      <c r="BP469" s="13"/>
      <c r="BQ469" s="13"/>
      <c r="BR469" s="13"/>
      <c r="BS469" s="13"/>
      <c r="BT469" s="13"/>
      <c r="BU469" s="13"/>
      <c r="BV469" s="13"/>
      <c r="BW469" s="13"/>
      <c r="BX469" s="13"/>
      <c r="BY469" s="13"/>
      <c r="BZ469" s="13"/>
      <c r="CA469" s="13"/>
      <c r="CB469" s="13"/>
      <c r="CC469" s="13"/>
      <c r="CD469" s="13"/>
      <c r="CE469" s="13"/>
      <c r="CF469" s="13"/>
      <c r="CG469" s="13"/>
      <c r="CH469" s="13"/>
    </row>
    <row r="470" spans="1:86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3"/>
      <c r="AY470" s="13"/>
      <c r="AZ470" s="13"/>
      <c r="BA470" s="13"/>
      <c r="BB470" s="13"/>
      <c r="BC470" s="13"/>
      <c r="BD470" s="13"/>
      <c r="BE470" s="13"/>
      <c r="BF470" s="13"/>
      <c r="BG470" s="13"/>
      <c r="BH470" s="13"/>
      <c r="BI470" s="13"/>
      <c r="BJ470" s="13"/>
      <c r="BK470" s="13"/>
      <c r="BL470" s="13"/>
      <c r="BM470" s="13"/>
      <c r="BN470" s="13"/>
      <c r="BO470" s="13"/>
      <c r="BP470" s="13"/>
      <c r="BQ470" s="13"/>
      <c r="BR470" s="13"/>
      <c r="BS470" s="13"/>
      <c r="BT470" s="13"/>
      <c r="BU470" s="13"/>
      <c r="BV470" s="13"/>
      <c r="BW470" s="13"/>
      <c r="BX470" s="13"/>
      <c r="BY470" s="13"/>
      <c r="BZ470" s="13"/>
      <c r="CA470" s="13"/>
      <c r="CB470" s="13"/>
      <c r="CC470" s="13"/>
      <c r="CD470" s="13"/>
      <c r="CE470" s="13"/>
      <c r="CF470" s="13"/>
      <c r="CG470" s="13"/>
      <c r="CH470" s="13"/>
    </row>
    <row r="471" spans="1:86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3"/>
      <c r="AY471" s="13"/>
      <c r="AZ471" s="13"/>
      <c r="BA471" s="13"/>
      <c r="BB471" s="13"/>
      <c r="BC471" s="13"/>
      <c r="BD471" s="13"/>
      <c r="BE471" s="13"/>
      <c r="BF471" s="13"/>
      <c r="BG471" s="13"/>
      <c r="BH471" s="13"/>
      <c r="BI471" s="13"/>
      <c r="BJ471" s="13"/>
      <c r="BK471" s="13"/>
      <c r="BL471" s="13"/>
      <c r="BM471" s="13"/>
      <c r="BN471" s="13"/>
      <c r="BO471" s="13"/>
      <c r="BP471" s="13"/>
      <c r="BQ471" s="13"/>
      <c r="BR471" s="13"/>
      <c r="BS471" s="13"/>
      <c r="BT471" s="13"/>
      <c r="BU471" s="13"/>
      <c r="BV471" s="13"/>
      <c r="BW471" s="13"/>
      <c r="BX471" s="13"/>
      <c r="BY471" s="13"/>
      <c r="BZ471" s="13"/>
      <c r="CA471" s="13"/>
      <c r="CB471" s="13"/>
      <c r="CC471" s="13"/>
      <c r="CD471" s="13"/>
      <c r="CE471" s="13"/>
      <c r="CF471" s="13"/>
      <c r="CG471" s="13"/>
      <c r="CH471" s="13"/>
    </row>
    <row r="472" spans="1:86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13"/>
      <c r="AY472" s="13"/>
      <c r="AZ472" s="13"/>
      <c r="BA472" s="13"/>
      <c r="BB472" s="13"/>
      <c r="BC472" s="13"/>
      <c r="BD472" s="13"/>
      <c r="BE472" s="13"/>
      <c r="BF472" s="13"/>
      <c r="BG472" s="13"/>
      <c r="BH472" s="13"/>
      <c r="BI472" s="13"/>
      <c r="BJ472" s="13"/>
      <c r="BK472" s="13"/>
      <c r="BL472" s="13"/>
      <c r="BM472" s="13"/>
      <c r="BN472" s="13"/>
      <c r="BO472" s="13"/>
      <c r="BP472" s="13"/>
      <c r="BQ472" s="13"/>
      <c r="BR472" s="13"/>
      <c r="BS472" s="13"/>
      <c r="BT472" s="13"/>
      <c r="BU472" s="13"/>
      <c r="BV472" s="13"/>
      <c r="BW472" s="13"/>
      <c r="BX472" s="13"/>
      <c r="BY472" s="13"/>
      <c r="BZ472" s="13"/>
      <c r="CA472" s="13"/>
      <c r="CB472" s="13"/>
      <c r="CC472" s="13"/>
      <c r="CD472" s="13"/>
      <c r="CE472" s="13"/>
      <c r="CF472" s="13"/>
      <c r="CG472" s="13"/>
      <c r="CH472" s="13"/>
    </row>
    <row r="473" spans="1:86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13"/>
      <c r="AY473" s="13"/>
      <c r="AZ473" s="13"/>
      <c r="BA473" s="13"/>
      <c r="BB473" s="13"/>
      <c r="BC473" s="13"/>
      <c r="BD473" s="13"/>
      <c r="BE473" s="13"/>
      <c r="BF473" s="13"/>
      <c r="BG473" s="13"/>
      <c r="BH473" s="13"/>
      <c r="BI473" s="13"/>
      <c r="BJ473" s="13"/>
      <c r="BK473" s="13"/>
      <c r="BL473" s="13"/>
      <c r="BM473" s="13"/>
      <c r="BN473" s="13"/>
      <c r="BO473" s="13"/>
      <c r="BP473" s="13"/>
      <c r="BQ473" s="13"/>
      <c r="BR473" s="13"/>
      <c r="BS473" s="13"/>
      <c r="BT473" s="13"/>
      <c r="BU473" s="13"/>
      <c r="BV473" s="13"/>
      <c r="BW473" s="13"/>
      <c r="BX473" s="13"/>
      <c r="BY473" s="13"/>
      <c r="BZ473" s="13"/>
      <c r="CA473" s="13"/>
      <c r="CB473" s="13"/>
      <c r="CC473" s="13"/>
      <c r="CD473" s="13"/>
      <c r="CE473" s="13"/>
      <c r="CF473" s="13"/>
      <c r="CG473" s="13"/>
      <c r="CH473" s="13"/>
    </row>
    <row r="474" spans="1:86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3"/>
      <c r="AY474" s="13"/>
      <c r="AZ474" s="13"/>
      <c r="BA474" s="13"/>
      <c r="BB474" s="13"/>
      <c r="BC474" s="13"/>
      <c r="BD474" s="13"/>
      <c r="BE474" s="13"/>
      <c r="BF474" s="13"/>
      <c r="BG474" s="13"/>
      <c r="BH474" s="13"/>
      <c r="BI474" s="13"/>
      <c r="BJ474" s="13"/>
      <c r="BK474" s="13"/>
      <c r="BL474" s="13"/>
      <c r="BM474" s="13"/>
      <c r="BN474" s="13"/>
      <c r="BO474" s="13"/>
      <c r="BP474" s="13"/>
      <c r="BQ474" s="13"/>
      <c r="BR474" s="13"/>
      <c r="BS474" s="13"/>
      <c r="BT474" s="13"/>
      <c r="BU474" s="13"/>
      <c r="BV474" s="13"/>
      <c r="BW474" s="13"/>
      <c r="BX474" s="13"/>
      <c r="BY474" s="13"/>
      <c r="BZ474" s="13"/>
      <c r="CA474" s="13"/>
      <c r="CB474" s="13"/>
      <c r="CC474" s="13"/>
      <c r="CD474" s="13"/>
      <c r="CE474" s="13"/>
      <c r="CF474" s="13"/>
      <c r="CG474" s="13"/>
      <c r="CH474" s="13"/>
    </row>
    <row r="475" spans="1:86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13"/>
      <c r="AY475" s="13"/>
      <c r="AZ475" s="13"/>
      <c r="BA475" s="13"/>
      <c r="BB475" s="13"/>
      <c r="BC475" s="13"/>
      <c r="BD475" s="13"/>
      <c r="BE475" s="13"/>
      <c r="BF475" s="13"/>
      <c r="BG475" s="13"/>
      <c r="BH475" s="13"/>
      <c r="BI475" s="13"/>
      <c r="BJ475" s="13"/>
      <c r="BK475" s="13"/>
      <c r="BL475" s="13"/>
      <c r="BM475" s="13"/>
      <c r="BN475" s="13"/>
      <c r="BO475" s="13"/>
      <c r="BP475" s="13"/>
      <c r="BQ475" s="13"/>
      <c r="BR475" s="13"/>
      <c r="BS475" s="13"/>
      <c r="BT475" s="13"/>
      <c r="BU475" s="13"/>
      <c r="BV475" s="13"/>
      <c r="BW475" s="13"/>
      <c r="BX475" s="13"/>
      <c r="BY475" s="13"/>
      <c r="BZ475" s="13"/>
      <c r="CA475" s="13"/>
      <c r="CB475" s="13"/>
      <c r="CC475" s="13"/>
      <c r="CD475" s="13"/>
      <c r="CE475" s="13"/>
      <c r="CF475" s="13"/>
      <c r="CG475" s="13"/>
      <c r="CH475" s="13"/>
    </row>
    <row r="476" spans="1:86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3"/>
      <c r="AY476" s="13"/>
      <c r="AZ476" s="13"/>
      <c r="BA476" s="13"/>
      <c r="BB476" s="13"/>
      <c r="BC476" s="13"/>
      <c r="BD476" s="13"/>
      <c r="BE476" s="13"/>
      <c r="BF476" s="13"/>
      <c r="BG476" s="13"/>
      <c r="BH476" s="13"/>
      <c r="BI476" s="13"/>
      <c r="BJ476" s="13"/>
      <c r="BK476" s="13"/>
      <c r="BL476" s="13"/>
      <c r="BM476" s="13"/>
      <c r="BN476" s="13"/>
      <c r="BO476" s="13"/>
      <c r="BP476" s="13"/>
      <c r="BQ476" s="13"/>
      <c r="BR476" s="13"/>
      <c r="BS476" s="13"/>
      <c r="BT476" s="13"/>
      <c r="BU476" s="13"/>
      <c r="BV476" s="13"/>
      <c r="BW476" s="13"/>
      <c r="BX476" s="13"/>
      <c r="BY476" s="13"/>
      <c r="BZ476" s="13"/>
      <c r="CA476" s="13"/>
      <c r="CB476" s="13"/>
      <c r="CC476" s="13"/>
      <c r="CD476" s="13"/>
      <c r="CE476" s="13"/>
      <c r="CF476" s="13"/>
      <c r="CG476" s="13"/>
      <c r="CH476" s="13"/>
    </row>
    <row r="477" spans="1:86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3"/>
      <c r="AY477" s="13"/>
      <c r="AZ477" s="13"/>
      <c r="BA477" s="13"/>
      <c r="BB477" s="13"/>
      <c r="BC477" s="13"/>
      <c r="BD477" s="13"/>
      <c r="BE477" s="13"/>
      <c r="BF477" s="13"/>
      <c r="BG477" s="13"/>
      <c r="BH477" s="13"/>
      <c r="BI477" s="13"/>
      <c r="BJ477" s="13"/>
      <c r="BK477" s="13"/>
      <c r="BL477" s="13"/>
      <c r="BM477" s="13"/>
      <c r="BN477" s="13"/>
      <c r="BO477" s="13"/>
      <c r="BP477" s="13"/>
      <c r="BQ477" s="13"/>
      <c r="BR477" s="13"/>
      <c r="BS477" s="13"/>
      <c r="BT477" s="13"/>
      <c r="BU477" s="13"/>
      <c r="BV477" s="13"/>
      <c r="BW477" s="13"/>
      <c r="BX477" s="13"/>
      <c r="BY477" s="13"/>
      <c r="BZ477" s="13"/>
      <c r="CA477" s="13"/>
      <c r="CB477" s="13"/>
      <c r="CC477" s="13"/>
      <c r="CD477" s="13"/>
      <c r="CE477" s="13"/>
      <c r="CF477" s="13"/>
      <c r="CG477" s="13"/>
      <c r="CH477" s="13"/>
    </row>
    <row r="478" spans="1:86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13"/>
      <c r="AY478" s="13"/>
      <c r="AZ478" s="13"/>
      <c r="BA478" s="13"/>
      <c r="BB478" s="13"/>
      <c r="BC478" s="13"/>
      <c r="BD478" s="13"/>
      <c r="BE478" s="13"/>
      <c r="BF478" s="13"/>
      <c r="BG478" s="13"/>
      <c r="BH478" s="13"/>
      <c r="BI478" s="13"/>
      <c r="BJ478" s="13"/>
      <c r="BK478" s="13"/>
      <c r="BL478" s="13"/>
      <c r="BM478" s="13"/>
      <c r="BN478" s="13"/>
      <c r="BO478" s="13"/>
      <c r="BP478" s="13"/>
      <c r="BQ478" s="13"/>
      <c r="BR478" s="13"/>
      <c r="BS478" s="13"/>
      <c r="BT478" s="13"/>
      <c r="BU478" s="13"/>
      <c r="BV478" s="13"/>
      <c r="BW478" s="13"/>
      <c r="BX478" s="13"/>
      <c r="BY478" s="13"/>
      <c r="BZ478" s="13"/>
      <c r="CA478" s="13"/>
      <c r="CB478" s="13"/>
      <c r="CC478" s="13"/>
      <c r="CD478" s="13"/>
      <c r="CE478" s="13"/>
      <c r="CF478" s="13"/>
      <c r="CG478" s="13"/>
      <c r="CH478" s="13"/>
    </row>
    <row r="479" spans="1:86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13"/>
      <c r="AY479" s="13"/>
      <c r="AZ479" s="13"/>
      <c r="BA479" s="13"/>
      <c r="BB479" s="13"/>
      <c r="BC479" s="13"/>
      <c r="BD479" s="13"/>
      <c r="BE479" s="13"/>
      <c r="BF479" s="13"/>
      <c r="BG479" s="13"/>
      <c r="BH479" s="13"/>
      <c r="BI479" s="13"/>
      <c r="BJ479" s="13"/>
      <c r="BK479" s="13"/>
      <c r="BL479" s="13"/>
      <c r="BM479" s="13"/>
      <c r="BN479" s="13"/>
      <c r="BO479" s="13"/>
      <c r="BP479" s="13"/>
      <c r="BQ479" s="13"/>
      <c r="BR479" s="13"/>
      <c r="BS479" s="13"/>
      <c r="BT479" s="13"/>
      <c r="BU479" s="13"/>
      <c r="BV479" s="13"/>
      <c r="BW479" s="13"/>
      <c r="BX479" s="13"/>
      <c r="BY479" s="13"/>
      <c r="BZ479" s="13"/>
      <c r="CA479" s="13"/>
      <c r="CB479" s="13"/>
      <c r="CC479" s="13"/>
      <c r="CD479" s="13"/>
      <c r="CE479" s="13"/>
      <c r="CF479" s="13"/>
      <c r="CG479" s="13"/>
      <c r="CH479" s="13"/>
    </row>
    <row r="480" spans="1:86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3"/>
      <c r="AY480" s="13"/>
      <c r="AZ480" s="13"/>
      <c r="BA480" s="13"/>
      <c r="BB480" s="13"/>
      <c r="BC480" s="13"/>
      <c r="BD480" s="13"/>
      <c r="BE480" s="13"/>
      <c r="BF480" s="13"/>
      <c r="BG480" s="13"/>
      <c r="BH480" s="13"/>
      <c r="BI480" s="13"/>
      <c r="BJ480" s="13"/>
      <c r="BK480" s="13"/>
      <c r="BL480" s="13"/>
      <c r="BM480" s="13"/>
      <c r="BN480" s="13"/>
      <c r="BO480" s="13"/>
      <c r="BP480" s="13"/>
      <c r="BQ480" s="13"/>
      <c r="BR480" s="13"/>
      <c r="BS480" s="13"/>
      <c r="BT480" s="13"/>
      <c r="BU480" s="13"/>
      <c r="BV480" s="13"/>
      <c r="BW480" s="13"/>
      <c r="BX480" s="13"/>
      <c r="BY480" s="13"/>
      <c r="BZ480" s="13"/>
      <c r="CA480" s="13"/>
      <c r="CB480" s="13"/>
      <c r="CC480" s="13"/>
      <c r="CD480" s="13"/>
      <c r="CE480" s="13"/>
      <c r="CF480" s="13"/>
      <c r="CG480" s="13"/>
      <c r="CH480" s="13"/>
    </row>
    <row r="481" spans="1:86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13"/>
      <c r="AY481" s="13"/>
      <c r="AZ481" s="13"/>
      <c r="BA481" s="13"/>
      <c r="BB481" s="13"/>
      <c r="BC481" s="13"/>
      <c r="BD481" s="13"/>
      <c r="BE481" s="13"/>
      <c r="BF481" s="13"/>
      <c r="BG481" s="13"/>
      <c r="BH481" s="13"/>
      <c r="BI481" s="13"/>
      <c r="BJ481" s="13"/>
      <c r="BK481" s="13"/>
      <c r="BL481" s="13"/>
      <c r="BM481" s="13"/>
      <c r="BN481" s="13"/>
      <c r="BO481" s="13"/>
      <c r="BP481" s="13"/>
      <c r="BQ481" s="13"/>
      <c r="BR481" s="13"/>
      <c r="BS481" s="13"/>
      <c r="BT481" s="13"/>
      <c r="BU481" s="13"/>
      <c r="BV481" s="13"/>
      <c r="BW481" s="13"/>
      <c r="BX481" s="13"/>
      <c r="BY481" s="13"/>
      <c r="BZ481" s="13"/>
      <c r="CA481" s="13"/>
      <c r="CB481" s="13"/>
      <c r="CC481" s="13"/>
      <c r="CD481" s="13"/>
      <c r="CE481" s="13"/>
      <c r="CF481" s="13"/>
      <c r="CG481" s="13"/>
      <c r="CH481" s="13"/>
    </row>
    <row r="482" spans="1:86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13"/>
      <c r="AY482" s="13"/>
      <c r="AZ482" s="13"/>
      <c r="BA482" s="13"/>
      <c r="BB482" s="13"/>
      <c r="BC482" s="13"/>
      <c r="BD482" s="13"/>
      <c r="BE482" s="13"/>
      <c r="BF482" s="13"/>
      <c r="BG482" s="13"/>
      <c r="BH482" s="13"/>
      <c r="BI482" s="13"/>
      <c r="BJ482" s="13"/>
      <c r="BK482" s="13"/>
      <c r="BL482" s="13"/>
      <c r="BM482" s="13"/>
      <c r="BN482" s="13"/>
      <c r="BO482" s="13"/>
      <c r="BP482" s="13"/>
      <c r="BQ482" s="13"/>
      <c r="BR482" s="13"/>
      <c r="BS482" s="13"/>
      <c r="BT482" s="13"/>
      <c r="BU482" s="13"/>
      <c r="BV482" s="13"/>
      <c r="BW482" s="13"/>
      <c r="BX482" s="13"/>
      <c r="BY482" s="13"/>
      <c r="BZ482" s="13"/>
      <c r="CA482" s="13"/>
      <c r="CB482" s="13"/>
      <c r="CC482" s="13"/>
      <c r="CD482" s="13"/>
      <c r="CE482" s="13"/>
      <c r="CF482" s="13"/>
      <c r="CG482" s="13"/>
      <c r="CH482" s="13"/>
    </row>
    <row r="483" spans="1:86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3"/>
      <c r="AY483" s="13"/>
      <c r="AZ483" s="13"/>
      <c r="BA483" s="13"/>
      <c r="BB483" s="13"/>
      <c r="BC483" s="13"/>
      <c r="BD483" s="13"/>
      <c r="BE483" s="13"/>
      <c r="BF483" s="13"/>
      <c r="BG483" s="13"/>
      <c r="BH483" s="13"/>
      <c r="BI483" s="13"/>
      <c r="BJ483" s="13"/>
      <c r="BK483" s="13"/>
      <c r="BL483" s="13"/>
      <c r="BM483" s="13"/>
      <c r="BN483" s="13"/>
      <c r="BO483" s="13"/>
      <c r="BP483" s="13"/>
      <c r="BQ483" s="13"/>
      <c r="BR483" s="13"/>
      <c r="BS483" s="13"/>
      <c r="BT483" s="13"/>
      <c r="BU483" s="13"/>
      <c r="BV483" s="13"/>
      <c r="BW483" s="13"/>
      <c r="BX483" s="13"/>
      <c r="BY483" s="13"/>
      <c r="BZ483" s="13"/>
      <c r="CA483" s="13"/>
      <c r="CB483" s="13"/>
      <c r="CC483" s="13"/>
      <c r="CD483" s="13"/>
      <c r="CE483" s="13"/>
      <c r="CF483" s="13"/>
      <c r="CG483" s="13"/>
      <c r="CH483" s="13"/>
    </row>
    <row r="484" spans="1:86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13"/>
      <c r="AY484" s="13"/>
      <c r="AZ484" s="13"/>
      <c r="BA484" s="13"/>
      <c r="BB484" s="13"/>
      <c r="BC484" s="13"/>
      <c r="BD484" s="13"/>
      <c r="BE484" s="13"/>
      <c r="BF484" s="13"/>
      <c r="BG484" s="13"/>
      <c r="BH484" s="13"/>
      <c r="BI484" s="13"/>
      <c r="BJ484" s="13"/>
      <c r="BK484" s="13"/>
      <c r="BL484" s="13"/>
      <c r="BM484" s="13"/>
      <c r="BN484" s="13"/>
      <c r="BO484" s="13"/>
      <c r="BP484" s="13"/>
      <c r="BQ484" s="13"/>
      <c r="BR484" s="13"/>
      <c r="BS484" s="13"/>
      <c r="BT484" s="13"/>
      <c r="BU484" s="13"/>
      <c r="BV484" s="13"/>
      <c r="BW484" s="13"/>
      <c r="BX484" s="13"/>
      <c r="BY484" s="13"/>
      <c r="BZ484" s="13"/>
      <c r="CA484" s="13"/>
      <c r="CB484" s="13"/>
      <c r="CC484" s="13"/>
      <c r="CD484" s="13"/>
      <c r="CE484" s="13"/>
      <c r="CF484" s="13"/>
      <c r="CG484" s="13"/>
      <c r="CH484" s="13"/>
    </row>
    <row r="485" spans="1:86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13"/>
      <c r="AY485" s="13"/>
      <c r="AZ485" s="13"/>
      <c r="BA485" s="13"/>
      <c r="BB485" s="13"/>
      <c r="BC485" s="13"/>
      <c r="BD485" s="13"/>
      <c r="BE485" s="13"/>
      <c r="BF485" s="13"/>
      <c r="BG485" s="13"/>
      <c r="BH485" s="13"/>
      <c r="BI485" s="13"/>
      <c r="BJ485" s="13"/>
      <c r="BK485" s="13"/>
      <c r="BL485" s="13"/>
      <c r="BM485" s="13"/>
      <c r="BN485" s="13"/>
      <c r="BO485" s="13"/>
      <c r="BP485" s="13"/>
      <c r="BQ485" s="13"/>
      <c r="BR485" s="13"/>
      <c r="BS485" s="13"/>
      <c r="BT485" s="13"/>
      <c r="BU485" s="13"/>
      <c r="BV485" s="13"/>
      <c r="BW485" s="13"/>
      <c r="BX485" s="13"/>
      <c r="BY485" s="13"/>
      <c r="BZ485" s="13"/>
      <c r="CA485" s="13"/>
      <c r="CB485" s="13"/>
      <c r="CC485" s="13"/>
      <c r="CD485" s="13"/>
      <c r="CE485" s="13"/>
      <c r="CF485" s="13"/>
      <c r="CG485" s="13"/>
      <c r="CH485" s="13"/>
    </row>
    <row r="486" spans="1:86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3"/>
      <c r="AY486" s="13"/>
      <c r="AZ486" s="13"/>
      <c r="BA486" s="13"/>
      <c r="BB486" s="13"/>
      <c r="BC486" s="13"/>
      <c r="BD486" s="13"/>
      <c r="BE486" s="13"/>
      <c r="BF486" s="13"/>
      <c r="BG486" s="13"/>
      <c r="BH486" s="13"/>
      <c r="BI486" s="13"/>
      <c r="BJ486" s="13"/>
      <c r="BK486" s="13"/>
      <c r="BL486" s="13"/>
      <c r="BM486" s="13"/>
      <c r="BN486" s="13"/>
      <c r="BO486" s="13"/>
      <c r="BP486" s="13"/>
      <c r="BQ486" s="13"/>
      <c r="BR486" s="13"/>
      <c r="BS486" s="13"/>
      <c r="BT486" s="13"/>
      <c r="BU486" s="13"/>
      <c r="BV486" s="13"/>
      <c r="BW486" s="13"/>
      <c r="BX486" s="13"/>
      <c r="BY486" s="13"/>
      <c r="BZ486" s="13"/>
      <c r="CA486" s="13"/>
      <c r="CB486" s="13"/>
      <c r="CC486" s="13"/>
      <c r="CD486" s="13"/>
      <c r="CE486" s="13"/>
      <c r="CF486" s="13"/>
      <c r="CG486" s="13"/>
      <c r="CH486" s="13"/>
    </row>
    <row r="487" spans="1:86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13"/>
      <c r="AY487" s="13"/>
      <c r="AZ487" s="13"/>
      <c r="BA487" s="13"/>
      <c r="BB487" s="13"/>
      <c r="BC487" s="13"/>
      <c r="BD487" s="13"/>
      <c r="BE487" s="13"/>
      <c r="BF487" s="13"/>
      <c r="BG487" s="13"/>
      <c r="BH487" s="13"/>
      <c r="BI487" s="13"/>
      <c r="BJ487" s="13"/>
      <c r="BK487" s="13"/>
      <c r="BL487" s="13"/>
      <c r="BM487" s="13"/>
      <c r="BN487" s="13"/>
      <c r="BO487" s="13"/>
      <c r="BP487" s="13"/>
      <c r="BQ487" s="13"/>
      <c r="BR487" s="13"/>
      <c r="BS487" s="13"/>
      <c r="BT487" s="13"/>
      <c r="BU487" s="13"/>
      <c r="BV487" s="13"/>
      <c r="BW487" s="13"/>
      <c r="BX487" s="13"/>
      <c r="BY487" s="13"/>
      <c r="BZ487" s="13"/>
      <c r="CA487" s="13"/>
      <c r="CB487" s="13"/>
      <c r="CC487" s="13"/>
      <c r="CD487" s="13"/>
      <c r="CE487" s="13"/>
      <c r="CF487" s="13"/>
      <c r="CG487" s="13"/>
      <c r="CH487" s="13"/>
    </row>
    <row r="488" spans="1:86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13"/>
      <c r="AY488" s="13"/>
      <c r="AZ488" s="13"/>
      <c r="BA488" s="13"/>
      <c r="BB488" s="13"/>
      <c r="BC488" s="13"/>
      <c r="BD488" s="13"/>
      <c r="BE488" s="13"/>
      <c r="BF488" s="13"/>
      <c r="BG488" s="13"/>
      <c r="BH488" s="13"/>
      <c r="BI488" s="13"/>
      <c r="BJ488" s="13"/>
      <c r="BK488" s="13"/>
      <c r="BL488" s="13"/>
      <c r="BM488" s="13"/>
      <c r="BN488" s="13"/>
      <c r="BO488" s="13"/>
      <c r="BP488" s="13"/>
      <c r="BQ488" s="13"/>
      <c r="BR488" s="13"/>
      <c r="BS488" s="13"/>
      <c r="BT488" s="13"/>
      <c r="BU488" s="13"/>
      <c r="BV488" s="13"/>
      <c r="BW488" s="13"/>
      <c r="BX488" s="13"/>
      <c r="BY488" s="13"/>
      <c r="BZ488" s="13"/>
      <c r="CA488" s="13"/>
      <c r="CB488" s="13"/>
      <c r="CC488" s="13"/>
      <c r="CD488" s="13"/>
      <c r="CE488" s="13"/>
      <c r="CF488" s="13"/>
      <c r="CG488" s="13"/>
      <c r="CH488" s="13"/>
    </row>
    <row r="489" spans="1:86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3"/>
      <c r="AY489" s="13"/>
      <c r="AZ489" s="13"/>
      <c r="BA489" s="13"/>
      <c r="BB489" s="13"/>
      <c r="BC489" s="13"/>
      <c r="BD489" s="13"/>
      <c r="BE489" s="13"/>
      <c r="BF489" s="13"/>
      <c r="BG489" s="13"/>
      <c r="BH489" s="13"/>
      <c r="BI489" s="13"/>
      <c r="BJ489" s="13"/>
      <c r="BK489" s="13"/>
      <c r="BL489" s="13"/>
      <c r="BM489" s="13"/>
      <c r="BN489" s="13"/>
      <c r="BO489" s="13"/>
      <c r="BP489" s="13"/>
      <c r="BQ489" s="13"/>
      <c r="BR489" s="13"/>
      <c r="BS489" s="13"/>
      <c r="BT489" s="13"/>
      <c r="BU489" s="13"/>
      <c r="BV489" s="13"/>
      <c r="BW489" s="13"/>
      <c r="BX489" s="13"/>
      <c r="BY489" s="13"/>
      <c r="BZ489" s="13"/>
      <c r="CA489" s="13"/>
      <c r="CB489" s="13"/>
      <c r="CC489" s="13"/>
      <c r="CD489" s="13"/>
      <c r="CE489" s="13"/>
      <c r="CF489" s="13"/>
      <c r="CG489" s="13"/>
      <c r="CH489" s="13"/>
    </row>
    <row r="490" spans="1:86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13"/>
      <c r="AY490" s="13"/>
      <c r="AZ490" s="13"/>
      <c r="BA490" s="13"/>
      <c r="BB490" s="13"/>
      <c r="BC490" s="13"/>
      <c r="BD490" s="13"/>
      <c r="BE490" s="13"/>
      <c r="BF490" s="13"/>
      <c r="BG490" s="13"/>
      <c r="BH490" s="13"/>
      <c r="BI490" s="13"/>
      <c r="BJ490" s="13"/>
      <c r="BK490" s="13"/>
      <c r="BL490" s="13"/>
      <c r="BM490" s="13"/>
      <c r="BN490" s="13"/>
      <c r="BO490" s="13"/>
      <c r="BP490" s="13"/>
      <c r="BQ490" s="13"/>
      <c r="BR490" s="13"/>
      <c r="BS490" s="13"/>
      <c r="BT490" s="13"/>
      <c r="BU490" s="13"/>
      <c r="BV490" s="13"/>
      <c r="BW490" s="13"/>
      <c r="BX490" s="13"/>
      <c r="BY490" s="13"/>
      <c r="BZ490" s="13"/>
      <c r="CA490" s="13"/>
      <c r="CB490" s="13"/>
      <c r="CC490" s="13"/>
      <c r="CD490" s="13"/>
      <c r="CE490" s="13"/>
      <c r="CF490" s="13"/>
      <c r="CG490" s="13"/>
      <c r="CH490" s="13"/>
    </row>
    <row r="491" spans="1:86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13"/>
      <c r="AY491" s="13"/>
      <c r="AZ491" s="13"/>
      <c r="BA491" s="13"/>
      <c r="BB491" s="13"/>
      <c r="BC491" s="13"/>
      <c r="BD491" s="13"/>
      <c r="BE491" s="13"/>
      <c r="BF491" s="13"/>
      <c r="BG491" s="13"/>
      <c r="BH491" s="13"/>
      <c r="BI491" s="13"/>
      <c r="BJ491" s="13"/>
      <c r="BK491" s="13"/>
      <c r="BL491" s="13"/>
      <c r="BM491" s="13"/>
      <c r="BN491" s="13"/>
      <c r="BO491" s="13"/>
      <c r="BP491" s="13"/>
      <c r="BQ491" s="13"/>
      <c r="BR491" s="13"/>
      <c r="BS491" s="13"/>
      <c r="BT491" s="13"/>
      <c r="BU491" s="13"/>
      <c r="BV491" s="13"/>
      <c r="BW491" s="13"/>
      <c r="BX491" s="13"/>
      <c r="BY491" s="13"/>
      <c r="BZ491" s="13"/>
      <c r="CA491" s="13"/>
      <c r="CB491" s="13"/>
      <c r="CC491" s="13"/>
      <c r="CD491" s="13"/>
      <c r="CE491" s="13"/>
      <c r="CF491" s="13"/>
      <c r="CG491" s="13"/>
      <c r="CH491" s="13"/>
    </row>
    <row r="492" spans="1:86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3"/>
      <c r="AY492" s="13"/>
      <c r="AZ492" s="13"/>
      <c r="BA492" s="13"/>
      <c r="BB492" s="13"/>
      <c r="BC492" s="13"/>
      <c r="BD492" s="13"/>
      <c r="BE492" s="13"/>
      <c r="BF492" s="13"/>
      <c r="BG492" s="13"/>
      <c r="BH492" s="13"/>
      <c r="BI492" s="13"/>
      <c r="BJ492" s="13"/>
      <c r="BK492" s="13"/>
      <c r="BL492" s="13"/>
      <c r="BM492" s="13"/>
      <c r="BN492" s="13"/>
      <c r="BO492" s="13"/>
      <c r="BP492" s="13"/>
      <c r="BQ492" s="13"/>
      <c r="BR492" s="13"/>
      <c r="BS492" s="13"/>
      <c r="BT492" s="13"/>
      <c r="BU492" s="13"/>
      <c r="BV492" s="13"/>
      <c r="BW492" s="13"/>
      <c r="BX492" s="13"/>
      <c r="BY492" s="13"/>
      <c r="BZ492" s="13"/>
      <c r="CA492" s="13"/>
      <c r="CB492" s="13"/>
      <c r="CC492" s="13"/>
      <c r="CD492" s="13"/>
      <c r="CE492" s="13"/>
      <c r="CF492" s="13"/>
      <c r="CG492" s="13"/>
      <c r="CH492" s="13"/>
    </row>
    <row r="493" spans="1:86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13"/>
      <c r="AY493" s="13"/>
      <c r="AZ493" s="13"/>
      <c r="BA493" s="13"/>
      <c r="BB493" s="13"/>
      <c r="BC493" s="13"/>
      <c r="BD493" s="13"/>
      <c r="BE493" s="13"/>
      <c r="BF493" s="13"/>
      <c r="BG493" s="13"/>
      <c r="BH493" s="13"/>
      <c r="BI493" s="13"/>
      <c r="BJ493" s="13"/>
      <c r="BK493" s="13"/>
      <c r="BL493" s="13"/>
      <c r="BM493" s="13"/>
      <c r="BN493" s="13"/>
      <c r="BO493" s="13"/>
      <c r="BP493" s="13"/>
      <c r="BQ493" s="13"/>
      <c r="BR493" s="13"/>
      <c r="BS493" s="13"/>
      <c r="BT493" s="13"/>
      <c r="BU493" s="13"/>
      <c r="BV493" s="13"/>
      <c r="BW493" s="13"/>
      <c r="BX493" s="13"/>
      <c r="BY493" s="13"/>
      <c r="BZ493" s="13"/>
      <c r="CA493" s="13"/>
      <c r="CB493" s="13"/>
      <c r="CC493" s="13"/>
      <c r="CD493" s="13"/>
      <c r="CE493" s="13"/>
      <c r="CF493" s="13"/>
      <c r="CG493" s="13"/>
      <c r="CH493" s="13"/>
    </row>
    <row r="494" spans="1:86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13"/>
      <c r="AY494" s="13"/>
      <c r="AZ494" s="13"/>
      <c r="BA494" s="13"/>
      <c r="BB494" s="13"/>
      <c r="BC494" s="13"/>
      <c r="BD494" s="13"/>
      <c r="BE494" s="13"/>
      <c r="BF494" s="13"/>
      <c r="BG494" s="13"/>
      <c r="BH494" s="13"/>
      <c r="BI494" s="13"/>
      <c r="BJ494" s="13"/>
      <c r="BK494" s="13"/>
      <c r="BL494" s="13"/>
      <c r="BM494" s="13"/>
      <c r="BN494" s="13"/>
      <c r="BO494" s="13"/>
      <c r="BP494" s="13"/>
      <c r="BQ494" s="13"/>
      <c r="BR494" s="13"/>
      <c r="BS494" s="13"/>
      <c r="BT494" s="13"/>
      <c r="BU494" s="13"/>
      <c r="BV494" s="13"/>
      <c r="BW494" s="13"/>
      <c r="BX494" s="13"/>
      <c r="BY494" s="13"/>
      <c r="BZ494" s="13"/>
      <c r="CA494" s="13"/>
      <c r="CB494" s="13"/>
      <c r="CC494" s="13"/>
      <c r="CD494" s="13"/>
      <c r="CE494" s="13"/>
      <c r="CF494" s="13"/>
      <c r="CG494" s="13"/>
      <c r="CH494" s="13"/>
    </row>
    <row r="495" spans="1:86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3"/>
      <c r="AY495" s="13"/>
      <c r="AZ495" s="13"/>
      <c r="BA495" s="13"/>
      <c r="BB495" s="13"/>
      <c r="BC495" s="13"/>
      <c r="BD495" s="13"/>
      <c r="BE495" s="13"/>
      <c r="BF495" s="13"/>
      <c r="BG495" s="13"/>
      <c r="BH495" s="13"/>
      <c r="BI495" s="13"/>
      <c r="BJ495" s="13"/>
      <c r="BK495" s="13"/>
      <c r="BL495" s="13"/>
      <c r="BM495" s="13"/>
      <c r="BN495" s="13"/>
      <c r="BO495" s="13"/>
      <c r="BP495" s="13"/>
      <c r="BQ495" s="13"/>
      <c r="BR495" s="13"/>
      <c r="BS495" s="13"/>
      <c r="BT495" s="13"/>
      <c r="BU495" s="13"/>
      <c r="BV495" s="13"/>
      <c r="BW495" s="13"/>
      <c r="BX495" s="13"/>
      <c r="BY495" s="13"/>
      <c r="BZ495" s="13"/>
      <c r="CA495" s="13"/>
      <c r="CB495" s="13"/>
      <c r="CC495" s="13"/>
      <c r="CD495" s="13"/>
      <c r="CE495" s="13"/>
      <c r="CF495" s="13"/>
      <c r="CG495" s="13"/>
      <c r="CH495" s="13"/>
    </row>
    <row r="496" spans="1:86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13"/>
      <c r="AY496" s="13"/>
      <c r="AZ496" s="13"/>
      <c r="BA496" s="13"/>
      <c r="BB496" s="13"/>
      <c r="BC496" s="13"/>
      <c r="BD496" s="13"/>
      <c r="BE496" s="13"/>
      <c r="BF496" s="13"/>
      <c r="BG496" s="13"/>
      <c r="BH496" s="13"/>
      <c r="BI496" s="13"/>
      <c r="BJ496" s="13"/>
      <c r="BK496" s="13"/>
      <c r="BL496" s="13"/>
      <c r="BM496" s="13"/>
      <c r="BN496" s="13"/>
      <c r="BO496" s="13"/>
      <c r="BP496" s="13"/>
      <c r="BQ496" s="13"/>
      <c r="BR496" s="13"/>
      <c r="BS496" s="13"/>
      <c r="BT496" s="13"/>
      <c r="BU496" s="13"/>
      <c r="BV496" s="13"/>
      <c r="BW496" s="13"/>
      <c r="BX496" s="13"/>
      <c r="BY496" s="13"/>
      <c r="BZ496" s="13"/>
      <c r="CA496" s="13"/>
      <c r="CB496" s="13"/>
      <c r="CC496" s="13"/>
      <c r="CD496" s="13"/>
      <c r="CE496" s="13"/>
      <c r="CF496" s="13"/>
      <c r="CG496" s="13"/>
      <c r="CH496" s="13"/>
    </row>
    <row r="497" spans="1:86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13"/>
      <c r="AY497" s="13"/>
      <c r="AZ497" s="13"/>
      <c r="BA497" s="13"/>
      <c r="BB497" s="13"/>
      <c r="BC497" s="13"/>
      <c r="BD497" s="13"/>
      <c r="BE497" s="13"/>
      <c r="BF497" s="13"/>
      <c r="BG497" s="13"/>
      <c r="BH497" s="13"/>
      <c r="BI497" s="13"/>
      <c r="BJ497" s="13"/>
      <c r="BK497" s="13"/>
      <c r="BL497" s="13"/>
      <c r="BM497" s="13"/>
      <c r="BN497" s="13"/>
      <c r="BO497" s="13"/>
      <c r="BP497" s="13"/>
      <c r="BQ497" s="13"/>
      <c r="BR497" s="13"/>
      <c r="BS497" s="13"/>
      <c r="BT497" s="13"/>
      <c r="BU497" s="13"/>
      <c r="BV497" s="13"/>
      <c r="BW497" s="13"/>
      <c r="BX497" s="13"/>
      <c r="BY497" s="13"/>
      <c r="BZ497" s="13"/>
      <c r="CA497" s="13"/>
      <c r="CB497" s="13"/>
      <c r="CC497" s="13"/>
      <c r="CD497" s="13"/>
      <c r="CE497" s="13"/>
      <c r="CF497" s="13"/>
      <c r="CG497" s="13"/>
      <c r="CH497" s="13"/>
    </row>
    <row r="498" spans="1:86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3"/>
      <c r="AY498" s="13"/>
      <c r="AZ498" s="13"/>
      <c r="BA498" s="13"/>
      <c r="BB498" s="13"/>
      <c r="BC498" s="13"/>
      <c r="BD498" s="13"/>
      <c r="BE498" s="13"/>
      <c r="BF498" s="13"/>
      <c r="BG498" s="13"/>
      <c r="BH498" s="13"/>
      <c r="BI498" s="13"/>
      <c r="BJ498" s="13"/>
      <c r="BK498" s="13"/>
      <c r="BL498" s="13"/>
      <c r="BM498" s="13"/>
      <c r="BN498" s="13"/>
      <c r="BO498" s="13"/>
      <c r="BP498" s="13"/>
      <c r="BQ498" s="13"/>
      <c r="BR498" s="13"/>
      <c r="BS498" s="13"/>
      <c r="BT498" s="13"/>
      <c r="BU498" s="13"/>
      <c r="BV498" s="13"/>
      <c r="BW498" s="13"/>
      <c r="BX498" s="13"/>
      <c r="BY498" s="13"/>
      <c r="BZ498" s="13"/>
      <c r="CA498" s="13"/>
      <c r="CB498" s="13"/>
      <c r="CC498" s="13"/>
      <c r="CD498" s="13"/>
      <c r="CE498" s="13"/>
      <c r="CF498" s="13"/>
      <c r="CG498" s="13"/>
      <c r="CH498" s="13"/>
    </row>
    <row r="499" spans="1:86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13"/>
      <c r="AY499" s="13"/>
      <c r="AZ499" s="13"/>
      <c r="BA499" s="13"/>
      <c r="BB499" s="13"/>
      <c r="BC499" s="13"/>
      <c r="BD499" s="13"/>
      <c r="BE499" s="13"/>
      <c r="BF499" s="13"/>
      <c r="BG499" s="13"/>
      <c r="BH499" s="13"/>
      <c r="BI499" s="13"/>
      <c r="BJ499" s="13"/>
      <c r="BK499" s="13"/>
      <c r="BL499" s="13"/>
      <c r="BM499" s="13"/>
      <c r="BN499" s="13"/>
      <c r="BO499" s="13"/>
      <c r="BP499" s="13"/>
      <c r="BQ499" s="13"/>
      <c r="BR499" s="13"/>
      <c r="BS499" s="13"/>
      <c r="BT499" s="13"/>
      <c r="BU499" s="13"/>
      <c r="BV499" s="13"/>
      <c r="BW499" s="13"/>
      <c r="BX499" s="13"/>
      <c r="BY499" s="13"/>
      <c r="BZ499" s="13"/>
      <c r="CA499" s="13"/>
      <c r="CB499" s="13"/>
      <c r="CC499" s="13"/>
      <c r="CD499" s="13"/>
      <c r="CE499" s="13"/>
      <c r="CF499" s="13"/>
      <c r="CG499" s="13"/>
      <c r="CH499" s="13"/>
    </row>
    <row r="500" spans="1:86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13"/>
      <c r="AY500" s="13"/>
      <c r="AZ500" s="13"/>
      <c r="BA500" s="13"/>
      <c r="BB500" s="13"/>
      <c r="BC500" s="13"/>
      <c r="BD500" s="13"/>
      <c r="BE500" s="13"/>
      <c r="BF500" s="13"/>
      <c r="BG500" s="13"/>
      <c r="BH500" s="13"/>
      <c r="BI500" s="13"/>
      <c r="BJ500" s="13"/>
      <c r="BK500" s="13"/>
      <c r="BL500" s="13"/>
      <c r="BM500" s="13"/>
      <c r="BN500" s="13"/>
      <c r="BO500" s="13"/>
      <c r="BP500" s="13"/>
      <c r="BQ500" s="13"/>
      <c r="BR500" s="13"/>
      <c r="BS500" s="13"/>
      <c r="BT500" s="13"/>
      <c r="BU500" s="13"/>
      <c r="BV500" s="13"/>
      <c r="BW500" s="13"/>
      <c r="BX500" s="13"/>
      <c r="BY500" s="13"/>
      <c r="BZ500" s="13"/>
      <c r="CA500" s="13"/>
      <c r="CB500" s="13"/>
      <c r="CC500" s="13"/>
      <c r="CD500" s="13"/>
      <c r="CE500" s="13"/>
      <c r="CF500" s="13"/>
      <c r="CG500" s="13"/>
      <c r="CH500" s="13"/>
    </row>
    <row r="501" spans="1:86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3"/>
      <c r="AY501" s="13"/>
      <c r="AZ501" s="13"/>
      <c r="BA501" s="13"/>
      <c r="BB501" s="13"/>
      <c r="BC501" s="13"/>
      <c r="BD501" s="13"/>
      <c r="BE501" s="13"/>
      <c r="BF501" s="13"/>
      <c r="BG501" s="13"/>
      <c r="BH501" s="13"/>
      <c r="BI501" s="13"/>
      <c r="BJ501" s="13"/>
      <c r="BK501" s="13"/>
      <c r="BL501" s="13"/>
      <c r="BM501" s="13"/>
      <c r="BN501" s="13"/>
      <c r="BO501" s="13"/>
      <c r="BP501" s="13"/>
      <c r="BQ501" s="13"/>
      <c r="BR501" s="13"/>
      <c r="BS501" s="13"/>
      <c r="BT501" s="13"/>
      <c r="BU501" s="13"/>
      <c r="BV501" s="13"/>
      <c r="BW501" s="13"/>
      <c r="BX501" s="13"/>
      <c r="BY501" s="13"/>
      <c r="BZ501" s="13"/>
      <c r="CA501" s="13"/>
      <c r="CB501" s="13"/>
      <c r="CC501" s="13"/>
      <c r="CD501" s="13"/>
      <c r="CE501" s="13"/>
      <c r="CF501" s="13"/>
      <c r="CG501" s="13"/>
      <c r="CH501" s="13"/>
    </row>
    <row r="502" spans="1:86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13"/>
      <c r="AY502" s="13"/>
      <c r="AZ502" s="13"/>
      <c r="BA502" s="13"/>
      <c r="BB502" s="13"/>
      <c r="BC502" s="13"/>
      <c r="BD502" s="13"/>
      <c r="BE502" s="13"/>
      <c r="BF502" s="13"/>
      <c r="BG502" s="13"/>
      <c r="BH502" s="13"/>
      <c r="BI502" s="13"/>
      <c r="BJ502" s="13"/>
      <c r="BK502" s="13"/>
      <c r="BL502" s="13"/>
      <c r="BM502" s="13"/>
      <c r="BN502" s="13"/>
      <c r="BO502" s="13"/>
      <c r="BP502" s="13"/>
      <c r="BQ502" s="13"/>
      <c r="BR502" s="13"/>
      <c r="BS502" s="13"/>
      <c r="BT502" s="13"/>
      <c r="BU502" s="13"/>
      <c r="BV502" s="13"/>
      <c r="BW502" s="13"/>
      <c r="BX502" s="13"/>
      <c r="BY502" s="13"/>
      <c r="BZ502" s="13"/>
      <c r="CA502" s="13"/>
      <c r="CB502" s="13"/>
      <c r="CC502" s="13"/>
      <c r="CD502" s="13"/>
      <c r="CE502" s="13"/>
      <c r="CF502" s="13"/>
      <c r="CG502" s="13"/>
      <c r="CH502" s="13"/>
    </row>
    <row r="503" spans="1:86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13"/>
      <c r="AY503" s="13"/>
      <c r="AZ503" s="13"/>
      <c r="BA503" s="13"/>
      <c r="BB503" s="13"/>
      <c r="BC503" s="13"/>
      <c r="BD503" s="13"/>
      <c r="BE503" s="13"/>
      <c r="BF503" s="13"/>
      <c r="BG503" s="13"/>
      <c r="BH503" s="13"/>
      <c r="BI503" s="13"/>
      <c r="BJ503" s="13"/>
      <c r="BK503" s="13"/>
      <c r="BL503" s="13"/>
      <c r="BM503" s="13"/>
      <c r="BN503" s="13"/>
      <c r="BO503" s="13"/>
      <c r="BP503" s="13"/>
      <c r="BQ503" s="13"/>
      <c r="BR503" s="13"/>
      <c r="BS503" s="13"/>
      <c r="BT503" s="13"/>
      <c r="BU503" s="13"/>
      <c r="BV503" s="13"/>
      <c r="BW503" s="13"/>
      <c r="BX503" s="13"/>
      <c r="BY503" s="13"/>
      <c r="BZ503" s="13"/>
      <c r="CA503" s="13"/>
      <c r="CB503" s="13"/>
      <c r="CC503" s="13"/>
      <c r="CD503" s="13"/>
      <c r="CE503" s="13"/>
      <c r="CF503" s="13"/>
      <c r="CG503" s="13"/>
      <c r="CH503" s="13"/>
    </row>
    <row r="504" spans="1:86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13"/>
      <c r="AY504" s="13"/>
      <c r="AZ504" s="13"/>
      <c r="BA504" s="13"/>
      <c r="BB504" s="13"/>
      <c r="BC504" s="13"/>
      <c r="BD504" s="13"/>
      <c r="BE504" s="13"/>
      <c r="BF504" s="13"/>
      <c r="BG504" s="13"/>
      <c r="BH504" s="13"/>
      <c r="BI504" s="13"/>
      <c r="BJ504" s="13"/>
      <c r="BK504" s="13"/>
      <c r="BL504" s="13"/>
      <c r="BM504" s="13"/>
      <c r="BN504" s="13"/>
      <c r="BO504" s="13"/>
      <c r="BP504" s="13"/>
      <c r="BQ504" s="13"/>
      <c r="BR504" s="13"/>
      <c r="BS504" s="13"/>
      <c r="BT504" s="13"/>
      <c r="BU504" s="13"/>
      <c r="BV504" s="13"/>
      <c r="BW504" s="13"/>
      <c r="BX504" s="13"/>
      <c r="BY504" s="13"/>
      <c r="BZ504" s="13"/>
      <c r="CA504" s="13"/>
      <c r="CB504" s="13"/>
      <c r="CC504" s="13"/>
      <c r="CD504" s="13"/>
      <c r="CE504" s="13"/>
      <c r="CF504" s="13"/>
      <c r="CG504" s="13"/>
      <c r="CH504" s="13"/>
    </row>
    <row r="505" spans="1:86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13"/>
      <c r="AY505" s="13"/>
      <c r="AZ505" s="13"/>
      <c r="BA505" s="13"/>
      <c r="BB505" s="13"/>
      <c r="BC505" s="13"/>
      <c r="BD505" s="13"/>
      <c r="BE505" s="13"/>
      <c r="BF505" s="13"/>
      <c r="BG505" s="13"/>
      <c r="BH505" s="13"/>
      <c r="BI505" s="13"/>
      <c r="BJ505" s="13"/>
      <c r="BK505" s="13"/>
      <c r="BL505" s="13"/>
      <c r="BM505" s="13"/>
      <c r="BN505" s="13"/>
      <c r="BO505" s="13"/>
      <c r="BP505" s="13"/>
      <c r="BQ505" s="13"/>
      <c r="BR505" s="13"/>
      <c r="BS505" s="13"/>
      <c r="BT505" s="13"/>
      <c r="BU505" s="13"/>
      <c r="BV505" s="13"/>
      <c r="BW505" s="13"/>
      <c r="BX505" s="13"/>
      <c r="BY505" s="13"/>
      <c r="BZ505" s="13"/>
      <c r="CA505" s="13"/>
      <c r="CB505" s="13"/>
      <c r="CC505" s="13"/>
      <c r="CD505" s="13"/>
      <c r="CE505" s="13"/>
      <c r="CF505" s="13"/>
      <c r="CG505" s="13"/>
      <c r="CH505" s="13"/>
    </row>
    <row r="506" spans="1:86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13"/>
      <c r="AY506" s="13"/>
      <c r="AZ506" s="13"/>
      <c r="BA506" s="13"/>
      <c r="BB506" s="13"/>
      <c r="BC506" s="13"/>
      <c r="BD506" s="13"/>
      <c r="BE506" s="13"/>
      <c r="BF506" s="13"/>
      <c r="BG506" s="13"/>
      <c r="BH506" s="13"/>
      <c r="BI506" s="13"/>
      <c r="BJ506" s="13"/>
      <c r="BK506" s="13"/>
      <c r="BL506" s="13"/>
      <c r="BM506" s="13"/>
      <c r="BN506" s="13"/>
      <c r="BO506" s="13"/>
      <c r="BP506" s="13"/>
      <c r="BQ506" s="13"/>
      <c r="BR506" s="13"/>
      <c r="BS506" s="13"/>
      <c r="BT506" s="13"/>
      <c r="BU506" s="13"/>
      <c r="BV506" s="13"/>
      <c r="BW506" s="13"/>
      <c r="BX506" s="13"/>
      <c r="BY506" s="13"/>
      <c r="BZ506" s="13"/>
      <c r="CA506" s="13"/>
      <c r="CB506" s="13"/>
      <c r="CC506" s="13"/>
      <c r="CD506" s="13"/>
      <c r="CE506" s="13"/>
      <c r="CF506" s="13"/>
      <c r="CG506" s="13"/>
      <c r="CH506" s="13"/>
    </row>
    <row r="507" spans="1:86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13"/>
      <c r="AY507" s="13"/>
      <c r="AZ507" s="13"/>
      <c r="BA507" s="13"/>
      <c r="BB507" s="13"/>
      <c r="BC507" s="13"/>
      <c r="BD507" s="13"/>
      <c r="BE507" s="13"/>
      <c r="BF507" s="13"/>
      <c r="BG507" s="13"/>
      <c r="BH507" s="13"/>
      <c r="BI507" s="13"/>
      <c r="BJ507" s="13"/>
      <c r="BK507" s="13"/>
      <c r="BL507" s="13"/>
      <c r="BM507" s="13"/>
      <c r="BN507" s="13"/>
      <c r="BO507" s="13"/>
      <c r="BP507" s="13"/>
      <c r="BQ507" s="13"/>
      <c r="BR507" s="13"/>
      <c r="BS507" s="13"/>
      <c r="BT507" s="13"/>
      <c r="BU507" s="13"/>
      <c r="BV507" s="13"/>
      <c r="BW507" s="13"/>
      <c r="BX507" s="13"/>
      <c r="BY507" s="13"/>
      <c r="BZ507" s="13"/>
      <c r="CA507" s="13"/>
      <c r="CB507" s="13"/>
      <c r="CC507" s="13"/>
      <c r="CD507" s="13"/>
      <c r="CE507" s="13"/>
      <c r="CF507" s="13"/>
      <c r="CG507" s="13"/>
      <c r="CH507" s="13"/>
    </row>
    <row r="508" spans="1:86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13"/>
      <c r="AY508" s="13"/>
      <c r="AZ508" s="13"/>
      <c r="BA508" s="13"/>
      <c r="BB508" s="13"/>
      <c r="BC508" s="13"/>
      <c r="BD508" s="13"/>
      <c r="BE508" s="13"/>
      <c r="BF508" s="13"/>
      <c r="BG508" s="13"/>
      <c r="BH508" s="13"/>
      <c r="BI508" s="13"/>
      <c r="BJ508" s="13"/>
      <c r="BK508" s="13"/>
      <c r="BL508" s="13"/>
      <c r="BM508" s="13"/>
      <c r="BN508" s="13"/>
      <c r="BO508" s="13"/>
      <c r="BP508" s="13"/>
      <c r="BQ508" s="13"/>
      <c r="BR508" s="13"/>
      <c r="BS508" s="13"/>
      <c r="BT508" s="13"/>
      <c r="BU508" s="13"/>
      <c r="BV508" s="13"/>
      <c r="BW508" s="13"/>
      <c r="BX508" s="13"/>
      <c r="BY508" s="13"/>
      <c r="BZ508" s="13"/>
      <c r="CA508" s="13"/>
      <c r="CB508" s="13"/>
      <c r="CC508" s="13"/>
      <c r="CD508" s="13"/>
      <c r="CE508" s="13"/>
      <c r="CF508" s="13"/>
      <c r="CG508" s="13"/>
      <c r="CH508" s="13"/>
    </row>
    <row r="509" spans="1:86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13"/>
      <c r="AY509" s="13"/>
      <c r="AZ509" s="13"/>
      <c r="BA509" s="13"/>
      <c r="BB509" s="13"/>
      <c r="BC509" s="13"/>
      <c r="BD509" s="13"/>
      <c r="BE509" s="13"/>
      <c r="BF509" s="13"/>
      <c r="BG509" s="13"/>
      <c r="BH509" s="13"/>
      <c r="BI509" s="13"/>
      <c r="BJ509" s="13"/>
      <c r="BK509" s="13"/>
      <c r="BL509" s="13"/>
      <c r="BM509" s="13"/>
      <c r="BN509" s="13"/>
      <c r="BO509" s="13"/>
      <c r="BP509" s="13"/>
      <c r="BQ509" s="13"/>
      <c r="BR509" s="13"/>
      <c r="BS509" s="13"/>
      <c r="BT509" s="13"/>
      <c r="BU509" s="13"/>
      <c r="BV509" s="13"/>
      <c r="BW509" s="13"/>
      <c r="BX509" s="13"/>
      <c r="BY509" s="13"/>
      <c r="BZ509" s="13"/>
      <c r="CA509" s="13"/>
      <c r="CB509" s="13"/>
      <c r="CC509" s="13"/>
      <c r="CD509" s="13"/>
      <c r="CE509" s="13"/>
      <c r="CF509" s="13"/>
      <c r="CG509" s="13"/>
      <c r="CH509" s="13"/>
    </row>
    <row r="510" spans="1:86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13"/>
      <c r="AY510" s="13"/>
      <c r="AZ510" s="13"/>
      <c r="BA510" s="13"/>
      <c r="BB510" s="13"/>
      <c r="BC510" s="13"/>
      <c r="BD510" s="13"/>
      <c r="BE510" s="13"/>
      <c r="BF510" s="13"/>
      <c r="BG510" s="13"/>
      <c r="BH510" s="13"/>
      <c r="BI510" s="13"/>
      <c r="BJ510" s="13"/>
      <c r="BK510" s="13"/>
      <c r="BL510" s="13"/>
      <c r="BM510" s="13"/>
      <c r="BN510" s="13"/>
      <c r="BO510" s="13"/>
      <c r="BP510" s="13"/>
      <c r="BQ510" s="13"/>
      <c r="BR510" s="13"/>
      <c r="BS510" s="13"/>
      <c r="BT510" s="13"/>
      <c r="BU510" s="13"/>
      <c r="BV510" s="13"/>
      <c r="BW510" s="13"/>
      <c r="BX510" s="13"/>
      <c r="BY510" s="13"/>
      <c r="BZ510" s="13"/>
      <c r="CA510" s="13"/>
      <c r="CB510" s="13"/>
      <c r="CC510" s="13"/>
      <c r="CD510" s="13"/>
      <c r="CE510" s="13"/>
      <c r="CF510" s="13"/>
      <c r="CG510" s="13"/>
      <c r="CH510" s="13"/>
    </row>
    <row r="511" spans="1:86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13"/>
      <c r="AY511" s="13"/>
      <c r="AZ511" s="13"/>
      <c r="BA511" s="13"/>
      <c r="BB511" s="13"/>
      <c r="BC511" s="13"/>
      <c r="BD511" s="13"/>
      <c r="BE511" s="13"/>
      <c r="BF511" s="13"/>
      <c r="BG511" s="13"/>
      <c r="BH511" s="13"/>
      <c r="BI511" s="13"/>
      <c r="BJ511" s="13"/>
      <c r="BK511" s="13"/>
      <c r="BL511" s="13"/>
      <c r="BM511" s="13"/>
      <c r="BN511" s="13"/>
      <c r="BO511" s="13"/>
      <c r="BP511" s="13"/>
      <c r="BQ511" s="13"/>
      <c r="BR511" s="13"/>
      <c r="BS511" s="13"/>
      <c r="BT511" s="13"/>
      <c r="BU511" s="13"/>
      <c r="BV511" s="13"/>
      <c r="BW511" s="13"/>
      <c r="BX511" s="13"/>
      <c r="BY511" s="13"/>
      <c r="BZ511" s="13"/>
      <c r="CA511" s="13"/>
      <c r="CB511" s="13"/>
      <c r="CC511" s="13"/>
      <c r="CD511" s="13"/>
      <c r="CE511" s="13"/>
      <c r="CF511" s="13"/>
      <c r="CG511" s="13"/>
      <c r="CH511" s="13"/>
    </row>
    <row r="512" spans="1:86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13"/>
      <c r="AY512" s="13"/>
      <c r="AZ512" s="13"/>
      <c r="BA512" s="13"/>
      <c r="BB512" s="13"/>
      <c r="BC512" s="13"/>
      <c r="BD512" s="13"/>
      <c r="BE512" s="13"/>
      <c r="BF512" s="13"/>
      <c r="BG512" s="13"/>
      <c r="BH512" s="13"/>
      <c r="BI512" s="13"/>
      <c r="BJ512" s="13"/>
      <c r="BK512" s="13"/>
      <c r="BL512" s="13"/>
      <c r="BM512" s="13"/>
      <c r="BN512" s="13"/>
      <c r="BO512" s="13"/>
      <c r="BP512" s="13"/>
      <c r="BQ512" s="13"/>
      <c r="BR512" s="13"/>
      <c r="BS512" s="13"/>
      <c r="BT512" s="13"/>
      <c r="BU512" s="13"/>
      <c r="BV512" s="13"/>
      <c r="BW512" s="13"/>
      <c r="BX512" s="13"/>
      <c r="BY512" s="13"/>
      <c r="BZ512" s="13"/>
      <c r="CA512" s="13"/>
      <c r="CB512" s="13"/>
      <c r="CC512" s="13"/>
      <c r="CD512" s="13"/>
      <c r="CE512" s="13"/>
      <c r="CF512" s="13"/>
      <c r="CG512" s="13"/>
      <c r="CH512" s="13"/>
    </row>
    <row r="513" spans="1:86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13"/>
      <c r="AY513" s="13"/>
      <c r="AZ513" s="13"/>
      <c r="BA513" s="13"/>
      <c r="BB513" s="13"/>
      <c r="BC513" s="13"/>
      <c r="BD513" s="13"/>
      <c r="BE513" s="13"/>
      <c r="BF513" s="13"/>
      <c r="BG513" s="13"/>
      <c r="BH513" s="13"/>
      <c r="BI513" s="13"/>
      <c r="BJ513" s="13"/>
      <c r="BK513" s="13"/>
      <c r="BL513" s="13"/>
      <c r="BM513" s="13"/>
      <c r="BN513" s="13"/>
      <c r="BO513" s="13"/>
      <c r="BP513" s="13"/>
      <c r="BQ513" s="13"/>
      <c r="BR513" s="13"/>
      <c r="BS513" s="13"/>
      <c r="BT513" s="13"/>
      <c r="BU513" s="13"/>
      <c r="BV513" s="13"/>
      <c r="BW513" s="13"/>
      <c r="BX513" s="13"/>
      <c r="BY513" s="13"/>
      <c r="BZ513" s="13"/>
      <c r="CA513" s="13"/>
      <c r="CB513" s="13"/>
      <c r="CC513" s="13"/>
      <c r="CD513" s="13"/>
      <c r="CE513" s="13"/>
      <c r="CF513" s="13"/>
      <c r="CG513" s="13"/>
      <c r="CH513" s="13"/>
    </row>
    <row r="514" spans="1:86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13"/>
      <c r="AY514" s="13"/>
      <c r="AZ514" s="13"/>
      <c r="BA514" s="13"/>
      <c r="BB514" s="13"/>
      <c r="BC514" s="13"/>
      <c r="BD514" s="13"/>
      <c r="BE514" s="13"/>
      <c r="BF514" s="13"/>
      <c r="BG514" s="13"/>
      <c r="BH514" s="13"/>
      <c r="BI514" s="13"/>
      <c r="BJ514" s="13"/>
      <c r="BK514" s="13"/>
      <c r="BL514" s="13"/>
      <c r="BM514" s="13"/>
      <c r="BN514" s="13"/>
      <c r="BO514" s="13"/>
      <c r="BP514" s="13"/>
      <c r="BQ514" s="13"/>
      <c r="BR514" s="13"/>
      <c r="BS514" s="13"/>
      <c r="BT514" s="13"/>
      <c r="BU514" s="13"/>
      <c r="BV514" s="13"/>
      <c r="BW514" s="13"/>
      <c r="BX514" s="13"/>
      <c r="BY514" s="13"/>
      <c r="BZ514" s="13"/>
      <c r="CA514" s="13"/>
      <c r="CB514" s="13"/>
      <c r="CC514" s="13"/>
      <c r="CD514" s="13"/>
      <c r="CE514" s="13"/>
      <c r="CF514" s="13"/>
      <c r="CG514" s="13"/>
      <c r="CH514" s="13"/>
    </row>
    <row r="515" spans="1:86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13"/>
      <c r="AY515" s="13"/>
      <c r="AZ515" s="13"/>
      <c r="BA515" s="13"/>
      <c r="BB515" s="13"/>
      <c r="BC515" s="13"/>
      <c r="BD515" s="13"/>
      <c r="BE515" s="13"/>
      <c r="BF515" s="13"/>
      <c r="BG515" s="13"/>
      <c r="BH515" s="13"/>
      <c r="BI515" s="13"/>
      <c r="BJ515" s="13"/>
      <c r="BK515" s="13"/>
      <c r="BL515" s="13"/>
      <c r="BM515" s="13"/>
      <c r="BN515" s="13"/>
      <c r="BO515" s="13"/>
      <c r="BP515" s="13"/>
      <c r="BQ515" s="13"/>
      <c r="BR515" s="13"/>
      <c r="BS515" s="13"/>
      <c r="BT515" s="13"/>
      <c r="BU515" s="13"/>
      <c r="BV515" s="13"/>
      <c r="BW515" s="13"/>
      <c r="BX515" s="13"/>
      <c r="BY515" s="13"/>
      <c r="BZ515" s="13"/>
      <c r="CA515" s="13"/>
      <c r="CB515" s="13"/>
      <c r="CC515" s="13"/>
      <c r="CD515" s="13"/>
      <c r="CE515" s="13"/>
      <c r="CF515" s="13"/>
      <c r="CG515" s="13"/>
      <c r="CH515" s="13"/>
    </row>
    <row r="516" spans="1:86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13"/>
      <c r="AY516" s="13"/>
      <c r="AZ516" s="13"/>
      <c r="BA516" s="13"/>
      <c r="BB516" s="13"/>
      <c r="BC516" s="13"/>
      <c r="BD516" s="13"/>
      <c r="BE516" s="13"/>
      <c r="BF516" s="13"/>
      <c r="BG516" s="13"/>
      <c r="BH516" s="13"/>
      <c r="BI516" s="13"/>
      <c r="BJ516" s="13"/>
      <c r="BK516" s="13"/>
      <c r="BL516" s="13"/>
      <c r="BM516" s="13"/>
      <c r="BN516" s="13"/>
      <c r="BO516" s="13"/>
      <c r="BP516" s="13"/>
      <c r="BQ516" s="13"/>
      <c r="BR516" s="13"/>
      <c r="BS516" s="13"/>
      <c r="BT516" s="13"/>
      <c r="BU516" s="13"/>
      <c r="BV516" s="13"/>
      <c r="BW516" s="13"/>
      <c r="BX516" s="13"/>
      <c r="BY516" s="13"/>
      <c r="BZ516" s="13"/>
      <c r="CA516" s="13"/>
      <c r="CB516" s="13"/>
      <c r="CC516" s="13"/>
      <c r="CD516" s="13"/>
      <c r="CE516" s="13"/>
      <c r="CF516" s="13"/>
      <c r="CG516" s="13"/>
      <c r="CH516" s="13"/>
    </row>
    <row r="517" spans="1:86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13"/>
      <c r="AY517" s="13"/>
      <c r="AZ517" s="13"/>
      <c r="BA517" s="13"/>
      <c r="BB517" s="13"/>
      <c r="BC517" s="13"/>
      <c r="BD517" s="13"/>
      <c r="BE517" s="13"/>
      <c r="BF517" s="13"/>
      <c r="BG517" s="13"/>
      <c r="BH517" s="13"/>
      <c r="BI517" s="13"/>
      <c r="BJ517" s="13"/>
      <c r="BK517" s="13"/>
      <c r="BL517" s="13"/>
      <c r="BM517" s="13"/>
      <c r="BN517" s="13"/>
      <c r="BO517" s="13"/>
      <c r="BP517" s="13"/>
      <c r="BQ517" s="13"/>
      <c r="BR517" s="13"/>
      <c r="BS517" s="13"/>
      <c r="BT517" s="13"/>
      <c r="BU517" s="13"/>
      <c r="BV517" s="13"/>
      <c r="BW517" s="13"/>
      <c r="BX517" s="13"/>
      <c r="BY517" s="13"/>
      <c r="BZ517" s="13"/>
      <c r="CA517" s="13"/>
      <c r="CB517" s="13"/>
      <c r="CC517" s="13"/>
      <c r="CD517" s="13"/>
      <c r="CE517" s="13"/>
      <c r="CF517" s="13"/>
      <c r="CG517" s="13"/>
      <c r="CH517" s="13"/>
    </row>
    <row r="518" spans="1:86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13"/>
      <c r="AY518" s="13"/>
      <c r="AZ518" s="13"/>
      <c r="BA518" s="13"/>
      <c r="BB518" s="13"/>
      <c r="BC518" s="13"/>
      <c r="BD518" s="13"/>
      <c r="BE518" s="13"/>
      <c r="BF518" s="13"/>
      <c r="BG518" s="13"/>
      <c r="BH518" s="13"/>
      <c r="BI518" s="13"/>
      <c r="BJ518" s="13"/>
      <c r="BK518" s="13"/>
      <c r="BL518" s="13"/>
      <c r="BM518" s="13"/>
      <c r="BN518" s="13"/>
      <c r="BO518" s="13"/>
      <c r="BP518" s="13"/>
      <c r="BQ518" s="13"/>
      <c r="BR518" s="13"/>
      <c r="BS518" s="13"/>
      <c r="BT518" s="13"/>
      <c r="BU518" s="13"/>
      <c r="BV518" s="13"/>
      <c r="BW518" s="13"/>
      <c r="BX518" s="13"/>
      <c r="BY518" s="13"/>
      <c r="BZ518" s="13"/>
      <c r="CA518" s="13"/>
      <c r="CB518" s="13"/>
      <c r="CC518" s="13"/>
      <c r="CD518" s="13"/>
      <c r="CE518" s="13"/>
      <c r="CF518" s="13"/>
      <c r="CG518" s="13"/>
      <c r="CH518" s="13"/>
    </row>
    <row r="519" spans="1:86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13"/>
      <c r="AY519" s="13"/>
      <c r="AZ519" s="13"/>
      <c r="BA519" s="13"/>
      <c r="BB519" s="13"/>
      <c r="BC519" s="13"/>
      <c r="BD519" s="13"/>
      <c r="BE519" s="13"/>
      <c r="BF519" s="13"/>
      <c r="BG519" s="13"/>
      <c r="BH519" s="13"/>
      <c r="BI519" s="13"/>
      <c r="BJ519" s="13"/>
      <c r="BK519" s="13"/>
      <c r="BL519" s="13"/>
      <c r="BM519" s="13"/>
      <c r="BN519" s="13"/>
      <c r="BO519" s="13"/>
      <c r="BP519" s="13"/>
      <c r="BQ519" s="13"/>
      <c r="BR519" s="13"/>
      <c r="BS519" s="13"/>
      <c r="BT519" s="13"/>
      <c r="BU519" s="13"/>
      <c r="BV519" s="13"/>
      <c r="BW519" s="13"/>
      <c r="BX519" s="13"/>
      <c r="BY519" s="13"/>
      <c r="BZ519" s="13"/>
      <c r="CA519" s="13"/>
      <c r="CB519" s="13"/>
      <c r="CC519" s="13"/>
      <c r="CD519" s="13"/>
      <c r="CE519" s="13"/>
      <c r="CF519" s="13"/>
      <c r="CG519" s="13"/>
      <c r="CH519" s="13"/>
    </row>
    <row r="520" spans="1:86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13"/>
      <c r="AY520" s="13"/>
      <c r="AZ520" s="13"/>
      <c r="BA520" s="13"/>
      <c r="BB520" s="13"/>
      <c r="BC520" s="13"/>
      <c r="BD520" s="13"/>
      <c r="BE520" s="13"/>
      <c r="BF520" s="13"/>
      <c r="BG520" s="13"/>
      <c r="BH520" s="13"/>
      <c r="BI520" s="13"/>
      <c r="BJ520" s="13"/>
      <c r="BK520" s="13"/>
      <c r="BL520" s="13"/>
      <c r="BM520" s="13"/>
      <c r="BN520" s="13"/>
      <c r="BO520" s="13"/>
      <c r="BP520" s="13"/>
      <c r="BQ520" s="13"/>
      <c r="BR520" s="13"/>
      <c r="BS520" s="13"/>
      <c r="BT520" s="13"/>
      <c r="BU520" s="13"/>
      <c r="BV520" s="13"/>
      <c r="BW520" s="13"/>
      <c r="BX520" s="13"/>
      <c r="BY520" s="13"/>
      <c r="BZ520" s="13"/>
      <c r="CA520" s="13"/>
      <c r="CB520" s="13"/>
      <c r="CC520" s="13"/>
      <c r="CD520" s="13"/>
      <c r="CE520" s="13"/>
      <c r="CF520" s="13"/>
      <c r="CG520" s="13"/>
      <c r="CH520" s="13"/>
    </row>
    <row r="521" spans="1:86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13"/>
      <c r="AY521" s="13"/>
      <c r="AZ521" s="13"/>
      <c r="BA521" s="13"/>
      <c r="BB521" s="13"/>
      <c r="BC521" s="13"/>
      <c r="BD521" s="13"/>
      <c r="BE521" s="13"/>
      <c r="BF521" s="13"/>
      <c r="BG521" s="13"/>
      <c r="BH521" s="13"/>
      <c r="BI521" s="13"/>
      <c r="BJ521" s="13"/>
      <c r="BK521" s="13"/>
      <c r="BL521" s="13"/>
      <c r="BM521" s="13"/>
      <c r="BN521" s="13"/>
      <c r="BO521" s="13"/>
      <c r="BP521" s="13"/>
      <c r="BQ521" s="13"/>
      <c r="BR521" s="13"/>
      <c r="BS521" s="13"/>
      <c r="BT521" s="13"/>
      <c r="BU521" s="13"/>
      <c r="BV521" s="13"/>
      <c r="BW521" s="13"/>
      <c r="BX521" s="13"/>
      <c r="BY521" s="13"/>
      <c r="BZ521" s="13"/>
      <c r="CA521" s="13"/>
      <c r="CB521" s="13"/>
      <c r="CC521" s="13"/>
      <c r="CD521" s="13"/>
      <c r="CE521" s="13"/>
      <c r="CF521" s="13"/>
      <c r="CG521" s="13"/>
      <c r="CH521" s="13"/>
    </row>
    <row r="522" spans="1:86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13"/>
      <c r="AY522" s="13"/>
      <c r="AZ522" s="13"/>
      <c r="BA522" s="13"/>
      <c r="BB522" s="13"/>
      <c r="BC522" s="13"/>
      <c r="BD522" s="13"/>
      <c r="BE522" s="13"/>
      <c r="BF522" s="13"/>
      <c r="BG522" s="13"/>
      <c r="BH522" s="13"/>
      <c r="BI522" s="13"/>
      <c r="BJ522" s="13"/>
      <c r="BK522" s="13"/>
      <c r="BL522" s="13"/>
      <c r="BM522" s="13"/>
      <c r="BN522" s="13"/>
      <c r="BO522" s="13"/>
      <c r="BP522" s="13"/>
      <c r="BQ522" s="13"/>
      <c r="BR522" s="13"/>
      <c r="BS522" s="13"/>
      <c r="BT522" s="13"/>
      <c r="BU522" s="13"/>
      <c r="BV522" s="13"/>
      <c r="BW522" s="13"/>
      <c r="BX522" s="13"/>
      <c r="BY522" s="13"/>
      <c r="BZ522" s="13"/>
      <c r="CA522" s="13"/>
      <c r="CB522" s="13"/>
      <c r="CC522" s="13"/>
      <c r="CD522" s="13"/>
      <c r="CE522" s="13"/>
      <c r="CF522" s="13"/>
      <c r="CG522" s="13"/>
      <c r="CH522" s="13"/>
    </row>
    <row r="523" spans="1:86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13"/>
      <c r="AY523" s="13"/>
      <c r="AZ523" s="13"/>
      <c r="BA523" s="13"/>
      <c r="BB523" s="13"/>
      <c r="BC523" s="13"/>
      <c r="BD523" s="13"/>
      <c r="BE523" s="13"/>
      <c r="BF523" s="13"/>
      <c r="BG523" s="13"/>
      <c r="BH523" s="13"/>
      <c r="BI523" s="13"/>
      <c r="BJ523" s="13"/>
      <c r="BK523" s="13"/>
      <c r="BL523" s="13"/>
      <c r="BM523" s="13"/>
      <c r="BN523" s="13"/>
      <c r="BO523" s="13"/>
      <c r="BP523" s="13"/>
      <c r="BQ523" s="13"/>
      <c r="BR523" s="13"/>
      <c r="BS523" s="13"/>
      <c r="BT523" s="13"/>
      <c r="BU523" s="13"/>
      <c r="BV523" s="13"/>
      <c r="BW523" s="13"/>
      <c r="BX523" s="13"/>
      <c r="BY523" s="13"/>
      <c r="BZ523" s="13"/>
      <c r="CA523" s="13"/>
      <c r="CB523" s="13"/>
      <c r="CC523" s="13"/>
      <c r="CD523" s="13"/>
      <c r="CE523" s="13"/>
      <c r="CF523" s="13"/>
      <c r="CG523" s="13"/>
      <c r="CH523" s="13"/>
    </row>
    <row r="524" spans="1:86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13"/>
      <c r="AY524" s="13"/>
      <c r="AZ524" s="13"/>
      <c r="BA524" s="13"/>
      <c r="BB524" s="13"/>
      <c r="BC524" s="13"/>
      <c r="BD524" s="13"/>
      <c r="BE524" s="13"/>
      <c r="BF524" s="13"/>
      <c r="BG524" s="13"/>
      <c r="BH524" s="13"/>
      <c r="BI524" s="13"/>
      <c r="BJ524" s="13"/>
      <c r="BK524" s="13"/>
      <c r="BL524" s="13"/>
      <c r="BM524" s="13"/>
      <c r="BN524" s="13"/>
      <c r="BO524" s="13"/>
      <c r="BP524" s="13"/>
      <c r="BQ524" s="13"/>
      <c r="BR524" s="13"/>
      <c r="BS524" s="13"/>
      <c r="BT524" s="13"/>
      <c r="BU524" s="13"/>
      <c r="BV524" s="13"/>
      <c r="BW524" s="13"/>
      <c r="BX524" s="13"/>
      <c r="BY524" s="13"/>
      <c r="BZ524" s="13"/>
      <c r="CA524" s="13"/>
      <c r="CB524" s="13"/>
      <c r="CC524" s="13"/>
      <c r="CD524" s="13"/>
      <c r="CE524" s="13"/>
      <c r="CF524" s="13"/>
      <c r="CG524" s="13"/>
      <c r="CH524" s="13"/>
    </row>
    <row r="525" spans="1:86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13"/>
      <c r="AY525" s="13"/>
      <c r="AZ525" s="13"/>
      <c r="BA525" s="13"/>
      <c r="BB525" s="13"/>
      <c r="BC525" s="13"/>
      <c r="BD525" s="13"/>
      <c r="BE525" s="13"/>
      <c r="BF525" s="13"/>
      <c r="BG525" s="13"/>
      <c r="BH525" s="13"/>
      <c r="BI525" s="13"/>
      <c r="BJ525" s="13"/>
      <c r="BK525" s="13"/>
      <c r="BL525" s="13"/>
      <c r="BM525" s="13"/>
      <c r="BN525" s="13"/>
      <c r="BO525" s="13"/>
      <c r="BP525" s="13"/>
      <c r="BQ525" s="13"/>
      <c r="BR525" s="13"/>
      <c r="BS525" s="13"/>
      <c r="BT525" s="13"/>
      <c r="BU525" s="13"/>
      <c r="BV525" s="13"/>
      <c r="BW525" s="13"/>
      <c r="BX525" s="13"/>
      <c r="BY525" s="13"/>
      <c r="BZ525" s="13"/>
      <c r="CA525" s="13"/>
      <c r="CB525" s="13"/>
      <c r="CC525" s="13"/>
      <c r="CD525" s="13"/>
      <c r="CE525" s="13"/>
      <c r="CF525" s="13"/>
      <c r="CG525" s="13"/>
      <c r="CH525" s="13"/>
    </row>
    <row r="526" spans="1:86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13"/>
      <c r="AY526" s="13"/>
      <c r="AZ526" s="13"/>
      <c r="BA526" s="13"/>
      <c r="BB526" s="13"/>
      <c r="BC526" s="13"/>
      <c r="BD526" s="13"/>
      <c r="BE526" s="13"/>
      <c r="BF526" s="13"/>
      <c r="BG526" s="13"/>
      <c r="BH526" s="13"/>
      <c r="BI526" s="13"/>
      <c r="BJ526" s="13"/>
      <c r="BK526" s="13"/>
      <c r="BL526" s="13"/>
      <c r="BM526" s="13"/>
      <c r="BN526" s="13"/>
      <c r="BO526" s="13"/>
      <c r="BP526" s="13"/>
      <c r="BQ526" s="13"/>
      <c r="BR526" s="13"/>
      <c r="BS526" s="13"/>
      <c r="BT526" s="13"/>
      <c r="BU526" s="13"/>
      <c r="BV526" s="13"/>
      <c r="BW526" s="13"/>
      <c r="BX526" s="13"/>
      <c r="BY526" s="13"/>
      <c r="BZ526" s="13"/>
      <c r="CA526" s="13"/>
      <c r="CB526" s="13"/>
      <c r="CC526" s="13"/>
      <c r="CD526" s="13"/>
      <c r="CE526" s="13"/>
      <c r="CF526" s="13"/>
      <c r="CG526" s="13"/>
      <c r="CH526" s="13"/>
    </row>
    <row r="527" spans="1:86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13"/>
      <c r="AY527" s="13"/>
      <c r="AZ527" s="13"/>
      <c r="BA527" s="13"/>
      <c r="BB527" s="13"/>
      <c r="BC527" s="13"/>
      <c r="BD527" s="13"/>
      <c r="BE527" s="13"/>
      <c r="BF527" s="13"/>
      <c r="BG527" s="13"/>
      <c r="BH527" s="13"/>
      <c r="BI527" s="13"/>
      <c r="BJ527" s="13"/>
      <c r="BK527" s="13"/>
      <c r="BL527" s="13"/>
      <c r="BM527" s="13"/>
      <c r="BN527" s="13"/>
      <c r="BO527" s="13"/>
      <c r="BP527" s="13"/>
      <c r="BQ527" s="13"/>
      <c r="BR527" s="13"/>
      <c r="BS527" s="13"/>
      <c r="BT527" s="13"/>
      <c r="BU527" s="13"/>
      <c r="BV527" s="13"/>
      <c r="BW527" s="13"/>
      <c r="BX527" s="13"/>
      <c r="BY527" s="13"/>
      <c r="BZ527" s="13"/>
      <c r="CA527" s="13"/>
      <c r="CB527" s="13"/>
      <c r="CC527" s="13"/>
      <c r="CD527" s="13"/>
      <c r="CE527" s="13"/>
      <c r="CF527" s="13"/>
      <c r="CG527" s="13"/>
      <c r="CH527" s="13"/>
    </row>
    <row r="528" spans="1:86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13"/>
      <c r="AY528" s="13"/>
      <c r="AZ528" s="13"/>
      <c r="BA528" s="13"/>
      <c r="BB528" s="13"/>
      <c r="BC528" s="13"/>
      <c r="BD528" s="13"/>
      <c r="BE528" s="13"/>
      <c r="BF528" s="13"/>
      <c r="BG528" s="13"/>
      <c r="BH528" s="13"/>
      <c r="BI528" s="13"/>
      <c r="BJ528" s="13"/>
      <c r="BK528" s="13"/>
      <c r="BL528" s="13"/>
      <c r="BM528" s="13"/>
      <c r="BN528" s="13"/>
      <c r="BO528" s="13"/>
      <c r="BP528" s="13"/>
      <c r="BQ528" s="13"/>
      <c r="BR528" s="13"/>
      <c r="BS528" s="13"/>
      <c r="BT528" s="13"/>
      <c r="BU528" s="13"/>
      <c r="BV528" s="13"/>
      <c r="BW528" s="13"/>
      <c r="BX528" s="13"/>
      <c r="BY528" s="13"/>
      <c r="BZ528" s="13"/>
      <c r="CA528" s="13"/>
      <c r="CB528" s="13"/>
      <c r="CC528" s="13"/>
      <c r="CD528" s="13"/>
      <c r="CE528" s="13"/>
      <c r="CF528" s="13"/>
      <c r="CG528" s="13"/>
      <c r="CH528" s="13"/>
    </row>
    <row r="529" spans="1:86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13"/>
      <c r="AY529" s="13"/>
      <c r="AZ529" s="13"/>
      <c r="BA529" s="13"/>
      <c r="BB529" s="13"/>
      <c r="BC529" s="13"/>
      <c r="BD529" s="13"/>
      <c r="BE529" s="13"/>
      <c r="BF529" s="13"/>
      <c r="BG529" s="13"/>
      <c r="BH529" s="13"/>
      <c r="BI529" s="13"/>
      <c r="BJ529" s="13"/>
      <c r="BK529" s="13"/>
      <c r="BL529" s="13"/>
      <c r="BM529" s="13"/>
      <c r="BN529" s="13"/>
      <c r="BO529" s="13"/>
      <c r="BP529" s="13"/>
      <c r="BQ529" s="13"/>
      <c r="BR529" s="13"/>
      <c r="BS529" s="13"/>
      <c r="BT529" s="13"/>
      <c r="BU529" s="13"/>
      <c r="BV529" s="13"/>
      <c r="BW529" s="13"/>
      <c r="BX529" s="13"/>
      <c r="BY529" s="13"/>
      <c r="BZ529" s="13"/>
      <c r="CA529" s="13"/>
      <c r="CB529" s="13"/>
      <c r="CC529" s="13"/>
      <c r="CD529" s="13"/>
      <c r="CE529" s="13"/>
      <c r="CF529" s="13"/>
      <c r="CG529" s="13"/>
      <c r="CH529" s="13"/>
    </row>
    <row r="530" spans="1:86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13"/>
      <c r="AY530" s="13"/>
      <c r="AZ530" s="13"/>
      <c r="BA530" s="13"/>
      <c r="BB530" s="13"/>
      <c r="BC530" s="13"/>
      <c r="BD530" s="13"/>
      <c r="BE530" s="13"/>
      <c r="BF530" s="13"/>
      <c r="BG530" s="13"/>
      <c r="BH530" s="13"/>
      <c r="BI530" s="13"/>
      <c r="BJ530" s="13"/>
      <c r="BK530" s="13"/>
      <c r="BL530" s="13"/>
      <c r="BM530" s="13"/>
      <c r="BN530" s="13"/>
      <c r="BO530" s="13"/>
      <c r="BP530" s="13"/>
      <c r="BQ530" s="13"/>
      <c r="BR530" s="13"/>
      <c r="BS530" s="13"/>
      <c r="BT530" s="13"/>
      <c r="BU530" s="13"/>
      <c r="BV530" s="13"/>
      <c r="BW530" s="13"/>
      <c r="BX530" s="13"/>
      <c r="BY530" s="13"/>
      <c r="BZ530" s="13"/>
      <c r="CA530" s="13"/>
      <c r="CB530" s="13"/>
      <c r="CC530" s="13"/>
      <c r="CD530" s="13"/>
      <c r="CE530" s="13"/>
      <c r="CF530" s="13"/>
      <c r="CG530" s="13"/>
      <c r="CH530" s="13"/>
    </row>
    <row r="531" spans="1:86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13"/>
      <c r="AY531" s="13"/>
      <c r="AZ531" s="13"/>
      <c r="BA531" s="13"/>
      <c r="BB531" s="13"/>
      <c r="BC531" s="13"/>
      <c r="BD531" s="13"/>
      <c r="BE531" s="13"/>
      <c r="BF531" s="13"/>
      <c r="BG531" s="13"/>
      <c r="BH531" s="13"/>
      <c r="BI531" s="13"/>
      <c r="BJ531" s="13"/>
      <c r="BK531" s="13"/>
      <c r="BL531" s="13"/>
      <c r="BM531" s="13"/>
      <c r="BN531" s="13"/>
      <c r="BO531" s="13"/>
      <c r="BP531" s="13"/>
      <c r="BQ531" s="13"/>
      <c r="BR531" s="13"/>
      <c r="BS531" s="13"/>
      <c r="BT531" s="13"/>
      <c r="BU531" s="13"/>
      <c r="BV531" s="13"/>
      <c r="BW531" s="13"/>
      <c r="BX531" s="13"/>
      <c r="BY531" s="13"/>
      <c r="BZ531" s="13"/>
      <c r="CA531" s="13"/>
      <c r="CB531" s="13"/>
      <c r="CC531" s="13"/>
      <c r="CD531" s="13"/>
      <c r="CE531" s="13"/>
      <c r="CF531" s="13"/>
      <c r="CG531" s="13"/>
      <c r="CH531" s="13"/>
    </row>
    <row r="532" spans="1:86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13"/>
      <c r="AY532" s="13"/>
      <c r="AZ532" s="13"/>
      <c r="BA532" s="13"/>
      <c r="BB532" s="13"/>
      <c r="BC532" s="13"/>
      <c r="BD532" s="13"/>
      <c r="BE532" s="13"/>
      <c r="BF532" s="13"/>
      <c r="BG532" s="13"/>
      <c r="BH532" s="13"/>
      <c r="BI532" s="13"/>
      <c r="BJ532" s="13"/>
      <c r="BK532" s="13"/>
      <c r="BL532" s="13"/>
      <c r="BM532" s="13"/>
      <c r="BN532" s="13"/>
      <c r="BO532" s="13"/>
      <c r="BP532" s="13"/>
      <c r="BQ532" s="13"/>
      <c r="BR532" s="13"/>
      <c r="BS532" s="13"/>
      <c r="BT532" s="13"/>
      <c r="BU532" s="13"/>
      <c r="BV532" s="13"/>
      <c r="BW532" s="13"/>
      <c r="BX532" s="13"/>
      <c r="BY532" s="13"/>
      <c r="BZ532" s="13"/>
      <c r="CA532" s="13"/>
      <c r="CB532" s="13"/>
      <c r="CC532" s="13"/>
      <c r="CD532" s="13"/>
      <c r="CE532" s="13"/>
      <c r="CF532" s="13"/>
      <c r="CG532" s="13"/>
      <c r="CH532" s="13"/>
    </row>
    <row r="533" spans="1:86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13"/>
      <c r="AY533" s="13"/>
      <c r="AZ533" s="13"/>
      <c r="BA533" s="13"/>
      <c r="BB533" s="13"/>
      <c r="BC533" s="13"/>
      <c r="BD533" s="13"/>
      <c r="BE533" s="13"/>
      <c r="BF533" s="13"/>
      <c r="BG533" s="13"/>
      <c r="BH533" s="13"/>
      <c r="BI533" s="13"/>
      <c r="BJ533" s="13"/>
      <c r="BK533" s="13"/>
      <c r="BL533" s="13"/>
      <c r="BM533" s="13"/>
      <c r="BN533" s="13"/>
      <c r="BO533" s="13"/>
      <c r="BP533" s="13"/>
      <c r="BQ533" s="13"/>
      <c r="BR533" s="13"/>
      <c r="BS533" s="13"/>
      <c r="BT533" s="13"/>
      <c r="BU533" s="13"/>
      <c r="BV533" s="13"/>
      <c r="BW533" s="13"/>
      <c r="BX533" s="13"/>
      <c r="BY533" s="13"/>
      <c r="BZ533" s="13"/>
      <c r="CA533" s="13"/>
      <c r="CB533" s="13"/>
      <c r="CC533" s="13"/>
      <c r="CD533" s="13"/>
      <c r="CE533" s="13"/>
      <c r="CF533" s="13"/>
      <c r="CG533" s="13"/>
      <c r="CH533" s="13"/>
    </row>
    <row r="534" spans="1:86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13"/>
      <c r="AY534" s="13"/>
      <c r="AZ534" s="13"/>
      <c r="BA534" s="13"/>
      <c r="BB534" s="13"/>
      <c r="BC534" s="13"/>
      <c r="BD534" s="13"/>
      <c r="BE534" s="13"/>
      <c r="BF534" s="13"/>
      <c r="BG534" s="13"/>
      <c r="BH534" s="13"/>
      <c r="BI534" s="13"/>
      <c r="BJ534" s="13"/>
      <c r="BK534" s="13"/>
      <c r="BL534" s="13"/>
      <c r="BM534" s="13"/>
      <c r="BN534" s="13"/>
      <c r="BO534" s="13"/>
      <c r="BP534" s="13"/>
      <c r="BQ534" s="13"/>
      <c r="BR534" s="13"/>
      <c r="BS534" s="13"/>
      <c r="BT534" s="13"/>
      <c r="BU534" s="13"/>
      <c r="BV534" s="13"/>
      <c r="BW534" s="13"/>
      <c r="BX534" s="13"/>
      <c r="BY534" s="13"/>
      <c r="BZ534" s="13"/>
      <c r="CA534" s="13"/>
      <c r="CB534" s="13"/>
      <c r="CC534" s="13"/>
      <c r="CD534" s="13"/>
      <c r="CE534" s="13"/>
      <c r="CF534" s="13"/>
      <c r="CG534" s="13"/>
      <c r="CH534" s="13"/>
    </row>
    <row r="535" spans="1:86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13"/>
      <c r="AY535" s="13"/>
      <c r="AZ535" s="13"/>
      <c r="BA535" s="13"/>
      <c r="BB535" s="13"/>
      <c r="BC535" s="13"/>
      <c r="BD535" s="13"/>
      <c r="BE535" s="13"/>
      <c r="BF535" s="13"/>
      <c r="BG535" s="13"/>
      <c r="BH535" s="13"/>
      <c r="BI535" s="13"/>
      <c r="BJ535" s="13"/>
      <c r="BK535" s="13"/>
      <c r="BL535" s="13"/>
      <c r="BM535" s="13"/>
      <c r="BN535" s="13"/>
      <c r="BO535" s="13"/>
      <c r="BP535" s="13"/>
      <c r="BQ535" s="13"/>
      <c r="BR535" s="13"/>
      <c r="BS535" s="13"/>
      <c r="BT535" s="13"/>
      <c r="BU535" s="13"/>
      <c r="BV535" s="13"/>
      <c r="BW535" s="13"/>
      <c r="BX535" s="13"/>
      <c r="BY535" s="13"/>
      <c r="BZ535" s="13"/>
      <c r="CA535" s="13"/>
      <c r="CB535" s="13"/>
      <c r="CC535" s="13"/>
      <c r="CD535" s="13"/>
      <c r="CE535" s="13"/>
      <c r="CF535" s="13"/>
      <c r="CG535" s="13"/>
      <c r="CH535" s="13"/>
    </row>
    <row r="536" spans="1:86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13"/>
      <c r="AY536" s="13"/>
      <c r="AZ536" s="13"/>
      <c r="BA536" s="13"/>
      <c r="BB536" s="13"/>
      <c r="BC536" s="13"/>
      <c r="BD536" s="13"/>
      <c r="BE536" s="13"/>
      <c r="BF536" s="13"/>
      <c r="BG536" s="13"/>
      <c r="BH536" s="13"/>
      <c r="BI536" s="13"/>
      <c r="BJ536" s="13"/>
      <c r="BK536" s="13"/>
      <c r="BL536" s="13"/>
      <c r="BM536" s="13"/>
      <c r="BN536" s="13"/>
      <c r="BO536" s="13"/>
      <c r="BP536" s="13"/>
      <c r="BQ536" s="13"/>
      <c r="BR536" s="13"/>
      <c r="BS536" s="13"/>
      <c r="BT536" s="13"/>
      <c r="BU536" s="13"/>
      <c r="BV536" s="13"/>
      <c r="BW536" s="13"/>
      <c r="BX536" s="13"/>
      <c r="BY536" s="13"/>
      <c r="BZ536" s="13"/>
      <c r="CA536" s="13"/>
      <c r="CB536" s="13"/>
      <c r="CC536" s="13"/>
      <c r="CD536" s="13"/>
      <c r="CE536" s="13"/>
      <c r="CF536" s="13"/>
      <c r="CG536" s="13"/>
      <c r="CH536" s="13"/>
    </row>
    <row r="537" spans="1:86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13"/>
      <c r="AY537" s="13"/>
      <c r="AZ537" s="13"/>
      <c r="BA537" s="13"/>
      <c r="BB537" s="13"/>
      <c r="BC537" s="13"/>
      <c r="BD537" s="13"/>
      <c r="BE537" s="13"/>
      <c r="BF537" s="13"/>
      <c r="BG537" s="13"/>
      <c r="BH537" s="13"/>
      <c r="BI537" s="13"/>
      <c r="BJ537" s="13"/>
      <c r="BK537" s="13"/>
      <c r="BL537" s="13"/>
      <c r="BM537" s="13"/>
      <c r="BN537" s="13"/>
      <c r="BO537" s="13"/>
      <c r="BP537" s="13"/>
      <c r="BQ537" s="13"/>
      <c r="BR537" s="13"/>
      <c r="BS537" s="13"/>
      <c r="BT537" s="13"/>
      <c r="BU537" s="13"/>
      <c r="BV537" s="13"/>
      <c r="BW537" s="13"/>
      <c r="BX537" s="13"/>
      <c r="BY537" s="13"/>
      <c r="BZ537" s="13"/>
      <c r="CA537" s="13"/>
      <c r="CB537" s="13"/>
      <c r="CC537" s="13"/>
      <c r="CD537" s="13"/>
      <c r="CE537" s="13"/>
      <c r="CF537" s="13"/>
      <c r="CG537" s="13"/>
      <c r="CH537" s="13"/>
    </row>
    <row r="538" spans="1:86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13"/>
      <c r="AY538" s="13"/>
      <c r="AZ538" s="13"/>
      <c r="BA538" s="13"/>
      <c r="BB538" s="13"/>
      <c r="BC538" s="13"/>
      <c r="BD538" s="13"/>
      <c r="BE538" s="13"/>
      <c r="BF538" s="13"/>
      <c r="BG538" s="13"/>
      <c r="BH538" s="13"/>
      <c r="BI538" s="13"/>
      <c r="BJ538" s="13"/>
      <c r="BK538" s="13"/>
      <c r="BL538" s="13"/>
      <c r="BM538" s="13"/>
      <c r="BN538" s="13"/>
      <c r="BO538" s="13"/>
      <c r="BP538" s="13"/>
      <c r="BQ538" s="13"/>
      <c r="BR538" s="13"/>
      <c r="BS538" s="13"/>
      <c r="BT538" s="13"/>
      <c r="BU538" s="13"/>
      <c r="BV538" s="13"/>
      <c r="BW538" s="13"/>
      <c r="BX538" s="13"/>
      <c r="BY538" s="13"/>
      <c r="BZ538" s="13"/>
      <c r="CA538" s="13"/>
      <c r="CB538" s="13"/>
      <c r="CC538" s="13"/>
      <c r="CD538" s="13"/>
      <c r="CE538" s="13"/>
      <c r="CF538" s="13"/>
      <c r="CG538" s="13"/>
      <c r="CH538" s="13"/>
    </row>
    <row r="539" spans="1:86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13"/>
      <c r="AY539" s="13"/>
      <c r="AZ539" s="13"/>
      <c r="BA539" s="13"/>
      <c r="BB539" s="13"/>
      <c r="BC539" s="13"/>
      <c r="BD539" s="13"/>
      <c r="BE539" s="13"/>
      <c r="BF539" s="13"/>
      <c r="BG539" s="13"/>
      <c r="BH539" s="13"/>
      <c r="BI539" s="13"/>
      <c r="BJ539" s="13"/>
      <c r="BK539" s="13"/>
      <c r="BL539" s="13"/>
      <c r="BM539" s="13"/>
      <c r="BN539" s="13"/>
      <c r="BO539" s="13"/>
      <c r="BP539" s="13"/>
      <c r="BQ539" s="13"/>
      <c r="BR539" s="13"/>
      <c r="BS539" s="13"/>
      <c r="BT539" s="13"/>
      <c r="BU539" s="13"/>
      <c r="BV539" s="13"/>
      <c r="BW539" s="13"/>
      <c r="BX539" s="13"/>
      <c r="BY539" s="13"/>
      <c r="BZ539" s="13"/>
      <c r="CA539" s="13"/>
      <c r="CB539" s="13"/>
      <c r="CC539" s="13"/>
      <c r="CD539" s="13"/>
      <c r="CE539" s="13"/>
      <c r="CF539" s="13"/>
      <c r="CG539" s="13"/>
      <c r="CH539" s="13"/>
    </row>
    <row r="540" spans="1:86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13"/>
      <c r="AY540" s="13"/>
      <c r="AZ540" s="13"/>
      <c r="BA540" s="13"/>
      <c r="BB540" s="13"/>
      <c r="BC540" s="13"/>
      <c r="BD540" s="13"/>
      <c r="BE540" s="13"/>
      <c r="BF540" s="13"/>
      <c r="BG540" s="13"/>
      <c r="BH540" s="13"/>
      <c r="BI540" s="13"/>
      <c r="BJ540" s="13"/>
      <c r="BK540" s="13"/>
      <c r="BL540" s="13"/>
      <c r="BM540" s="13"/>
      <c r="BN540" s="13"/>
      <c r="BO540" s="13"/>
      <c r="BP540" s="13"/>
      <c r="BQ540" s="13"/>
      <c r="BR540" s="13"/>
      <c r="BS540" s="13"/>
      <c r="BT540" s="13"/>
      <c r="BU540" s="13"/>
      <c r="BV540" s="13"/>
      <c r="BW540" s="13"/>
      <c r="BX540" s="13"/>
      <c r="BY540" s="13"/>
      <c r="BZ540" s="13"/>
      <c r="CA540" s="13"/>
      <c r="CB540" s="13"/>
      <c r="CC540" s="13"/>
      <c r="CD540" s="13"/>
      <c r="CE540" s="13"/>
      <c r="CF540" s="13"/>
      <c r="CG540" s="13"/>
      <c r="CH540" s="13"/>
    </row>
    <row r="541" spans="1:86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13"/>
      <c r="AY541" s="13"/>
      <c r="AZ541" s="13"/>
      <c r="BA541" s="13"/>
      <c r="BB541" s="13"/>
      <c r="BC541" s="13"/>
      <c r="BD541" s="13"/>
      <c r="BE541" s="13"/>
      <c r="BF541" s="13"/>
      <c r="BG541" s="13"/>
      <c r="BH541" s="13"/>
      <c r="BI541" s="13"/>
      <c r="BJ541" s="13"/>
      <c r="BK541" s="13"/>
      <c r="BL541" s="13"/>
      <c r="BM541" s="13"/>
      <c r="BN541" s="13"/>
      <c r="BO541" s="13"/>
      <c r="BP541" s="13"/>
      <c r="BQ541" s="13"/>
      <c r="BR541" s="13"/>
      <c r="BS541" s="13"/>
      <c r="BT541" s="13"/>
      <c r="BU541" s="13"/>
      <c r="BV541" s="13"/>
      <c r="BW541" s="13"/>
      <c r="BX541" s="13"/>
      <c r="BY541" s="13"/>
      <c r="BZ541" s="13"/>
      <c r="CA541" s="13"/>
      <c r="CB541" s="13"/>
      <c r="CC541" s="13"/>
      <c r="CD541" s="13"/>
      <c r="CE541" s="13"/>
      <c r="CF541" s="13"/>
      <c r="CG541" s="13"/>
      <c r="CH541" s="13"/>
    </row>
    <row r="542" spans="1:86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13"/>
      <c r="AY542" s="13"/>
      <c r="AZ542" s="13"/>
      <c r="BA542" s="13"/>
      <c r="BB542" s="13"/>
      <c r="BC542" s="13"/>
      <c r="BD542" s="13"/>
      <c r="BE542" s="13"/>
      <c r="BF542" s="13"/>
      <c r="BG542" s="13"/>
      <c r="BH542" s="13"/>
      <c r="BI542" s="13"/>
      <c r="BJ542" s="13"/>
      <c r="BK542" s="13"/>
      <c r="BL542" s="13"/>
      <c r="BM542" s="13"/>
      <c r="BN542" s="13"/>
      <c r="BO542" s="13"/>
      <c r="BP542" s="13"/>
      <c r="BQ542" s="13"/>
      <c r="BR542" s="13"/>
      <c r="BS542" s="13"/>
      <c r="BT542" s="13"/>
      <c r="BU542" s="13"/>
      <c r="BV542" s="13"/>
      <c r="BW542" s="13"/>
      <c r="BX542" s="13"/>
      <c r="BY542" s="13"/>
      <c r="BZ542" s="13"/>
      <c r="CA542" s="13"/>
      <c r="CB542" s="13"/>
      <c r="CC542" s="13"/>
      <c r="CD542" s="13"/>
      <c r="CE542" s="13"/>
      <c r="CF542" s="13"/>
      <c r="CG542" s="13"/>
      <c r="CH542" s="13"/>
    </row>
    <row r="543" spans="1:86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13"/>
      <c r="AY543" s="13"/>
      <c r="AZ543" s="13"/>
      <c r="BA543" s="13"/>
      <c r="BB543" s="13"/>
      <c r="BC543" s="13"/>
      <c r="BD543" s="13"/>
      <c r="BE543" s="13"/>
      <c r="BF543" s="13"/>
      <c r="BG543" s="13"/>
      <c r="BH543" s="13"/>
      <c r="BI543" s="13"/>
      <c r="BJ543" s="13"/>
      <c r="BK543" s="13"/>
      <c r="BL543" s="13"/>
      <c r="BM543" s="13"/>
      <c r="BN543" s="13"/>
      <c r="BO543" s="13"/>
      <c r="BP543" s="13"/>
      <c r="BQ543" s="13"/>
      <c r="BR543" s="13"/>
      <c r="BS543" s="13"/>
      <c r="BT543" s="13"/>
      <c r="BU543" s="13"/>
      <c r="BV543" s="13"/>
      <c r="BW543" s="13"/>
      <c r="BX543" s="13"/>
      <c r="BY543" s="13"/>
      <c r="BZ543" s="13"/>
      <c r="CA543" s="13"/>
      <c r="CB543" s="13"/>
      <c r="CC543" s="13"/>
      <c r="CD543" s="13"/>
      <c r="CE543" s="13"/>
      <c r="CF543" s="13"/>
      <c r="CG543" s="13"/>
      <c r="CH543" s="13"/>
    </row>
    <row r="544" spans="1:86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13"/>
      <c r="AY544" s="13"/>
      <c r="AZ544" s="13"/>
      <c r="BA544" s="13"/>
      <c r="BB544" s="13"/>
      <c r="BC544" s="13"/>
      <c r="BD544" s="13"/>
      <c r="BE544" s="13"/>
      <c r="BF544" s="13"/>
      <c r="BG544" s="13"/>
      <c r="BH544" s="13"/>
      <c r="BI544" s="13"/>
      <c r="BJ544" s="13"/>
      <c r="BK544" s="13"/>
      <c r="BL544" s="13"/>
      <c r="BM544" s="13"/>
      <c r="BN544" s="13"/>
      <c r="BO544" s="13"/>
      <c r="BP544" s="13"/>
      <c r="BQ544" s="13"/>
      <c r="BR544" s="13"/>
      <c r="BS544" s="13"/>
      <c r="BT544" s="13"/>
      <c r="BU544" s="13"/>
      <c r="BV544" s="13"/>
      <c r="BW544" s="13"/>
      <c r="BX544" s="13"/>
      <c r="BY544" s="13"/>
      <c r="BZ544" s="13"/>
      <c r="CA544" s="13"/>
      <c r="CB544" s="13"/>
      <c r="CC544" s="13"/>
      <c r="CD544" s="13"/>
      <c r="CE544" s="13"/>
      <c r="CF544" s="13"/>
      <c r="CG544" s="13"/>
      <c r="CH544" s="13"/>
    </row>
    <row r="545" spans="1:86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13"/>
      <c r="AY545" s="13"/>
      <c r="AZ545" s="13"/>
      <c r="BA545" s="13"/>
      <c r="BB545" s="13"/>
      <c r="BC545" s="13"/>
      <c r="BD545" s="13"/>
      <c r="BE545" s="13"/>
      <c r="BF545" s="13"/>
      <c r="BG545" s="13"/>
      <c r="BH545" s="13"/>
      <c r="BI545" s="13"/>
      <c r="BJ545" s="13"/>
      <c r="BK545" s="13"/>
      <c r="BL545" s="13"/>
      <c r="BM545" s="13"/>
      <c r="BN545" s="13"/>
      <c r="BO545" s="13"/>
      <c r="BP545" s="13"/>
      <c r="BQ545" s="13"/>
      <c r="BR545" s="13"/>
      <c r="BS545" s="13"/>
      <c r="BT545" s="13"/>
      <c r="BU545" s="13"/>
      <c r="BV545" s="13"/>
      <c r="BW545" s="13"/>
      <c r="BX545" s="13"/>
      <c r="BY545" s="13"/>
      <c r="BZ545" s="13"/>
      <c r="CA545" s="13"/>
      <c r="CB545" s="13"/>
      <c r="CC545" s="13"/>
      <c r="CD545" s="13"/>
      <c r="CE545" s="13"/>
      <c r="CF545" s="13"/>
      <c r="CG545" s="13"/>
      <c r="CH545" s="13"/>
    </row>
    <row r="546" spans="1:86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13"/>
      <c r="AY546" s="13"/>
      <c r="AZ546" s="13"/>
      <c r="BA546" s="13"/>
      <c r="BB546" s="13"/>
      <c r="BC546" s="13"/>
      <c r="BD546" s="13"/>
      <c r="BE546" s="13"/>
      <c r="BF546" s="13"/>
      <c r="BG546" s="13"/>
      <c r="BH546" s="13"/>
      <c r="BI546" s="13"/>
      <c r="BJ546" s="13"/>
      <c r="BK546" s="13"/>
      <c r="BL546" s="13"/>
      <c r="BM546" s="13"/>
      <c r="BN546" s="13"/>
      <c r="BO546" s="13"/>
      <c r="BP546" s="13"/>
      <c r="BQ546" s="13"/>
      <c r="BR546" s="13"/>
      <c r="BS546" s="13"/>
      <c r="BT546" s="13"/>
      <c r="BU546" s="13"/>
      <c r="BV546" s="13"/>
      <c r="BW546" s="13"/>
      <c r="BX546" s="13"/>
      <c r="BY546" s="13"/>
      <c r="BZ546" s="13"/>
      <c r="CA546" s="13"/>
      <c r="CB546" s="13"/>
      <c r="CC546" s="13"/>
      <c r="CD546" s="13"/>
      <c r="CE546" s="13"/>
      <c r="CF546" s="13"/>
      <c r="CG546" s="13"/>
      <c r="CH546" s="13"/>
    </row>
    <row r="547" spans="1:86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13"/>
      <c r="AY547" s="13"/>
      <c r="AZ547" s="13"/>
      <c r="BA547" s="13"/>
      <c r="BB547" s="13"/>
      <c r="BC547" s="13"/>
      <c r="BD547" s="13"/>
      <c r="BE547" s="13"/>
      <c r="BF547" s="13"/>
      <c r="BG547" s="13"/>
      <c r="BH547" s="13"/>
      <c r="BI547" s="13"/>
      <c r="BJ547" s="13"/>
      <c r="BK547" s="13"/>
      <c r="BL547" s="13"/>
      <c r="BM547" s="13"/>
      <c r="BN547" s="13"/>
      <c r="BO547" s="13"/>
      <c r="BP547" s="13"/>
      <c r="BQ547" s="13"/>
      <c r="BR547" s="13"/>
      <c r="BS547" s="13"/>
      <c r="BT547" s="13"/>
      <c r="BU547" s="13"/>
      <c r="BV547" s="13"/>
      <c r="BW547" s="13"/>
      <c r="BX547" s="13"/>
      <c r="BY547" s="13"/>
      <c r="BZ547" s="13"/>
      <c r="CA547" s="13"/>
      <c r="CB547" s="13"/>
      <c r="CC547" s="13"/>
      <c r="CD547" s="13"/>
      <c r="CE547" s="13"/>
      <c r="CF547" s="13"/>
      <c r="CG547" s="13"/>
      <c r="CH547" s="13"/>
    </row>
    <row r="548" spans="1:86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13"/>
      <c r="AY548" s="13"/>
      <c r="AZ548" s="13"/>
      <c r="BA548" s="13"/>
      <c r="BB548" s="13"/>
      <c r="BC548" s="13"/>
      <c r="BD548" s="13"/>
      <c r="BE548" s="13"/>
      <c r="BF548" s="13"/>
      <c r="BG548" s="13"/>
      <c r="BH548" s="13"/>
      <c r="BI548" s="13"/>
      <c r="BJ548" s="13"/>
      <c r="BK548" s="13"/>
      <c r="BL548" s="13"/>
      <c r="BM548" s="13"/>
      <c r="BN548" s="13"/>
      <c r="BO548" s="13"/>
      <c r="BP548" s="13"/>
      <c r="BQ548" s="13"/>
      <c r="BR548" s="13"/>
      <c r="BS548" s="13"/>
      <c r="BT548" s="13"/>
      <c r="BU548" s="13"/>
      <c r="BV548" s="13"/>
      <c r="BW548" s="13"/>
      <c r="BX548" s="13"/>
      <c r="BY548" s="13"/>
      <c r="BZ548" s="13"/>
      <c r="CA548" s="13"/>
      <c r="CB548" s="13"/>
      <c r="CC548" s="13"/>
      <c r="CD548" s="13"/>
      <c r="CE548" s="13"/>
      <c r="CF548" s="13"/>
      <c r="CG548" s="13"/>
      <c r="CH548" s="13"/>
    </row>
    <row r="549" spans="1:86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13"/>
      <c r="AY549" s="13"/>
      <c r="AZ549" s="13"/>
      <c r="BA549" s="13"/>
      <c r="BB549" s="13"/>
      <c r="BC549" s="13"/>
      <c r="BD549" s="13"/>
      <c r="BE549" s="13"/>
      <c r="BF549" s="13"/>
      <c r="BG549" s="13"/>
      <c r="BH549" s="13"/>
      <c r="BI549" s="13"/>
      <c r="BJ549" s="13"/>
      <c r="BK549" s="13"/>
      <c r="BL549" s="13"/>
      <c r="BM549" s="13"/>
      <c r="BN549" s="13"/>
      <c r="BO549" s="13"/>
      <c r="BP549" s="13"/>
      <c r="BQ549" s="13"/>
      <c r="BR549" s="13"/>
      <c r="BS549" s="13"/>
      <c r="BT549" s="13"/>
      <c r="BU549" s="13"/>
      <c r="BV549" s="13"/>
      <c r="BW549" s="13"/>
      <c r="BX549" s="13"/>
      <c r="BY549" s="13"/>
      <c r="BZ549" s="13"/>
      <c r="CA549" s="13"/>
      <c r="CB549" s="13"/>
      <c r="CC549" s="13"/>
      <c r="CD549" s="13"/>
      <c r="CE549" s="13"/>
      <c r="CF549" s="13"/>
      <c r="CG549" s="13"/>
      <c r="CH549" s="13"/>
    </row>
    <row r="550" spans="1:86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13"/>
      <c r="AY550" s="13"/>
      <c r="AZ550" s="13"/>
      <c r="BA550" s="13"/>
      <c r="BB550" s="13"/>
      <c r="BC550" s="13"/>
      <c r="BD550" s="13"/>
      <c r="BE550" s="13"/>
      <c r="BF550" s="13"/>
      <c r="BG550" s="13"/>
      <c r="BH550" s="13"/>
      <c r="BI550" s="13"/>
      <c r="BJ550" s="13"/>
      <c r="BK550" s="13"/>
      <c r="BL550" s="13"/>
      <c r="BM550" s="13"/>
      <c r="BN550" s="13"/>
      <c r="BO550" s="13"/>
      <c r="BP550" s="13"/>
      <c r="BQ550" s="13"/>
      <c r="BR550" s="13"/>
      <c r="BS550" s="13"/>
      <c r="BT550" s="13"/>
      <c r="BU550" s="13"/>
      <c r="BV550" s="13"/>
      <c r="BW550" s="13"/>
      <c r="BX550" s="13"/>
      <c r="BY550" s="13"/>
      <c r="BZ550" s="13"/>
      <c r="CA550" s="13"/>
      <c r="CB550" s="13"/>
      <c r="CC550" s="13"/>
      <c r="CD550" s="13"/>
      <c r="CE550" s="13"/>
      <c r="CF550" s="13"/>
      <c r="CG550" s="13"/>
      <c r="CH550" s="13"/>
    </row>
    <row r="551" spans="1:86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13"/>
      <c r="AY551" s="13"/>
      <c r="AZ551" s="13"/>
      <c r="BA551" s="13"/>
      <c r="BB551" s="13"/>
      <c r="BC551" s="13"/>
      <c r="BD551" s="13"/>
      <c r="BE551" s="13"/>
      <c r="BF551" s="13"/>
      <c r="BG551" s="13"/>
      <c r="BH551" s="13"/>
      <c r="BI551" s="13"/>
      <c r="BJ551" s="13"/>
      <c r="BK551" s="13"/>
      <c r="BL551" s="13"/>
      <c r="BM551" s="13"/>
      <c r="BN551" s="13"/>
      <c r="BO551" s="13"/>
      <c r="BP551" s="13"/>
      <c r="BQ551" s="13"/>
      <c r="BR551" s="13"/>
      <c r="BS551" s="13"/>
      <c r="BT551" s="13"/>
      <c r="BU551" s="13"/>
      <c r="BV551" s="13"/>
      <c r="BW551" s="13"/>
      <c r="BX551" s="13"/>
      <c r="BY551" s="13"/>
      <c r="BZ551" s="13"/>
      <c r="CA551" s="13"/>
      <c r="CB551" s="13"/>
      <c r="CC551" s="13"/>
      <c r="CD551" s="13"/>
      <c r="CE551" s="13"/>
      <c r="CF551" s="13"/>
      <c r="CG551" s="13"/>
      <c r="CH551" s="13"/>
    </row>
    <row r="552" spans="1:86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13"/>
      <c r="AY552" s="13"/>
      <c r="AZ552" s="13"/>
      <c r="BA552" s="13"/>
      <c r="BB552" s="13"/>
      <c r="BC552" s="13"/>
      <c r="BD552" s="13"/>
      <c r="BE552" s="13"/>
      <c r="BF552" s="13"/>
      <c r="BG552" s="13"/>
      <c r="BH552" s="13"/>
      <c r="BI552" s="13"/>
      <c r="BJ552" s="13"/>
      <c r="BK552" s="13"/>
      <c r="BL552" s="13"/>
      <c r="BM552" s="13"/>
      <c r="BN552" s="13"/>
      <c r="BO552" s="13"/>
      <c r="BP552" s="13"/>
      <c r="BQ552" s="13"/>
      <c r="BR552" s="13"/>
      <c r="BS552" s="13"/>
      <c r="BT552" s="13"/>
      <c r="BU552" s="13"/>
      <c r="BV552" s="13"/>
      <c r="BW552" s="13"/>
      <c r="BX552" s="13"/>
      <c r="BY552" s="13"/>
      <c r="BZ552" s="13"/>
      <c r="CA552" s="13"/>
      <c r="CB552" s="13"/>
      <c r="CC552" s="13"/>
      <c r="CD552" s="13"/>
      <c r="CE552" s="13"/>
      <c r="CF552" s="13"/>
      <c r="CG552" s="13"/>
      <c r="CH552" s="13"/>
    </row>
    <row r="553" spans="1:86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13"/>
      <c r="AY553" s="13"/>
      <c r="AZ553" s="13"/>
      <c r="BA553" s="13"/>
      <c r="BB553" s="13"/>
      <c r="BC553" s="13"/>
      <c r="BD553" s="13"/>
      <c r="BE553" s="13"/>
      <c r="BF553" s="13"/>
      <c r="BG553" s="13"/>
      <c r="BH553" s="13"/>
      <c r="BI553" s="13"/>
      <c r="BJ553" s="13"/>
      <c r="BK553" s="13"/>
      <c r="BL553" s="13"/>
      <c r="BM553" s="13"/>
      <c r="BN553" s="13"/>
      <c r="BO553" s="13"/>
      <c r="BP553" s="13"/>
      <c r="BQ553" s="13"/>
      <c r="BR553" s="13"/>
      <c r="BS553" s="13"/>
      <c r="BT553" s="13"/>
      <c r="BU553" s="13"/>
      <c r="BV553" s="13"/>
      <c r="BW553" s="13"/>
      <c r="BX553" s="13"/>
      <c r="BY553" s="13"/>
      <c r="BZ553" s="13"/>
      <c r="CA553" s="13"/>
      <c r="CB553" s="13"/>
      <c r="CC553" s="13"/>
      <c r="CD553" s="13"/>
      <c r="CE553" s="13"/>
      <c r="CF553" s="13"/>
      <c r="CG553" s="13"/>
      <c r="CH553" s="13"/>
    </row>
    <row r="554" spans="1:86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13"/>
      <c r="AY554" s="13"/>
      <c r="AZ554" s="13"/>
      <c r="BA554" s="13"/>
      <c r="BB554" s="13"/>
      <c r="BC554" s="13"/>
      <c r="BD554" s="13"/>
      <c r="BE554" s="13"/>
      <c r="BF554" s="13"/>
      <c r="BG554" s="13"/>
      <c r="BH554" s="13"/>
      <c r="BI554" s="13"/>
      <c r="BJ554" s="13"/>
      <c r="BK554" s="13"/>
      <c r="BL554" s="13"/>
      <c r="BM554" s="13"/>
      <c r="BN554" s="13"/>
      <c r="BO554" s="13"/>
      <c r="BP554" s="13"/>
      <c r="BQ554" s="13"/>
      <c r="BR554" s="13"/>
      <c r="BS554" s="13"/>
      <c r="BT554" s="13"/>
      <c r="BU554" s="13"/>
      <c r="BV554" s="13"/>
      <c r="BW554" s="13"/>
      <c r="BX554" s="13"/>
      <c r="BY554" s="13"/>
      <c r="BZ554" s="13"/>
      <c r="CA554" s="13"/>
      <c r="CB554" s="13"/>
      <c r="CC554" s="13"/>
      <c r="CD554" s="13"/>
      <c r="CE554" s="13"/>
      <c r="CF554" s="13"/>
      <c r="CG554" s="13"/>
      <c r="CH554" s="13"/>
    </row>
    <row r="555" spans="1:86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13"/>
      <c r="AY555" s="13"/>
      <c r="AZ555" s="13"/>
      <c r="BA555" s="13"/>
      <c r="BB555" s="13"/>
      <c r="BC555" s="13"/>
      <c r="BD555" s="13"/>
      <c r="BE555" s="13"/>
      <c r="BF555" s="13"/>
      <c r="BG555" s="13"/>
      <c r="BH555" s="13"/>
      <c r="BI555" s="13"/>
      <c r="BJ555" s="13"/>
      <c r="BK555" s="13"/>
      <c r="BL555" s="13"/>
      <c r="BM555" s="13"/>
      <c r="BN555" s="13"/>
      <c r="BO555" s="13"/>
      <c r="BP555" s="13"/>
      <c r="BQ555" s="13"/>
      <c r="BR555" s="13"/>
      <c r="BS555" s="13"/>
      <c r="BT555" s="13"/>
      <c r="BU555" s="13"/>
      <c r="BV555" s="13"/>
      <c r="BW555" s="13"/>
      <c r="BX555" s="13"/>
      <c r="BY555" s="13"/>
      <c r="BZ555" s="13"/>
      <c r="CA555" s="13"/>
      <c r="CB555" s="13"/>
      <c r="CC555" s="13"/>
      <c r="CD555" s="13"/>
      <c r="CE555" s="13"/>
      <c r="CF555" s="13"/>
      <c r="CG555" s="13"/>
      <c r="CH555" s="13"/>
    </row>
    <row r="556" spans="1:86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13"/>
      <c r="AY556" s="13"/>
      <c r="AZ556" s="13"/>
      <c r="BA556" s="13"/>
      <c r="BB556" s="13"/>
      <c r="BC556" s="13"/>
      <c r="BD556" s="13"/>
      <c r="BE556" s="13"/>
      <c r="BF556" s="13"/>
      <c r="BG556" s="13"/>
      <c r="BH556" s="13"/>
      <c r="BI556" s="13"/>
      <c r="BJ556" s="13"/>
      <c r="BK556" s="13"/>
      <c r="BL556" s="13"/>
      <c r="BM556" s="13"/>
      <c r="BN556" s="13"/>
      <c r="BO556" s="13"/>
      <c r="BP556" s="13"/>
      <c r="BQ556" s="13"/>
      <c r="BR556" s="13"/>
      <c r="BS556" s="13"/>
      <c r="BT556" s="13"/>
      <c r="BU556" s="13"/>
      <c r="BV556" s="13"/>
      <c r="BW556" s="13"/>
      <c r="BX556" s="13"/>
      <c r="BY556" s="13"/>
      <c r="BZ556" s="13"/>
      <c r="CA556" s="13"/>
      <c r="CB556" s="13"/>
      <c r="CC556" s="13"/>
      <c r="CD556" s="13"/>
      <c r="CE556" s="13"/>
      <c r="CF556" s="13"/>
      <c r="CG556" s="13"/>
      <c r="CH556" s="13"/>
    </row>
    <row r="557" spans="1:86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13"/>
      <c r="AY557" s="13"/>
      <c r="AZ557" s="13"/>
      <c r="BA557" s="13"/>
      <c r="BB557" s="13"/>
      <c r="BC557" s="13"/>
      <c r="BD557" s="13"/>
      <c r="BE557" s="13"/>
      <c r="BF557" s="13"/>
      <c r="BG557" s="13"/>
      <c r="BH557" s="13"/>
      <c r="BI557" s="13"/>
      <c r="BJ557" s="13"/>
      <c r="BK557" s="13"/>
      <c r="BL557" s="13"/>
      <c r="BM557" s="13"/>
      <c r="BN557" s="13"/>
      <c r="BO557" s="13"/>
      <c r="BP557" s="13"/>
      <c r="BQ557" s="13"/>
      <c r="BR557" s="13"/>
      <c r="BS557" s="13"/>
      <c r="BT557" s="13"/>
      <c r="BU557" s="13"/>
      <c r="BV557" s="13"/>
      <c r="BW557" s="13"/>
      <c r="BX557" s="13"/>
      <c r="BY557" s="13"/>
      <c r="BZ557" s="13"/>
      <c r="CA557" s="13"/>
      <c r="CB557" s="13"/>
      <c r="CC557" s="13"/>
      <c r="CD557" s="13"/>
      <c r="CE557" s="13"/>
      <c r="CF557" s="13"/>
      <c r="CG557" s="13"/>
      <c r="CH557" s="13"/>
    </row>
    <row r="558" spans="1:86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13"/>
      <c r="AY558" s="13"/>
      <c r="AZ558" s="13"/>
      <c r="BA558" s="13"/>
      <c r="BB558" s="13"/>
      <c r="BC558" s="13"/>
      <c r="BD558" s="13"/>
      <c r="BE558" s="13"/>
      <c r="BF558" s="13"/>
      <c r="BG558" s="13"/>
      <c r="BH558" s="13"/>
      <c r="BI558" s="13"/>
      <c r="BJ558" s="13"/>
      <c r="BK558" s="13"/>
      <c r="BL558" s="13"/>
      <c r="BM558" s="13"/>
      <c r="BN558" s="13"/>
      <c r="BO558" s="13"/>
      <c r="BP558" s="13"/>
      <c r="BQ558" s="13"/>
      <c r="BR558" s="13"/>
      <c r="BS558" s="13"/>
      <c r="BT558" s="13"/>
      <c r="BU558" s="13"/>
      <c r="BV558" s="13"/>
      <c r="BW558" s="13"/>
      <c r="BX558" s="13"/>
      <c r="BY558" s="13"/>
      <c r="BZ558" s="13"/>
      <c r="CA558" s="13"/>
      <c r="CB558" s="13"/>
      <c r="CC558" s="13"/>
      <c r="CD558" s="13"/>
      <c r="CE558" s="13"/>
      <c r="CF558" s="13"/>
      <c r="CG558" s="13"/>
      <c r="CH558" s="13"/>
    </row>
    <row r="559" spans="1:86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13"/>
      <c r="AY559" s="13"/>
      <c r="AZ559" s="13"/>
      <c r="BA559" s="13"/>
      <c r="BB559" s="13"/>
      <c r="BC559" s="13"/>
      <c r="BD559" s="13"/>
      <c r="BE559" s="13"/>
      <c r="BF559" s="13"/>
      <c r="BG559" s="13"/>
      <c r="BH559" s="13"/>
      <c r="BI559" s="13"/>
      <c r="BJ559" s="13"/>
      <c r="BK559" s="13"/>
      <c r="BL559" s="13"/>
      <c r="BM559" s="13"/>
      <c r="BN559" s="13"/>
      <c r="BO559" s="13"/>
      <c r="BP559" s="13"/>
      <c r="BQ559" s="13"/>
      <c r="BR559" s="13"/>
      <c r="BS559" s="13"/>
      <c r="BT559" s="13"/>
      <c r="BU559" s="13"/>
      <c r="BV559" s="13"/>
      <c r="BW559" s="13"/>
      <c r="BX559" s="13"/>
      <c r="BY559" s="13"/>
      <c r="BZ559" s="13"/>
      <c r="CA559" s="13"/>
      <c r="CB559" s="13"/>
      <c r="CC559" s="13"/>
      <c r="CD559" s="13"/>
      <c r="CE559" s="13"/>
      <c r="CF559" s="13"/>
      <c r="CG559" s="13"/>
      <c r="CH559" s="13"/>
    </row>
    <row r="560" spans="1:86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13"/>
      <c r="AY560" s="13"/>
      <c r="AZ560" s="13"/>
      <c r="BA560" s="13"/>
      <c r="BB560" s="13"/>
      <c r="BC560" s="13"/>
      <c r="BD560" s="13"/>
      <c r="BE560" s="13"/>
      <c r="BF560" s="13"/>
      <c r="BG560" s="13"/>
      <c r="BH560" s="13"/>
      <c r="BI560" s="13"/>
      <c r="BJ560" s="13"/>
      <c r="BK560" s="13"/>
      <c r="BL560" s="13"/>
      <c r="BM560" s="13"/>
      <c r="BN560" s="13"/>
      <c r="BO560" s="13"/>
      <c r="BP560" s="13"/>
      <c r="BQ560" s="13"/>
      <c r="BR560" s="13"/>
      <c r="BS560" s="13"/>
      <c r="BT560" s="13"/>
      <c r="BU560" s="13"/>
      <c r="BV560" s="13"/>
      <c r="BW560" s="13"/>
      <c r="BX560" s="13"/>
      <c r="BY560" s="13"/>
      <c r="BZ560" s="13"/>
      <c r="CA560" s="13"/>
      <c r="CB560" s="13"/>
      <c r="CC560" s="13"/>
      <c r="CD560" s="13"/>
      <c r="CE560" s="13"/>
      <c r="CF560" s="13"/>
      <c r="CG560" s="13"/>
      <c r="CH560" s="13"/>
    </row>
    <row r="561" spans="1:86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13"/>
      <c r="AY561" s="13"/>
      <c r="AZ561" s="13"/>
      <c r="BA561" s="13"/>
      <c r="BB561" s="13"/>
      <c r="BC561" s="13"/>
      <c r="BD561" s="13"/>
      <c r="BE561" s="13"/>
      <c r="BF561" s="13"/>
      <c r="BG561" s="13"/>
      <c r="BH561" s="13"/>
      <c r="BI561" s="13"/>
      <c r="BJ561" s="13"/>
      <c r="BK561" s="13"/>
      <c r="BL561" s="13"/>
      <c r="BM561" s="13"/>
      <c r="BN561" s="13"/>
      <c r="BO561" s="13"/>
      <c r="BP561" s="13"/>
      <c r="BQ561" s="13"/>
      <c r="BR561" s="13"/>
      <c r="BS561" s="13"/>
      <c r="BT561" s="13"/>
      <c r="BU561" s="13"/>
      <c r="BV561" s="13"/>
      <c r="BW561" s="13"/>
      <c r="BX561" s="13"/>
      <c r="BY561" s="13"/>
      <c r="BZ561" s="13"/>
      <c r="CA561" s="13"/>
      <c r="CB561" s="13"/>
      <c r="CC561" s="13"/>
      <c r="CD561" s="13"/>
      <c r="CE561" s="13"/>
      <c r="CF561" s="13"/>
      <c r="CG561" s="13"/>
      <c r="CH561" s="13"/>
    </row>
    <row r="562" spans="1:86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13"/>
      <c r="AY562" s="13"/>
      <c r="AZ562" s="13"/>
      <c r="BA562" s="13"/>
      <c r="BB562" s="13"/>
      <c r="BC562" s="13"/>
      <c r="BD562" s="13"/>
      <c r="BE562" s="13"/>
      <c r="BF562" s="13"/>
      <c r="BG562" s="13"/>
      <c r="BH562" s="13"/>
      <c r="BI562" s="13"/>
      <c r="BJ562" s="13"/>
      <c r="BK562" s="13"/>
      <c r="BL562" s="13"/>
      <c r="BM562" s="13"/>
      <c r="BN562" s="13"/>
      <c r="BO562" s="13"/>
      <c r="BP562" s="13"/>
      <c r="BQ562" s="13"/>
      <c r="BR562" s="13"/>
      <c r="BS562" s="13"/>
      <c r="BT562" s="13"/>
      <c r="BU562" s="13"/>
      <c r="BV562" s="13"/>
      <c r="BW562" s="13"/>
      <c r="BX562" s="13"/>
      <c r="BY562" s="13"/>
      <c r="BZ562" s="13"/>
      <c r="CA562" s="13"/>
      <c r="CB562" s="13"/>
      <c r="CC562" s="13"/>
      <c r="CD562" s="13"/>
      <c r="CE562" s="13"/>
      <c r="CF562" s="13"/>
      <c r="CG562" s="13"/>
      <c r="CH562" s="13"/>
    </row>
    <row r="563" spans="1:86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13"/>
      <c r="AY563" s="13"/>
      <c r="AZ563" s="13"/>
      <c r="BA563" s="13"/>
      <c r="BB563" s="13"/>
      <c r="BC563" s="13"/>
      <c r="BD563" s="13"/>
      <c r="BE563" s="13"/>
      <c r="BF563" s="13"/>
      <c r="BG563" s="13"/>
      <c r="BH563" s="13"/>
      <c r="BI563" s="13"/>
      <c r="BJ563" s="13"/>
      <c r="BK563" s="13"/>
      <c r="BL563" s="13"/>
      <c r="BM563" s="13"/>
      <c r="BN563" s="13"/>
      <c r="BO563" s="13"/>
      <c r="BP563" s="13"/>
      <c r="BQ563" s="13"/>
      <c r="BR563" s="13"/>
      <c r="BS563" s="13"/>
      <c r="BT563" s="13"/>
      <c r="BU563" s="13"/>
      <c r="BV563" s="13"/>
      <c r="BW563" s="13"/>
      <c r="BX563" s="13"/>
      <c r="BY563" s="13"/>
      <c r="BZ563" s="13"/>
      <c r="CA563" s="13"/>
      <c r="CB563" s="13"/>
      <c r="CC563" s="13"/>
      <c r="CD563" s="13"/>
      <c r="CE563" s="13"/>
      <c r="CF563" s="13"/>
      <c r="CG563" s="13"/>
      <c r="CH563" s="13"/>
    </row>
    <row r="564" spans="1:86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13"/>
      <c r="AY564" s="13"/>
      <c r="AZ564" s="13"/>
      <c r="BA564" s="13"/>
      <c r="BB564" s="13"/>
      <c r="BC564" s="13"/>
      <c r="BD564" s="13"/>
      <c r="BE564" s="13"/>
      <c r="BF564" s="13"/>
      <c r="BG564" s="13"/>
      <c r="BH564" s="13"/>
      <c r="BI564" s="13"/>
      <c r="BJ564" s="13"/>
      <c r="BK564" s="13"/>
      <c r="BL564" s="13"/>
      <c r="BM564" s="13"/>
      <c r="BN564" s="13"/>
      <c r="BO564" s="13"/>
      <c r="BP564" s="13"/>
      <c r="BQ564" s="13"/>
      <c r="BR564" s="13"/>
      <c r="BS564" s="13"/>
      <c r="BT564" s="13"/>
      <c r="BU564" s="13"/>
      <c r="BV564" s="13"/>
      <c r="BW564" s="13"/>
      <c r="BX564" s="13"/>
      <c r="BY564" s="13"/>
      <c r="BZ564" s="13"/>
      <c r="CA564" s="13"/>
      <c r="CB564" s="13"/>
      <c r="CC564" s="13"/>
      <c r="CD564" s="13"/>
      <c r="CE564" s="13"/>
      <c r="CF564" s="13"/>
      <c r="CG564" s="13"/>
      <c r="CH564" s="13"/>
    </row>
    <row r="565" spans="1:86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13"/>
      <c r="AY565" s="13"/>
      <c r="AZ565" s="13"/>
      <c r="BA565" s="13"/>
      <c r="BB565" s="13"/>
      <c r="BC565" s="13"/>
      <c r="BD565" s="13"/>
      <c r="BE565" s="13"/>
      <c r="BF565" s="13"/>
      <c r="BG565" s="13"/>
      <c r="BH565" s="13"/>
      <c r="BI565" s="13"/>
      <c r="BJ565" s="13"/>
      <c r="BK565" s="13"/>
      <c r="BL565" s="13"/>
      <c r="BM565" s="13"/>
      <c r="BN565" s="13"/>
      <c r="BO565" s="13"/>
      <c r="BP565" s="13"/>
      <c r="BQ565" s="13"/>
      <c r="BR565" s="13"/>
      <c r="BS565" s="13"/>
      <c r="BT565" s="13"/>
      <c r="BU565" s="13"/>
      <c r="BV565" s="13"/>
      <c r="BW565" s="13"/>
      <c r="BX565" s="13"/>
      <c r="BY565" s="13"/>
      <c r="BZ565" s="13"/>
      <c r="CA565" s="13"/>
      <c r="CB565" s="13"/>
      <c r="CC565" s="13"/>
      <c r="CD565" s="13"/>
      <c r="CE565" s="13"/>
      <c r="CF565" s="13"/>
      <c r="CG565" s="13"/>
      <c r="CH565" s="13"/>
    </row>
    <row r="566" spans="1:86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13"/>
      <c r="AY566" s="13"/>
      <c r="AZ566" s="13"/>
      <c r="BA566" s="13"/>
      <c r="BB566" s="13"/>
      <c r="BC566" s="13"/>
      <c r="BD566" s="13"/>
      <c r="BE566" s="13"/>
      <c r="BF566" s="13"/>
      <c r="BG566" s="13"/>
      <c r="BH566" s="13"/>
      <c r="BI566" s="13"/>
      <c r="BJ566" s="13"/>
      <c r="BK566" s="13"/>
      <c r="BL566" s="13"/>
      <c r="BM566" s="13"/>
      <c r="BN566" s="13"/>
      <c r="BO566" s="13"/>
      <c r="BP566" s="13"/>
      <c r="BQ566" s="13"/>
      <c r="BR566" s="13"/>
      <c r="BS566" s="13"/>
      <c r="BT566" s="13"/>
      <c r="BU566" s="13"/>
      <c r="BV566" s="13"/>
      <c r="BW566" s="13"/>
      <c r="BX566" s="13"/>
      <c r="BY566" s="13"/>
      <c r="BZ566" s="13"/>
      <c r="CA566" s="13"/>
      <c r="CB566" s="13"/>
      <c r="CC566" s="13"/>
      <c r="CD566" s="13"/>
      <c r="CE566" s="13"/>
      <c r="CF566" s="13"/>
      <c r="CG566" s="13"/>
      <c r="CH566" s="13"/>
    </row>
    <row r="567" spans="1:86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13"/>
      <c r="AY567" s="13"/>
      <c r="AZ567" s="13"/>
      <c r="BA567" s="13"/>
      <c r="BB567" s="13"/>
      <c r="BC567" s="13"/>
      <c r="BD567" s="13"/>
      <c r="BE567" s="13"/>
      <c r="BF567" s="13"/>
      <c r="BG567" s="13"/>
      <c r="BH567" s="13"/>
      <c r="BI567" s="13"/>
      <c r="BJ567" s="13"/>
      <c r="BK567" s="13"/>
      <c r="BL567" s="13"/>
      <c r="BM567" s="13"/>
      <c r="BN567" s="13"/>
      <c r="BO567" s="13"/>
      <c r="BP567" s="13"/>
      <c r="BQ567" s="13"/>
      <c r="BR567" s="13"/>
      <c r="BS567" s="13"/>
      <c r="BT567" s="13"/>
      <c r="BU567" s="13"/>
      <c r="BV567" s="13"/>
      <c r="BW567" s="13"/>
      <c r="BX567" s="13"/>
      <c r="BY567" s="13"/>
      <c r="BZ567" s="13"/>
      <c r="CA567" s="13"/>
      <c r="CB567" s="13"/>
      <c r="CC567" s="13"/>
      <c r="CD567" s="13"/>
      <c r="CE567" s="13"/>
      <c r="CF567" s="13"/>
      <c r="CG567" s="13"/>
      <c r="CH567" s="13"/>
    </row>
    <row r="568" spans="1:86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13"/>
      <c r="AY568" s="13"/>
      <c r="AZ568" s="13"/>
      <c r="BA568" s="13"/>
      <c r="BB568" s="13"/>
      <c r="BC568" s="13"/>
      <c r="BD568" s="13"/>
      <c r="BE568" s="13"/>
      <c r="BF568" s="13"/>
      <c r="BG568" s="13"/>
      <c r="BH568" s="13"/>
      <c r="BI568" s="13"/>
      <c r="BJ568" s="13"/>
      <c r="BK568" s="13"/>
      <c r="BL568" s="13"/>
      <c r="BM568" s="13"/>
      <c r="BN568" s="13"/>
      <c r="BO568" s="13"/>
      <c r="BP568" s="13"/>
      <c r="BQ568" s="13"/>
      <c r="BR568" s="13"/>
      <c r="BS568" s="13"/>
      <c r="BT568" s="13"/>
      <c r="BU568" s="13"/>
      <c r="BV568" s="13"/>
      <c r="BW568" s="13"/>
      <c r="BX568" s="13"/>
      <c r="BY568" s="13"/>
      <c r="BZ568" s="13"/>
      <c r="CA568" s="13"/>
      <c r="CB568" s="13"/>
      <c r="CC568" s="13"/>
      <c r="CD568" s="13"/>
      <c r="CE568" s="13"/>
      <c r="CF568" s="13"/>
      <c r="CG568" s="13"/>
      <c r="CH568" s="13"/>
    </row>
    <row r="569" spans="1:86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13"/>
      <c r="AY569" s="13"/>
      <c r="AZ569" s="13"/>
      <c r="BA569" s="13"/>
      <c r="BB569" s="13"/>
      <c r="BC569" s="13"/>
      <c r="BD569" s="13"/>
      <c r="BE569" s="13"/>
      <c r="BF569" s="13"/>
      <c r="BG569" s="13"/>
      <c r="BH569" s="13"/>
      <c r="BI569" s="13"/>
      <c r="BJ569" s="13"/>
      <c r="BK569" s="13"/>
      <c r="BL569" s="13"/>
      <c r="BM569" s="13"/>
      <c r="BN569" s="13"/>
      <c r="BO569" s="13"/>
      <c r="BP569" s="13"/>
      <c r="BQ569" s="13"/>
      <c r="BR569" s="13"/>
      <c r="BS569" s="13"/>
      <c r="BT569" s="13"/>
      <c r="BU569" s="13"/>
      <c r="BV569" s="13"/>
      <c r="BW569" s="13"/>
      <c r="BX569" s="13"/>
      <c r="BY569" s="13"/>
      <c r="BZ569" s="13"/>
      <c r="CA569" s="13"/>
      <c r="CB569" s="13"/>
      <c r="CC569" s="13"/>
      <c r="CD569" s="13"/>
      <c r="CE569" s="13"/>
      <c r="CF569" s="13"/>
      <c r="CG569" s="13"/>
      <c r="CH569" s="13"/>
    </row>
    <row r="570" spans="1:86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13"/>
      <c r="AY570" s="13"/>
      <c r="AZ570" s="13"/>
      <c r="BA570" s="13"/>
      <c r="BB570" s="13"/>
      <c r="BC570" s="13"/>
      <c r="BD570" s="13"/>
      <c r="BE570" s="13"/>
      <c r="BF570" s="13"/>
      <c r="BG570" s="13"/>
      <c r="BH570" s="13"/>
      <c r="BI570" s="13"/>
      <c r="BJ570" s="13"/>
      <c r="BK570" s="13"/>
      <c r="BL570" s="13"/>
      <c r="BM570" s="13"/>
      <c r="BN570" s="13"/>
      <c r="BO570" s="13"/>
      <c r="BP570" s="13"/>
      <c r="BQ570" s="13"/>
      <c r="BR570" s="13"/>
      <c r="BS570" s="13"/>
      <c r="BT570" s="13"/>
      <c r="BU570" s="13"/>
      <c r="BV570" s="13"/>
      <c r="BW570" s="13"/>
      <c r="BX570" s="13"/>
      <c r="BY570" s="13"/>
      <c r="BZ570" s="13"/>
      <c r="CA570" s="13"/>
      <c r="CB570" s="13"/>
      <c r="CC570" s="13"/>
      <c r="CD570" s="13"/>
      <c r="CE570" s="13"/>
      <c r="CF570" s="13"/>
      <c r="CG570" s="13"/>
      <c r="CH570" s="13"/>
    </row>
    <row r="571" spans="1:86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13"/>
      <c r="AY571" s="13"/>
      <c r="AZ571" s="13"/>
      <c r="BA571" s="13"/>
      <c r="BB571" s="13"/>
      <c r="BC571" s="13"/>
      <c r="BD571" s="13"/>
      <c r="BE571" s="13"/>
      <c r="BF571" s="13"/>
      <c r="BG571" s="13"/>
      <c r="BH571" s="13"/>
      <c r="BI571" s="13"/>
      <c r="BJ571" s="13"/>
      <c r="BK571" s="13"/>
      <c r="BL571" s="13"/>
      <c r="BM571" s="13"/>
      <c r="BN571" s="13"/>
      <c r="BO571" s="13"/>
      <c r="BP571" s="13"/>
      <c r="BQ571" s="13"/>
      <c r="BR571" s="13"/>
      <c r="BS571" s="13"/>
      <c r="BT571" s="13"/>
      <c r="BU571" s="13"/>
      <c r="BV571" s="13"/>
      <c r="BW571" s="13"/>
      <c r="BX571" s="13"/>
      <c r="BY571" s="13"/>
      <c r="BZ571" s="13"/>
      <c r="CA571" s="13"/>
      <c r="CB571" s="13"/>
      <c r="CC571" s="13"/>
      <c r="CD571" s="13"/>
      <c r="CE571" s="13"/>
      <c r="CF571" s="13"/>
      <c r="CG571" s="13"/>
      <c r="CH571" s="13"/>
    </row>
    <row r="572" spans="1:86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13"/>
      <c r="AY572" s="13"/>
      <c r="AZ572" s="13"/>
      <c r="BA572" s="13"/>
      <c r="BB572" s="13"/>
      <c r="BC572" s="13"/>
      <c r="BD572" s="13"/>
      <c r="BE572" s="13"/>
      <c r="BF572" s="13"/>
      <c r="BG572" s="13"/>
      <c r="BH572" s="13"/>
      <c r="BI572" s="13"/>
      <c r="BJ572" s="13"/>
      <c r="BK572" s="13"/>
      <c r="BL572" s="13"/>
      <c r="BM572" s="13"/>
      <c r="BN572" s="13"/>
      <c r="BO572" s="13"/>
      <c r="BP572" s="13"/>
      <c r="BQ572" s="13"/>
      <c r="BR572" s="13"/>
      <c r="BS572" s="13"/>
      <c r="BT572" s="13"/>
      <c r="BU572" s="13"/>
      <c r="BV572" s="13"/>
      <c r="BW572" s="13"/>
      <c r="BX572" s="13"/>
      <c r="BY572" s="13"/>
      <c r="BZ572" s="13"/>
      <c r="CA572" s="13"/>
      <c r="CB572" s="13"/>
      <c r="CC572" s="13"/>
      <c r="CD572" s="13"/>
      <c r="CE572" s="13"/>
      <c r="CF572" s="13"/>
      <c r="CG572" s="13"/>
      <c r="CH572" s="13"/>
    </row>
    <row r="573" spans="1:86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13"/>
      <c r="AY573" s="13"/>
      <c r="AZ573" s="13"/>
      <c r="BA573" s="13"/>
      <c r="BB573" s="13"/>
      <c r="BC573" s="13"/>
      <c r="BD573" s="13"/>
      <c r="BE573" s="13"/>
      <c r="BF573" s="13"/>
      <c r="BG573" s="13"/>
      <c r="BH573" s="13"/>
      <c r="BI573" s="13"/>
      <c r="BJ573" s="13"/>
      <c r="BK573" s="13"/>
      <c r="BL573" s="13"/>
      <c r="BM573" s="13"/>
      <c r="BN573" s="13"/>
      <c r="BO573" s="13"/>
      <c r="BP573" s="13"/>
      <c r="BQ573" s="13"/>
      <c r="BR573" s="13"/>
      <c r="BS573" s="13"/>
      <c r="BT573" s="13"/>
      <c r="BU573" s="13"/>
      <c r="BV573" s="13"/>
      <c r="BW573" s="13"/>
      <c r="BX573" s="13"/>
      <c r="BY573" s="13"/>
      <c r="BZ573" s="13"/>
      <c r="CA573" s="13"/>
      <c r="CB573" s="13"/>
      <c r="CC573" s="13"/>
      <c r="CD573" s="13"/>
      <c r="CE573" s="13"/>
      <c r="CF573" s="13"/>
      <c r="CG573" s="13"/>
      <c r="CH573" s="13"/>
    </row>
    <row r="574" spans="1:86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13"/>
      <c r="AY574" s="13"/>
      <c r="AZ574" s="13"/>
      <c r="BA574" s="13"/>
      <c r="BB574" s="13"/>
      <c r="BC574" s="13"/>
      <c r="BD574" s="13"/>
      <c r="BE574" s="13"/>
      <c r="BF574" s="13"/>
      <c r="BG574" s="13"/>
      <c r="BH574" s="13"/>
      <c r="BI574" s="13"/>
      <c r="BJ574" s="13"/>
      <c r="BK574" s="13"/>
      <c r="BL574" s="13"/>
      <c r="BM574" s="13"/>
      <c r="BN574" s="13"/>
      <c r="BO574" s="13"/>
      <c r="BP574" s="13"/>
      <c r="BQ574" s="13"/>
      <c r="BR574" s="13"/>
      <c r="BS574" s="13"/>
      <c r="BT574" s="13"/>
      <c r="BU574" s="13"/>
      <c r="BV574" s="13"/>
      <c r="BW574" s="13"/>
      <c r="BX574" s="13"/>
      <c r="BY574" s="13"/>
      <c r="BZ574" s="13"/>
      <c r="CA574" s="13"/>
      <c r="CB574" s="13"/>
      <c r="CC574" s="13"/>
      <c r="CD574" s="13"/>
      <c r="CE574" s="13"/>
      <c r="CF574" s="13"/>
      <c r="CG574" s="13"/>
      <c r="CH574" s="13"/>
    </row>
    <row r="575" spans="1:86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13"/>
      <c r="AY575" s="13"/>
      <c r="AZ575" s="13"/>
      <c r="BA575" s="13"/>
      <c r="BB575" s="13"/>
      <c r="BC575" s="13"/>
      <c r="BD575" s="13"/>
      <c r="BE575" s="13"/>
      <c r="BF575" s="13"/>
      <c r="BG575" s="13"/>
      <c r="BH575" s="13"/>
      <c r="BI575" s="13"/>
      <c r="BJ575" s="13"/>
      <c r="BK575" s="13"/>
      <c r="BL575" s="13"/>
      <c r="BM575" s="13"/>
      <c r="BN575" s="13"/>
      <c r="BO575" s="13"/>
      <c r="BP575" s="13"/>
      <c r="BQ575" s="13"/>
      <c r="BR575" s="13"/>
      <c r="BS575" s="13"/>
      <c r="BT575" s="13"/>
      <c r="BU575" s="13"/>
      <c r="BV575" s="13"/>
      <c r="BW575" s="13"/>
      <c r="BX575" s="13"/>
      <c r="BY575" s="13"/>
      <c r="BZ575" s="13"/>
      <c r="CA575" s="13"/>
      <c r="CB575" s="13"/>
      <c r="CC575" s="13"/>
      <c r="CD575" s="13"/>
      <c r="CE575" s="13"/>
      <c r="CF575" s="13"/>
      <c r="CG575" s="13"/>
      <c r="CH575" s="13"/>
    </row>
    <row r="576" spans="1:86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13"/>
      <c r="AY576" s="13"/>
      <c r="AZ576" s="13"/>
      <c r="BA576" s="13"/>
      <c r="BB576" s="13"/>
      <c r="BC576" s="13"/>
      <c r="BD576" s="13"/>
      <c r="BE576" s="13"/>
      <c r="BF576" s="13"/>
      <c r="BG576" s="13"/>
      <c r="BH576" s="13"/>
      <c r="BI576" s="13"/>
      <c r="BJ576" s="13"/>
      <c r="BK576" s="13"/>
      <c r="BL576" s="13"/>
      <c r="BM576" s="13"/>
      <c r="BN576" s="13"/>
      <c r="BO576" s="13"/>
      <c r="BP576" s="13"/>
      <c r="BQ576" s="13"/>
      <c r="BR576" s="13"/>
      <c r="BS576" s="13"/>
      <c r="BT576" s="13"/>
      <c r="BU576" s="13"/>
      <c r="BV576" s="13"/>
      <c r="BW576" s="13"/>
      <c r="BX576" s="13"/>
      <c r="BY576" s="13"/>
      <c r="BZ576" s="13"/>
      <c r="CA576" s="13"/>
      <c r="CB576" s="13"/>
      <c r="CC576" s="13"/>
      <c r="CD576" s="13"/>
      <c r="CE576" s="13"/>
      <c r="CF576" s="13"/>
      <c r="CG576" s="13"/>
      <c r="CH576" s="13"/>
    </row>
    <row r="577" spans="1:86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13"/>
      <c r="AY577" s="13"/>
      <c r="AZ577" s="13"/>
      <c r="BA577" s="13"/>
      <c r="BB577" s="13"/>
      <c r="BC577" s="13"/>
      <c r="BD577" s="13"/>
      <c r="BE577" s="13"/>
      <c r="BF577" s="13"/>
      <c r="BG577" s="13"/>
      <c r="BH577" s="13"/>
      <c r="BI577" s="13"/>
      <c r="BJ577" s="13"/>
      <c r="BK577" s="13"/>
      <c r="BL577" s="13"/>
      <c r="BM577" s="13"/>
      <c r="BN577" s="13"/>
      <c r="BO577" s="13"/>
      <c r="BP577" s="13"/>
      <c r="BQ577" s="13"/>
      <c r="BR577" s="13"/>
      <c r="BS577" s="13"/>
      <c r="BT577" s="13"/>
      <c r="BU577" s="13"/>
      <c r="BV577" s="13"/>
      <c r="BW577" s="13"/>
      <c r="BX577" s="13"/>
      <c r="BY577" s="13"/>
      <c r="BZ577" s="13"/>
      <c r="CA577" s="13"/>
      <c r="CB577" s="13"/>
      <c r="CC577" s="13"/>
      <c r="CD577" s="13"/>
      <c r="CE577" s="13"/>
      <c r="CF577" s="13"/>
      <c r="CG577" s="13"/>
      <c r="CH577" s="13"/>
    </row>
    <row r="578" spans="1:86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13"/>
      <c r="AY578" s="13"/>
      <c r="AZ578" s="13"/>
      <c r="BA578" s="13"/>
      <c r="BB578" s="13"/>
      <c r="BC578" s="13"/>
      <c r="BD578" s="13"/>
      <c r="BE578" s="13"/>
      <c r="BF578" s="13"/>
      <c r="BG578" s="13"/>
      <c r="BH578" s="13"/>
      <c r="BI578" s="13"/>
      <c r="BJ578" s="13"/>
      <c r="BK578" s="13"/>
      <c r="BL578" s="13"/>
      <c r="BM578" s="13"/>
      <c r="BN578" s="13"/>
      <c r="BO578" s="13"/>
      <c r="BP578" s="13"/>
      <c r="BQ578" s="13"/>
      <c r="BR578" s="13"/>
      <c r="BS578" s="13"/>
      <c r="BT578" s="13"/>
      <c r="BU578" s="13"/>
      <c r="BV578" s="13"/>
      <c r="BW578" s="13"/>
      <c r="BX578" s="13"/>
      <c r="BY578" s="13"/>
      <c r="BZ578" s="13"/>
      <c r="CA578" s="13"/>
      <c r="CB578" s="13"/>
      <c r="CC578" s="13"/>
      <c r="CD578" s="13"/>
      <c r="CE578" s="13"/>
      <c r="CF578" s="13"/>
      <c r="CG578" s="13"/>
      <c r="CH578" s="13"/>
    </row>
    <row r="579" spans="1:86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13"/>
      <c r="AY579" s="13"/>
      <c r="AZ579" s="13"/>
      <c r="BA579" s="13"/>
      <c r="BB579" s="13"/>
      <c r="BC579" s="13"/>
      <c r="BD579" s="13"/>
      <c r="BE579" s="13"/>
      <c r="BF579" s="13"/>
      <c r="BG579" s="13"/>
      <c r="BH579" s="13"/>
      <c r="BI579" s="13"/>
      <c r="BJ579" s="13"/>
      <c r="BK579" s="13"/>
      <c r="BL579" s="13"/>
      <c r="BM579" s="13"/>
      <c r="BN579" s="13"/>
      <c r="BO579" s="13"/>
      <c r="BP579" s="13"/>
      <c r="BQ579" s="13"/>
      <c r="BR579" s="13"/>
      <c r="BS579" s="13"/>
      <c r="BT579" s="13"/>
      <c r="BU579" s="13"/>
      <c r="BV579" s="13"/>
      <c r="BW579" s="13"/>
      <c r="BX579" s="13"/>
      <c r="BY579" s="13"/>
      <c r="BZ579" s="13"/>
      <c r="CA579" s="13"/>
      <c r="CB579" s="13"/>
      <c r="CC579" s="13"/>
      <c r="CD579" s="13"/>
      <c r="CE579" s="13"/>
      <c r="CF579" s="13"/>
      <c r="CG579" s="13"/>
      <c r="CH579" s="13"/>
    </row>
    <row r="580" spans="1:86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13"/>
      <c r="AY580" s="13"/>
      <c r="AZ580" s="13"/>
      <c r="BA580" s="13"/>
      <c r="BB580" s="13"/>
      <c r="BC580" s="13"/>
      <c r="BD580" s="13"/>
      <c r="BE580" s="13"/>
      <c r="BF580" s="13"/>
      <c r="BG580" s="13"/>
      <c r="BH580" s="13"/>
      <c r="BI580" s="13"/>
      <c r="BJ580" s="13"/>
      <c r="BK580" s="13"/>
      <c r="BL580" s="13"/>
      <c r="BM580" s="13"/>
      <c r="BN580" s="13"/>
      <c r="BO580" s="13"/>
      <c r="BP580" s="13"/>
      <c r="BQ580" s="13"/>
      <c r="BR580" s="13"/>
      <c r="BS580" s="13"/>
      <c r="BT580" s="13"/>
      <c r="BU580" s="13"/>
      <c r="BV580" s="13"/>
      <c r="BW580" s="13"/>
      <c r="BX580" s="13"/>
      <c r="BY580" s="13"/>
      <c r="BZ580" s="13"/>
      <c r="CA580" s="13"/>
      <c r="CB580" s="13"/>
      <c r="CC580" s="13"/>
      <c r="CD580" s="13"/>
      <c r="CE580" s="13"/>
      <c r="CF580" s="13"/>
      <c r="CG580" s="13"/>
      <c r="CH580" s="13"/>
    </row>
    <row r="581" spans="1:86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13"/>
      <c r="AY581" s="13"/>
      <c r="AZ581" s="13"/>
      <c r="BA581" s="13"/>
      <c r="BB581" s="13"/>
      <c r="BC581" s="13"/>
      <c r="BD581" s="13"/>
      <c r="BE581" s="13"/>
      <c r="BF581" s="13"/>
      <c r="BG581" s="13"/>
      <c r="BH581" s="13"/>
      <c r="BI581" s="13"/>
      <c r="BJ581" s="13"/>
      <c r="BK581" s="13"/>
      <c r="BL581" s="13"/>
      <c r="BM581" s="13"/>
      <c r="BN581" s="13"/>
      <c r="BO581" s="13"/>
      <c r="BP581" s="13"/>
      <c r="BQ581" s="13"/>
      <c r="BR581" s="13"/>
      <c r="BS581" s="13"/>
      <c r="BT581" s="13"/>
      <c r="BU581" s="13"/>
      <c r="BV581" s="13"/>
      <c r="BW581" s="13"/>
      <c r="BX581" s="13"/>
      <c r="BY581" s="13"/>
      <c r="BZ581" s="13"/>
      <c r="CA581" s="13"/>
      <c r="CB581" s="13"/>
      <c r="CC581" s="13"/>
      <c r="CD581" s="13"/>
      <c r="CE581" s="13"/>
      <c r="CF581" s="13"/>
      <c r="CG581" s="13"/>
      <c r="CH581" s="13"/>
    </row>
    <row r="582" spans="1:86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13"/>
      <c r="AY582" s="13"/>
      <c r="AZ582" s="13"/>
      <c r="BA582" s="13"/>
      <c r="BB582" s="13"/>
      <c r="BC582" s="13"/>
      <c r="BD582" s="13"/>
      <c r="BE582" s="13"/>
      <c r="BF582" s="13"/>
      <c r="BG582" s="13"/>
      <c r="BH582" s="13"/>
      <c r="BI582" s="13"/>
      <c r="BJ582" s="13"/>
      <c r="BK582" s="13"/>
      <c r="BL582" s="13"/>
      <c r="BM582" s="13"/>
      <c r="BN582" s="13"/>
      <c r="BO582" s="13"/>
      <c r="BP582" s="13"/>
      <c r="BQ582" s="13"/>
      <c r="BR582" s="13"/>
      <c r="BS582" s="13"/>
      <c r="BT582" s="13"/>
      <c r="BU582" s="13"/>
      <c r="BV582" s="13"/>
      <c r="BW582" s="13"/>
      <c r="BX582" s="13"/>
      <c r="BY582" s="13"/>
      <c r="BZ582" s="13"/>
      <c r="CA582" s="13"/>
      <c r="CB582" s="13"/>
      <c r="CC582" s="13"/>
      <c r="CD582" s="13"/>
      <c r="CE582" s="13"/>
      <c r="CF582" s="13"/>
      <c r="CG582" s="13"/>
      <c r="CH582" s="13"/>
    </row>
    <row r="583" spans="1:86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13"/>
      <c r="AY583" s="13"/>
      <c r="AZ583" s="13"/>
      <c r="BA583" s="13"/>
      <c r="BB583" s="13"/>
      <c r="BC583" s="13"/>
      <c r="BD583" s="13"/>
      <c r="BE583" s="13"/>
      <c r="BF583" s="13"/>
      <c r="BG583" s="13"/>
      <c r="BH583" s="13"/>
      <c r="BI583" s="13"/>
      <c r="BJ583" s="13"/>
      <c r="BK583" s="13"/>
      <c r="BL583" s="13"/>
      <c r="BM583" s="13"/>
      <c r="BN583" s="13"/>
      <c r="BO583" s="13"/>
      <c r="BP583" s="13"/>
      <c r="BQ583" s="13"/>
      <c r="BR583" s="13"/>
      <c r="BS583" s="13"/>
      <c r="BT583" s="13"/>
      <c r="BU583" s="13"/>
      <c r="BV583" s="13"/>
      <c r="BW583" s="13"/>
      <c r="BX583" s="13"/>
      <c r="BY583" s="13"/>
      <c r="BZ583" s="13"/>
      <c r="CA583" s="13"/>
      <c r="CB583" s="13"/>
      <c r="CC583" s="13"/>
      <c r="CD583" s="13"/>
      <c r="CE583" s="13"/>
      <c r="CF583" s="13"/>
      <c r="CG583" s="13"/>
      <c r="CH583" s="13"/>
    </row>
    <row r="584" spans="1:86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13"/>
      <c r="AY584" s="13"/>
      <c r="AZ584" s="13"/>
      <c r="BA584" s="13"/>
      <c r="BB584" s="13"/>
      <c r="BC584" s="13"/>
      <c r="BD584" s="13"/>
      <c r="BE584" s="13"/>
      <c r="BF584" s="13"/>
      <c r="BG584" s="13"/>
      <c r="BH584" s="13"/>
      <c r="BI584" s="13"/>
      <c r="BJ584" s="13"/>
      <c r="BK584" s="13"/>
      <c r="BL584" s="13"/>
      <c r="BM584" s="13"/>
      <c r="BN584" s="13"/>
      <c r="BO584" s="13"/>
      <c r="BP584" s="13"/>
      <c r="BQ584" s="13"/>
      <c r="BR584" s="13"/>
      <c r="BS584" s="13"/>
      <c r="BT584" s="13"/>
      <c r="BU584" s="13"/>
      <c r="BV584" s="13"/>
      <c r="BW584" s="13"/>
      <c r="BX584" s="13"/>
      <c r="BY584" s="13"/>
      <c r="BZ584" s="13"/>
      <c r="CA584" s="13"/>
      <c r="CB584" s="13"/>
      <c r="CC584" s="13"/>
      <c r="CD584" s="13"/>
      <c r="CE584" s="13"/>
      <c r="CF584" s="13"/>
      <c r="CG584" s="13"/>
      <c r="CH584" s="13"/>
    </row>
    <row r="585" spans="1:86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13"/>
      <c r="AY585" s="13"/>
      <c r="AZ585" s="13"/>
      <c r="BA585" s="13"/>
      <c r="BB585" s="13"/>
      <c r="BC585" s="13"/>
      <c r="BD585" s="13"/>
      <c r="BE585" s="13"/>
      <c r="BF585" s="13"/>
      <c r="BG585" s="13"/>
      <c r="BH585" s="13"/>
      <c r="BI585" s="13"/>
      <c r="BJ585" s="13"/>
      <c r="BK585" s="13"/>
      <c r="BL585" s="13"/>
      <c r="BM585" s="13"/>
      <c r="BN585" s="13"/>
      <c r="BO585" s="13"/>
      <c r="BP585" s="13"/>
      <c r="BQ585" s="13"/>
      <c r="BR585" s="13"/>
      <c r="BS585" s="13"/>
      <c r="BT585" s="13"/>
      <c r="BU585" s="13"/>
      <c r="BV585" s="13"/>
      <c r="BW585" s="13"/>
      <c r="BX585" s="13"/>
      <c r="BY585" s="13"/>
      <c r="BZ585" s="13"/>
      <c r="CA585" s="13"/>
      <c r="CB585" s="13"/>
      <c r="CC585" s="13"/>
      <c r="CD585" s="13"/>
      <c r="CE585" s="13"/>
      <c r="CF585" s="13"/>
      <c r="CG585" s="13"/>
      <c r="CH585" s="13"/>
    </row>
    <row r="586" spans="1:86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13"/>
      <c r="AY586" s="13"/>
      <c r="AZ586" s="13"/>
      <c r="BA586" s="13"/>
      <c r="BB586" s="13"/>
      <c r="BC586" s="13"/>
      <c r="BD586" s="13"/>
      <c r="BE586" s="13"/>
      <c r="BF586" s="13"/>
      <c r="BG586" s="13"/>
      <c r="BH586" s="13"/>
      <c r="BI586" s="13"/>
      <c r="BJ586" s="13"/>
      <c r="BK586" s="13"/>
      <c r="BL586" s="13"/>
      <c r="BM586" s="13"/>
      <c r="BN586" s="13"/>
      <c r="BO586" s="13"/>
      <c r="BP586" s="13"/>
      <c r="BQ586" s="13"/>
      <c r="BR586" s="13"/>
      <c r="BS586" s="13"/>
      <c r="BT586" s="13"/>
      <c r="BU586" s="13"/>
      <c r="BV586" s="13"/>
      <c r="BW586" s="13"/>
      <c r="BX586" s="13"/>
      <c r="BY586" s="13"/>
      <c r="BZ586" s="13"/>
      <c r="CA586" s="13"/>
      <c r="CB586" s="13"/>
      <c r="CC586" s="13"/>
      <c r="CD586" s="13"/>
      <c r="CE586" s="13"/>
      <c r="CF586" s="13"/>
      <c r="CG586" s="13"/>
      <c r="CH586" s="13"/>
    </row>
    <row r="587" spans="1:86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13"/>
      <c r="AY587" s="13"/>
      <c r="AZ587" s="13"/>
      <c r="BA587" s="13"/>
      <c r="BB587" s="13"/>
      <c r="BC587" s="13"/>
      <c r="BD587" s="13"/>
      <c r="BE587" s="13"/>
      <c r="BF587" s="13"/>
      <c r="BG587" s="13"/>
      <c r="BH587" s="13"/>
      <c r="BI587" s="13"/>
      <c r="BJ587" s="13"/>
      <c r="BK587" s="13"/>
      <c r="BL587" s="13"/>
      <c r="BM587" s="13"/>
      <c r="BN587" s="13"/>
      <c r="BO587" s="13"/>
      <c r="BP587" s="13"/>
      <c r="BQ587" s="13"/>
      <c r="BR587" s="13"/>
      <c r="BS587" s="13"/>
      <c r="BT587" s="13"/>
      <c r="BU587" s="13"/>
      <c r="BV587" s="13"/>
      <c r="BW587" s="13"/>
      <c r="BX587" s="13"/>
      <c r="BY587" s="13"/>
      <c r="BZ587" s="13"/>
      <c r="CA587" s="13"/>
      <c r="CB587" s="13"/>
      <c r="CC587" s="13"/>
      <c r="CD587" s="13"/>
      <c r="CE587" s="13"/>
      <c r="CF587" s="13"/>
      <c r="CG587" s="13"/>
      <c r="CH587" s="13"/>
    </row>
    <row r="588" spans="1:86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13"/>
      <c r="AY588" s="13"/>
      <c r="AZ588" s="13"/>
      <c r="BA588" s="13"/>
      <c r="BB588" s="13"/>
      <c r="BC588" s="13"/>
      <c r="BD588" s="13"/>
      <c r="BE588" s="13"/>
      <c r="BF588" s="13"/>
      <c r="BG588" s="13"/>
      <c r="BH588" s="13"/>
      <c r="BI588" s="13"/>
      <c r="BJ588" s="13"/>
      <c r="BK588" s="13"/>
      <c r="BL588" s="13"/>
      <c r="BM588" s="13"/>
      <c r="BN588" s="13"/>
      <c r="BO588" s="13"/>
      <c r="BP588" s="13"/>
      <c r="BQ588" s="13"/>
      <c r="BR588" s="13"/>
      <c r="BS588" s="13"/>
      <c r="BT588" s="13"/>
      <c r="BU588" s="13"/>
      <c r="BV588" s="13"/>
      <c r="BW588" s="13"/>
      <c r="BX588" s="13"/>
      <c r="BY588" s="13"/>
      <c r="BZ588" s="13"/>
      <c r="CA588" s="13"/>
      <c r="CB588" s="13"/>
      <c r="CC588" s="13"/>
      <c r="CD588" s="13"/>
      <c r="CE588" s="13"/>
      <c r="CF588" s="13"/>
      <c r="CG588" s="13"/>
      <c r="CH588" s="13"/>
    </row>
    <row r="589" spans="1:86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13"/>
      <c r="AY589" s="13"/>
      <c r="AZ589" s="13"/>
      <c r="BA589" s="13"/>
      <c r="BB589" s="13"/>
      <c r="BC589" s="13"/>
      <c r="BD589" s="13"/>
      <c r="BE589" s="13"/>
      <c r="BF589" s="13"/>
      <c r="BG589" s="13"/>
      <c r="BH589" s="13"/>
      <c r="BI589" s="13"/>
      <c r="BJ589" s="13"/>
      <c r="BK589" s="13"/>
      <c r="BL589" s="13"/>
      <c r="BM589" s="13"/>
      <c r="BN589" s="13"/>
      <c r="BO589" s="13"/>
      <c r="BP589" s="13"/>
      <c r="BQ589" s="13"/>
      <c r="BR589" s="13"/>
      <c r="BS589" s="13"/>
      <c r="BT589" s="13"/>
      <c r="BU589" s="13"/>
      <c r="BV589" s="13"/>
      <c r="BW589" s="13"/>
      <c r="BX589" s="13"/>
      <c r="BY589" s="13"/>
      <c r="BZ589" s="13"/>
      <c r="CA589" s="13"/>
      <c r="CB589" s="13"/>
      <c r="CC589" s="13"/>
      <c r="CD589" s="13"/>
      <c r="CE589" s="13"/>
      <c r="CF589" s="13"/>
      <c r="CG589" s="13"/>
      <c r="CH589" s="13"/>
    </row>
    <row r="590" spans="1:86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13"/>
      <c r="AY590" s="13"/>
      <c r="AZ590" s="13"/>
      <c r="BA590" s="13"/>
      <c r="BB590" s="13"/>
      <c r="BC590" s="13"/>
      <c r="BD590" s="13"/>
      <c r="BE590" s="13"/>
      <c r="BF590" s="13"/>
      <c r="BG590" s="13"/>
      <c r="BH590" s="13"/>
      <c r="BI590" s="13"/>
      <c r="BJ590" s="13"/>
      <c r="BK590" s="13"/>
      <c r="BL590" s="13"/>
      <c r="BM590" s="13"/>
      <c r="BN590" s="13"/>
      <c r="BO590" s="13"/>
      <c r="BP590" s="13"/>
      <c r="BQ590" s="13"/>
      <c r="BR590" s="13"/>
      <c r="BS590" s="13"/>
      <c r="BT590" s="13"/>
      <c r="BU590" s="13"/>
      <c r="BV590" s="13"/>
      <c r="BW590" s="13"/>
      <c r="BX590" s="13"/>
      <c r="BY590" s="13"/>
      <c r="BZ590" s="13"/>
      <c r="CA590" s="13"/>
      <c r="CB590" s="13"/>
      <c r="CC590" s="13"/>
      <c r="CD590" s="13"/>
      <c r="CE590" s="13"/>
      <c r="CF590" s="13"/>
      <c r="CG590" s="13"/>
      <c r="CH590" s="13"/>
    </row>
    <row r="591" spans="1:86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13"/>
      <c r="AY591" s="13"/>
      <c r="AZ591" s="13"/>
      <c r="BA591" s="13"/>
      <c r="BB591" s="13"/>
      <c r="BC591" s="13"/>
      <c r="BD591" s="13"/>
      <c r="BE591" s="13"/>
      <c r="BF591" s="13"/>
      <c r="BG591" s="13"/>
      <c r="BH591" s="13"/>
      <c r="BI591" s="13"/>
      <c r="BJ591" s="13"/>
      <c r="BK591" s="13"/>
      <c r="BL591" s="13"/>
      <c r="BM591" s="13"/>
      <c r="BN591" s="13"/>
      <c r="BO591" s="13"/>
      <c r="BP591" s="13"/>
      <c r="BQ591" s="13"/>
      <c r="BR591" s="13"/>
      <c r="BS591" s="13"/>
      <c r="BT591" s="13"/>
      <c r="BU591" s="13"/>
      <c r="BV591" s="13"/>
      <c r="BW591" s="13"/>
      <c r="BX591" s="13"/>
      <c r="BY591" s="13"/>
      <c r="BZ591" s="13"/>
      <c r="CA591" s="13"/>
      <c r="CB591" s="13"/>
      <c r="CC591" s="13"/>
      <c r="CD591" s="13"/>
      <c r="CE591" s="13"/>
      <c r="CF591" s="13"/>
      <c r="CG591" s="13"/>
      <c r="CH591" s="13"/>
    </row>
    <row r="592" spans="1:86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13"/>
      <c r="AY592" s="13"/>
      <c r="AZ592" s="13"/>
      <c r="BA592" s="13"/>
      <c r="BB592" s="13"/>
      <c r="BC592" s="13"/>
      <c r="BD592" s="13"/>
      <c r="BE592" s="13"/>
      <c r="BF592" s="13"/>
      <c r="BG592" s="13"/>
      <c r="BH592" s="13"/>
      <c r="BI592" s="13"/>
      <c r="BJ592" s="13"/>
      <c r="BK592" s="13"/>
      <c r="BL592" s="13"/>
      <c r="BM592" s="13"/>
      <c r="BN592" s="13"/>
      <c r="BO592" s="13"/>
      <c r="BP592" s="13"/>
      <c r="BQ592" s="13"/>
      <c r="BR592" s="13"/>
      <c r="BS592" s="13"/>
      <c r="BT592" s="13"/>
      <c r="BU592" s="13"/>
      <c r="BV592" s="13"/>
      <c r="BW592" s="13"/>
      <c r="BX592" s="13"/>
      <c r="BY592" s="13"/>
      <c r="BZ592" s="13"/>
      <c r="CA592" s="13"/>
      <c r="CB592" s="13"/>
      <c r="CC592" s="13"/>
      <c r="CD592" s="13"/>
      <c r="CE592" s="13"/>
      <c r="CF592" s="13"/>
      <c r="CG592" s="13"/>
      <c r="CH592" s="13"/>
    </row>
    <row r="593" spans="1:86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13"/>
      <c r="AY593" s="13"/>
      <c r="AZ593" s="13"/>
      <c r="BA593" s="13"/>
      <c r="BB593" s="13"/>
      <c r="BC593" s="13"/>
      <c r="BD593" s="13"/>
      <c r="BE593" s="13"/>
      <c r="BF593" s="13"/>
      <c r="BG593" s="13"/>
      <c r="BH593" s="13"/>
      <c r="BI593" s="13"/>
      <c r="BJ593" s="13"/>
      <c r="BK593" s="13"/>
      <c r="BL593" s="13"/>
      <c r="BM593" s="13"/>
      <c r="BN593" s="13"/>
      <c r="BO593" s="13"/>
      <c r="BP593" s="13"/>
      <c r="BQ593" s="13"/>
      <c r="BR593" s="13"/>
      <c r="BS593" s="13"/>
      <c r="BT593" s="13"/>
      <c r="BU593" s="13"/>
      <c r="BV593" s="13"/>
      <c r="BW593" s="13"/>
      <c r="BX593" s="13"/>
      <c r="BY593" s="13"/>
      <c r="BZ593" s="13"/>
      <c r="CA593" s="13"/>
      <c r="CB593" s="13"/>
      <c r="CC593" s="13"/>
      <c r="CD593" s="13"/>
      <c r="CE593" s="13"/>
      <c r="CF593" s="13"/>
      <c r="CG593" s="13"/>
      <c r="CH593" s="13"/>
    </row>
    <row r="594" spans="1:86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13"/>
      <c r="AY594" s="13"/>
      <c r="AZ594" s="13"/>
      <c r="BA594" s="13"/>
      <c r="BB594" s="13"/>
      <c r="BC594" s="13"/>
      <c r="BD594" s="13"/>
      <c r="BE594" s="13"/>
      <c r="BF594" s="13"/>
      <c r="BG594" s="13"/>
      <c r="BH594" s="13"/>
      <c r="BI594" s="13"/>
      <c r="BJ594" s="13"/>
      <c r="BK594" s="13"/>
      <c r="BL594" s="13"/>
      <c r="BM594" s="13"/>
      <c r="BN594" s="13"/>
      <c r="BO594" s="13"/>
      <c r="BP594" s="13"/>
      <c r="BQ594" s="13"/>
      <c r="BR594" s="13"/>
      <c r="BS594" s="13"/>
      <c r="BT594" s="13"/>
      <c r="BU594" s="13"/>
      <c r="BV594" s="13"/>
      <c r="BW594" s="13"/>
      <c r="BX594" s="13"/>
      <c r="BY594" s="13"/>
      <c r="BZ594" s="13"/>
      <c r="CA594" s="13"/>
      <c r="CB594" s="13"/>
      <c r="CC594" s="13"/>
      <c r="CD594" s="13"/>
      <c r="CE594" s="13"/>
      <c r="CF594" s="13"/>
      <c r="CG594" s="13"/>
      <c r="CH594" s="13"/>
    </row>
    <row r="595" spans="1:86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13"/>
      <c r="AY595" s="13"/>
      <c r="AZ595" s="13"/>
      <c r="BA595" s="13"/>
      <c r="BB595" s="13"/>
      <c r="BC595" s="13"/>
      <c r="BD595" s="13"/>
      <c r="BE595" s="13"/>
      <c r="BF595" s="13"/>
      <c r="BG595" s="13"/>
      <c r="BH595" s="13"/>
      <c r="BI595" s="13"/>
      <c r="BJ595" s="13"/>
      <c r="BK595" s="13"/>
      <c r="BL595" s="13"/>
      <c r="BM595" s="13"/>
      <c r="BN595" s="13"/>
      <c r="BO595" s="13"/>
      <c r="BP595" s="13"/>
      <c r="BQ595" s="13"/>
      <c r="BR595" s="13"/>
      <c r="BS595" s="13"/>
      <c r="BT595" s="13"/>
      <c r="BU595" s="13"/>
      <c r="BV595" s="13"/>
      <c r="BW595" s="13"/>
      <c r="BX595" s="13"/>
      <c r="BY595" s="13"/>
      <c r="BZ595" s="13"/>
      <c r="CA595" s="13"/>
      <c r="CB595" s="13"/>
      <c r="CC595" s="13"/>
      <c r="CD595" s="13"/>
      <c r="CE595" s="13"/>
      <c r="CF595" s="13"/>
      <c r="CG595" s="13"/>
      <c r="CH595" s="13"/>
    </row>
    <row r="596" spans="1:86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13"/>
      <c r="AY596" s="13"/>
      <c r="AZ596" s="13"/>
      <c r="BA596" s="13"/>
      <c r="BB596" s="13"/>
      <c r="BC596" s="13"/>
      <c r="BD596" s="13"/>
      <c r="BE596" s="13"/>
      <c r="BF596" s="13"/>
      <c r="BG596" s="13"/>
      <c r="BH596" s="13"/>
      <c r="BI596" s="13"/>
      <c r="BJ596" s="13"/>
      <c r="BK596" s="13"/>
      <c r="BL596" s="13"/>
      <c r="BM596" s="13"/>
      <c r="BN596" s="13"/>
      <c r="BO596" s="13"/>
      <c r="BP596" s="13"/>
      <c r="BQ596" s="13"/>
      <c r="BR596" s="13"/>
      <c r="BS596" s="13"/>
      <c r="BT596" s="13"/>
      <c r="BU596" s="13"/>
      <c r="BV596" s="13"/>
      <c r="BW596" s="13"/>
      <c r="BX596" s="13"/>
      <c r="BY596" s="13"/>
      <c r="BZ596" s="13"/>
      <c r="CA596" s="13"/>
      <c r="CB596" s="13"/>
      <c r="CC596" s="13"/>
      <c r="CD596" s="13"/>
      <c r="CE596" s="13"/>
      <c r="CF596" s="13"/>
      <c r="CG596" s="13"/>
      <c r="CH596" s="13"/>
    </row>
    <row r="597" spans="1:86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13"/>
      <c r="AY597" s="13"/>
      <c r="AZ597" s="13"/>
      <c r="BA597" s="13"/>
      <c r="BB597" s="13"/>
      <c r="BC597" s="13"/>
      <c r="BD597" s="13"/>
      <c r="BE597" s="13"/>
      <c r="BF597" s="13"/>
      <c r="BG597" s="13"/>
      <c r="BH597" s="13"/>
      <c r="BI597" s="13"/>
      <c r="BJ597" s="13"/>
      <c r="BK597" s="13"/>
      <c r="BL597" s="13"/>
      <c r="BM597" s="13"/>
      <c r="BN597" s="13"/>
      <c r="BO597" s="13"/>
      <c r="BP597" s="13"/>
      <c r="BQ597" s="13"/>
      <c r="BR597" s="13"/>
      <c r="BS597" s="13"/>
      <c r="BT597" s="13"/>
      <c r="BU597" s="13"/>
      <c r="BV597" s="13"/>
      <c r="BW597" s="13"/>
      <c r="BX597" s="13"/>
      <c r="BY597" s="13"/>
      <c r="BZ597" s="13"/>
      <c r="CA597" s="13"/>
      <c r="CB597" s="13"/>
      <c r="CC597" s="13"/>
      <c r="CD597" s="13"/>
      <c r="CE597" s="13"/>
      <c r="CF597" s="13"/>
      <c r="CG597" s="13"/>
      <c r="CH597" s="13"/>
    </row>
    <row r="598" spans="1:86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13"/>
      <c r="AY598" s="13"/>
      <c r="AZ598" s="13"/>
      <c r="BA598" s="13"/>
      <c r="BB598" s="13"/>
      <c r="BC598" s="13"/>
      <c r="BD598" s="13"/>
      <c r="BE598" s="13"/>
      <c r="BF598" s="13"/>
      <c r="BG598" s="13"/>
      <c r="BH598" s="13"/>
      <c r="BI598" s="13"/>
      <c r="BJ598" s="13"/>
      <c r="BK598" s="13"/>
      <c r="BL598" s="13"/>
      <c r="BM598" s="13"/>
      <c r="BN598" s="13"/>
      <c r="BO598" s="13"/>
      <c r="BP598" s="13"/>
      <c r="BQ598" s="13"/>
      <c r="BR598" s="13"/>
      <c r="BS598" s="13"/>
      <c r="BT598" s="13"/>
      <c r="BU598" s="13"/>
      <c r="BV598" s="13"/>
      <c r="BW598" s="13"/>
      <c r="BX598" s="13"/>
      <c r="BY598" s="13"/>
      <c r="BZ598" s="13"/>
      <c r="CA598" s="13"/>
      <c r="CB598" s="13"/>
      <c r="CC598" s="13"/>
      <c r="CD598" s="13"/>
      <c r="CE598" s="13"/>
      <c r="CF598" s="13"/>
      <c r="CG598" s="13"/>
      <c r="CH598" s="13"/>
    </row>
    <row r="599" spans="1:86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13"/>
      <c r="AY599" s="13"/>
      <c r="AZ599" s="13"/>
      <c r="BA599" s="13"/>
      <c r="BB599" s="13"/>
      <c r="BC599" s="13"/>
      <c r="BD599" s="13"/>
      <c r="BE599" s="13"/>
      <c r="BF599" s="13"/>
      <c r="BG599" s="13"/>
      <c r="BH599" s="13"/>
      <c r="BI599" s="13"/>
      <c r="BJ599" s="13"/>
      <c r="BK599" s="13"/>
      <c r="BL599" s="13"/>
      <c r="BM599" s="13"/>
      <c r="BN599" s="13"/>
      <c r="BO599" s="13"/>
      <c r="BP599" s="13"/>
      <c r="BQ599" s="13"/>
      <c r="BR599" s="13"/>
      <c r="BS599" s="13"/>
      <c r="BT599" s="13"/>
      <c r="BU599" s="13"/>
      <c r="BV599" s="13"/>
      <c r="BW599" s="13"/>
      <c r="BX599" s="13"/>
      <c r="BY599" s="13"/>
      <c r="BZ599" s="13"/>
      <c r="CA599" s="13"/>
      <c r="CB599" s="13"/>
      <c r="CC599" s="13"/>
      <c r="CD599" s="13"/>
      <c r="CE599" s="13"/>
      <c r="CF599" s="13"/>
      <c r="CG599" s="13"/>
      <c r="CH599" s="13"/>
    </row>
    <row r="600" spans="1:86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13"/>
      <c r="AY600" s="13"/>
      <c r="AZ600" s="13"/>
      <c r="BA600" s="13"/>
      <c r="BB600" s="13"/>
      <c r="BC600" s="13"/>
      <c r="BD600" s="13"/>
      <c r="BE600" s="13"/>
      <c r="BF600" s="13"/>
      <c r="BG600" s="13"/>
      <c r="BH600" s="13"/>
      <c r="BI600" s="13"/>
      <c r="BJ600" s="13"/>
      <c r="BK600" s="13"/>
      <c r="BL600" s="13"/>
      <c r="BM600" s="13"/>
      <c r="BN600" s="13"/>
      <c r="BO600" s="13"/>
      <c r="BP600" s="13"/>
      <c r="BQ600" s="13"/>
      <c r="BR600" s="13"/>
      <c r="BS600" s="13"/>
      <c r="BT600" s="13"/>
      <c r="BU600" s="13"/>
      <c r="BV600" s="13"/>
      <c r="BW600" s="13"/>
      <c r="BX600" s="13"/>
      <c r="BY600" s="13"/>
      <c r="BZ600" s="13"/>
      <c r="CA600" s="13"/>
      <c r="CB600" s="13"/>
      <c r="CC600" s="13"/>
      <c r="CD600" s="13"/>
      <c r="CE600" s="13"/>
      <c r="CF600" s="13"/>
      <c r="CG600" s="13"/>
      <c r="CH600" s="13"/>
    </row>
    <row r="601" spans="1:86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13"/>
      <c r="AY601" s="13"/>
      <c r="AZ601" s="13"/>
      <c r="BA601" s="13"/>
      <c r="BB601" s="13"/>
      <c r="BC601" s="13"/>
      <c r="BD601" s="13"/>
      <c r="BE601" s="13"/>
      <c r="BF601" s="13"/>
      <c r="BG601" s="13"/>
      <c r="BH601" s="13"/>
      <c r="BI601" s="13"/>
      <c r="BJ601" s="13"/>
      <c r="BK601" s="13"/>
      <c r="BL601" s="13"/>
      <c r="BM601" s="13"/>
      <c r="BN601" s="13"/>
      <c r="BO601" s="13"/>
      <c r="BP601" s="13"/>
      <c r="BQ601" s="13"/>
      <c r="BR601" s="13"/>
      <c r="BS601" s="13"/>
      <c r="BT601" s="13"/>
      <c r="BU601" s="13"/>
      <c r="BV601" s="13"/>
      <c r="BW601" s="13"/>
      <c r="BX601" s="13"/>
      <c r="BY601" s="13"/>
      <c r="BZ601" s="13"/>
      <c r="CA601" s="13"/>
      <c r="CB601" s="13"/>
      <c r="CC601" s="13"/>
      <c r="CD601" s="13"/>
      <c r="CE601" s="13"/>
      <c r="CF601" s="13"/>
      <c r="CG601" s="13"/>
      <c r="CH601" s="13"/>
    </row>
    <row r="602" spans="1:86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13"/>
      <c r="AY602" s="13"/>
      <c r="AZ602" s="13"/>
      <c r="BA602" s="13"/>
      <c r="BB602" s="13"/>
      <c r="BC602" s="13"/>
      <c r="BD602" s="13"/>
      <c r="BE602" s="13"/>
      <c r="BF602" s="13"/>
      <c r="BG602" s="13"/>
      <c r="BH602" s="13"/>
      <c r="BI602" s="13"/>
      <c r="BJ602" s="13"/>
      <c r="BK602" s="13"/>
      <c r="BL602" s="13"/>
      <c r="BM602" s="13"/>
      <c r="BN602" s="13"/>
      <c r="BO602" s="13"/>
      <c r="BP602" s="13"/>
      <c r="BQ602" s="13"/>
      <c r="BR602" s="13"/>
      <c r="BS602" s="13"/>
      <c r="BT602" s="13"/>
      <c r="BU602" s="13"/>
      <c r="BV602" s="13"/>
      <c r="BW602" s="13"/>
      <c r="BX602" s="13"/>
      <c r="BY602" s="13"/>
      <c r="BZ602" s="13"/>
      <c r="CA602" s="13"/>
      <c r="CB602" s="13"/>
      <c r="CC602" s="13"/>
      <c r="CD602" s="13"/>
      <c r="CE602" s="13"/>
      <c r="CF602" s="13"/>
      <c r="CG602" s="13"/>
      <c r="CH602" s="13"/>
    </row>
    <row r="603" spans="1:86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13"/>
      <c r="AY603" s="13"/>
      <c r="AZ603" s="13"/>
      <c r="BA603" s="13"/>
      <c r="BB603" s="13"/>
      <c r="BC603" s="13"/>
      <c r="BD603" s="13"/>
      <c r="BE603" s="13"/>
      <c r="BF603" s="13"/>
      <c r="BG603" s="13"/>
      <c r="BH603" s="13"/>
      <c r="BI603" s="13"/>
      <c r="BJ603" s="13"/>
      <c r="BK603" s="13"/>
      <c r="BL603" s="13"/>
      <c r="BM603" s="13"/>
      <c r="BN603" s="13"/>
      <c r="BO603" s="13"/>
      <c r="BP603" s="13"/>
      <c r="BQ603" s="13"/>
      <c r="BR603" s="13"/>
      <c r="BS603" s="13"/>
      <c r="BT603" s="13"/>
      <c r="BU603" s="13"/>
      <c r="BV603" s="13"/>
      <c r="BW603" s="13"/>
      <c r="BX603" s="13"/>
      <c r="BY603" s="13"/>
      <c r="BZ603" s="13"/>
      <c r="CA603" s="13"/>
      <c r="CB603" s="13"/>
      <c r="CC603" s="13"/>
      <c r="CD603" s="13"/>
      <c r="CE603" s="13"/>
      <c r="CF603" s="13"/>
      <c r="CG603" s="13"/>
      <c r="CH603" s="13"/>
    </row>
    <row r="604" spans="1:86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13"/>
      <c r="AY604" s="13"/>
      <c r="AZ604" s="13"/>
      <c r="BA604" s="13"/>
      <c r="BB604" s="13"/>
      <c r="BC604" s="13"/>
      <c r="BD604" s="13"/>
      <c r="BE604" s="13"/>
      <c r="BF604" s="13"/>
      <c r="BG604" s="13"/>
      <c r="BH604" s="13"/>
      <c r="BI604" s="13"/>
      <c r="BJ604" s="13"/>
      <c r="BK604" s="13"/>
      <c r="BL604" s="13"/>
      <c r="BM604" s="13"/>
      <c r="BN604" s="13"/>
      <c r="BO604" s="13"/>
      <c r="BP604" s="13"/>
      <c r="BQ604" s="13"/>
      <c r="BR604" s="13"/>
      <c r="BS604" s="13"/>
      <c r="BT604" s="13"/>
      <c r="BU604" s="13"/>
      <c r="BV604" s="13"/>
      <c r="BW604" s="13"/>
      <c r="BX604" s="13"/>
      <c r="BY604" s="13"/>
      <c r="BZ604" s="13"/>
      <c r="CA604" s="13"/>
      <c r="CB604" s="13"/>
      <c r="CC604" s="13"/>
      <c r="CD604" s="13"/>
      <c r="CE604" s="13"/>
      <c r="CF604" s="13"/>
      <c r="CG604" s="13"/>
      <c r="CH604" s="13"/>
    </row>
    <row r="605" spans="1:86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13"/>
      <c r="AY605" s="13"/>
      <c r="AZ605" s="13"/>
      <c r="BA605" s="13"/>
      <c r="BB605" s="13"/>
      <c r="BC605" s="13"/>
      <c r="BD605" s="13"/>
      <c r="BE605" s="13"/>
      <c r="BF605" s="13"/>
      <c r="BG605" s="13"/>
      <c r="BH605" s="13"/>
      <c r="BI605" s="13"/>
      <c r="BJ605" s="13"/>
      <c r="BK605" s="13"/>
      <c r="BL605" s="13"/>
      <c r="BM605" s="13"/>
      <c r="BN605" s="13"/>
      <c r="BO605" s="13"/>
      <c r="BP605" s="13"/>
      <c r="BQ605" s="13"/>
      <c r="BR605" s="13"/>
      <c r="BS605" s="13"/>
      <c r="BT605" s="13"/>
      <c r="BU605" s="13"/>
      <c r="BV605" s="13"/>
      <c r="BW605" s="13"/>
      <c r="BX605" s="13"/>
      <c r="BY605" s="13"/>
      <c r="BZ605" s="13"/>
      <c r="CA605" s="13"/>
      <c r="CB605" s="13"/>
      <c r="CC605" s="13"/>
      <c r="CD605" s="13"/>
      <c r="CE605" s="13"/>
      <c r="CF605" s="13"/>
      <c r="CG605" s="13"/>
      <c r="CH605" s="13"/>
    </row>
    <row r="606" spans="1:86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13"/>
      <c r="AY606" s="13"/>
      <c r="AZ606" s="13"/>
      <c r="BA606" s="13"/>
      <c r="BB606" s="13"/>
      <c r="BC606" s="13"/>
      <c r="BD606" s="13"/>
      <c r="BE606" s="13"/>
      <c r="BF606" s="13"/>
      <c r="BG606" s="13"/>
      <c r="BH606" s="13"/>
      <c r="BI606" s="13"/>
      <c r="BJ606" s="13"/>
      <c r="BK606" s="13"/>
      <c r="BL606" s="13"/>
      <c r="BM606" s="13"/>
      <c r="BN606" s="13"/>
      <c r="BO606" s="13"/>
      <c r="BP606" s="13"/>
      <c r="BQ606" s="13"/>
      <c r="BR606" s="13"/>
      <c r="BS606" s="13"/>
      <c r="BT606" s="13"/>
      <c r="BU606" s="13"/>
      <c r="BV606" s="13"/>
      <c r="BW606" s="13"/>
      <c r="BX606" s="13"/>
      <c r="BY606" s="13"/>
      <c r="BZ606" s="13"/>
      <c r="CA606" s="13"/>
      <c r="CB606" s="13"/>
      <c r="CC606" s="13"/>
      <c r="CD606" s="13"/>
      <c r="CE606" s="13"/>
      <c r="CF606" s="13"/>
      <c r="CG606" s="13"/>
      <c r="CH606" s="13"/>
    </row>
    <row r="607" spans="1:86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13"/>
      <c r="AY607" s="13"/>
      <c r="AZ607" s="13"/>
      <c r="BA607" s="13"/>
      <c r="BB607" s="13"/>
      <c r="BC607" s="13"/>
      <c r="BD607" s="13"/>
      <c r="BE607" s="13"/>
      <c r="BF607" s="13"/>
      <c r="BG607" s="13"/>
      <c r="BH607" s="13"/>
      <c r="BI607" s="13"/>
      <c r="BJ607" s="13"/>
      <c r="BK607" s="13"/>
      <c r="BL607" s="13"/>
      <c r="BM607" s="13"/>
      <c r="BN607" s="13"/>
      <c r="BO607" s="13"/>
      <c r="BP607" s="13"/>
      <c r="BQ607" s="13"/>
      <c r="BR607" s="13"/>
      <c r="BS607" s="13"/>
      <c r="BT607" s="13"/>
      <c r="BU607" s="13"/>
      <c r="BV607" s="13"/>
      <c r="BW607" s="13"/>
      <c r="BX607" s="13"/>
      <c r="BY607" s="13"/>
      <c r="BZ607" s="13"/>
      <c r="CA607" s="13"/>
      <c r="CB607" s="13"/>
      <c r="CC607" s="13"/>
      <c r="CD607" s="13"/>
      <c r="CE607" s="13"/>
      <c r="CF607" s="13"/>
      <c r="CG607" s="13"/>
      <c r="CH607" s="13"/>
    </row>
    <row r="608" spans="1:86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13"/>
      <c r="AY608" s="13"/>
      <c r="AZ608" s="13"/>
      <c r="BA608" s="13"/>
      <c r="BB608" s="13"/>
      <c r="BC608" s="13"/>
      <c r="BD608" s="13"/>
      <c r="BE608" s="13"/>
      <c r="BF608" s="13"/>
      <c r="BG608" s="13"/>
      <c r="BH608" s="13"/>
      <c r="BI608" s="13"/>
      <c r="BJ608" s="13"/>
      <c r="BK608" s="13"/>
      <c r="BL608" s="13"/>
      <c r="BM608" s="13"/>
      <c r="BN608" s="13"/>
      <c r="BO608" s="13"/>
      <c r="BP608" s="13"/>
      <c r="BQ608" s="13"/>
      <c r="BR608" s="13"/>
      <c r="BS608" s="13"/>
      <c r="BT608" s="13"/>
      <c r="BU608" s="13"/>
      <c r="BV608" s="13"/>
      <c r="BW608" s="13"/>
      <c r="BX608" s="13"/>
      <c r="BY608" s="13"/>
      <c r="BZ608" s="13"/>
      <c r="CA608" s="13"/>
      <c r="CB608" s="13"/>
      <c r="CC608" s="13"/>
      <c r="CD608" s="13"/>
      <c r="CE608" s="13"/>
      <c r="CF608" s="13"/>
      <c r="CG608" s="13"/>
      <c r="CH608" s="13"/>
    </row>
    <row r="609" spans="1:86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13"/>
      <c r="AY609" s="13"/>
      <c r="AZ609" s="13"/>
      <c r="BA609" s="13"/>
      <c r="BB609" s="13"/>
      <c r="BC609" s="13"/>
      <c r="BD609" s="13"/>
      <c r="BE609" s="13"/>
      <c r="BF609" s="13"/>
      <c r="BG609" s="13"/>
      <c r="BH609" s="13"/>
      <c r="BI609" s="13"/>
      <c r="BJ609" s="13"/>
      <c r="BK609" s="13"/>
      <c r="BL609" s="13"/>
      <c r="BM609" s="13"/>
      <c r="BN609" s="13"/>
      <c r="BO609" s="13"/>
      <c r="BP609" s="13"/>
      <c r="BQ609" s="13"/>
      <c r="BR609" s="13"/>
      <c r="BS609" s="13"/>
      <c r="BT609" s="13"/>
      <c r="BU609" s="13"/>
      <c r="BV609" s="13"/>
      <c r="BW609" s="13"/>
      <c r="BX609" s="13"/>
      <c r="BY609" s="13"/>
      <c r="BZ609" s="13"/>
      <c r="CA609" s="13"/>
      <c r="CB609" s="13"/>
      <c r="CC609" s="13"/>
      <c r="CD609" s="13"/>
      <c r="CE609" s="13"/>
      <c r="CF609" s="13"/>
      <c r="CG609" s="13"/>
      <c r="CH609" s="13"/>
    </row>
    <row r="610" spans="1:86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13"/>
      <c r="AY610" s="13"/>
      <c r="AZ610" s="13"/>
      <c r="BA610" s="13"/>
      <c r="BB610" s="13"/>
      <c r="BC610" s="13"/>
      <c r="BD610" s="13"/>
      <c r="BE610" s="13"/>
      <c r="BF610" s="13"/>
      <c r="BG610" s="13"/>
      <c r="BH610" s="13"/>
      <c r="BI610" s="13"/>
      <c r="BJ610" s="13"/>
      <c r="BK610" s="13"/>
      <c r="BL610" s="13"/>
      <c r="BM610" s="13"/>
      <c r="BN610" s="13"/>
      <c r="BO610" s="13"/>
      <c r="BP610" s="13"/>
      <c r="BQ610" s="13"/>
      <c r="BR610" s="13"/>
      <c r="BS610" s="13"/>
      <c r="BT610" s="13"/>
      <c r="BU610" s="13"/>
      <c r="BV610" s="13"/>
      <c r="BW610" s="13"/>
      <c r="BX610" s="13"/>
      <c r="BY610" s="13"/>
      <c r="BZ610" s="13"/>
      <c r="CA610" s="13"/>
      <c r="CB610" s="13"/>
      <c r="CC610" s="13"/>
      <c r="CD610" s="13"/>
      <c r="CE610" s="13"/>
      <c r="CF610" s="13"/>
      <c r="CG610" s="13"/>
      <c r="CH610" s="13"/>
    </row>
    <row r="611" spans="1:86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13"/>
      <c r="AY611" s="13"/>
      <c r="AZ611" s="13"/>
      <c r="BA611" s="13"/>
      <c r="BB611" s="13"/>
      <c r="BC611" s="13"/>
      <c r="BD611" s="13"/>
      <c r="BE611" s="13"/>
      <c r="BF611" s="13"/>
      <c r="BG611" s="13"/>
      <c r="BH611" s="13"/>
      <c r="BI611" s="13"/>
      <c r="BJ611" s="13"/>
      <c r="BK611" s="13"/>
      <c r="BL611" s="13"/>
      <c r="BM611" s="13"/>
      <c r="BN611" s="13"/>
      <c r="BO611" s="13"/>
      <c r="BP611" s="13"/>
      <c r="BQ611" s="13"/>
      <c r="BR611" s="13"/>
      <c r="BS611" s="13"/>
      <c r="BT611" s="13"/>
      <c r="BU611" s="13"/>
      <c r="BV611" s="13"/>
      <c r="BW611" s="13"/>
      <c r="BX611" s="13"/>
      <c r="BY611" s="13"/>
      <c r="BZ611" s="13"/>
      <c r="CA611" s="13"/>
      <c r="CB611" s="13"/>
      <c r="CC611" s="13"/>
      <c r="CD611" s="13"/>
      <c r="CE611" s="13"/>
      <c r="CF611" s="13"/>
      <c r="CG611" s="13"/>
      <c r="CH611" s="13"/>
    </row>
    <row r="612" spans="1:86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13"/>
      <c r="AY612" s="13"/>
      <c r="AZ612" s="13"/>
      <c r="BA612" s="13"/>
      <c r="BB612" s="13"/>
      <c r="BC612" s="13"/>
      <c r="BD612" s="13"/>
      <c r="BE612" s="13"/>
      <c r="BF612" s="13"/>
      <c r="BG612" s="13"/>
      <c r="BH612" s="13"/>
      <c r="BI612" s="13"/>
      <c r="BJ612" s="13"/>
      <c r="BK612" s="13"/>
      <c r="BL612" s="13"/>
      <c r="BM612" s="13"/>
      <c r="BN612" s="13"/>
      <c r="BO612" s="13"/>
      <c r="BP612" s="13"/>
      <c r="BQ612" s="13"/>
      <c r="BR612" s="13"/>
      <c r="BS612" s="13"/>
      <c r="BT612" s="13"/>
      <c r="BU612" s="13"/>
      <c r="BV612" s="13"/>
      <c r="BW612" s="13"/>
      <c r="BX612" s="13"/>
      <c r="BY612" s="13"/>
      <c r="BZ612" s="13"/>
      <c r="CA612" s="13"/>
      <c r="CB612" s="13"/>
      <c r="CC612" s="13"/>
      <c r="CD612" s="13"/>
      <c r="CE612" s="13"/>
      <c r="CF612" s="13"/>
      <c r="CG612" s="13"/>
      <c r="CH612" s="13"/>
    </row>
    <row r="613" spans="1:86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13"/>
      <c r="AY613" s="13"/>
      <c r="AZ613" s="13"/>
      <c r="BA613" s="13"/>
      <c r="BB613" s="13"/>
      <c r="BC613" s="13"/>
      <c r="BD613" s="13"/>
      <c r="BE613" s="13"/>
      <c r="BF613" s="13"/>
      <c r="BG613" s="13"/>
      <c r="BH613" s="13"/>
      <c r="BI613" s="13"/>
      <c r="BJ613" s="13"/>
      <c r="BK613" s="13"/>
      <c r="BL613" s="13"/>
      <c r="BM613" s="13"/>
      <c r="BN613" s="13"/>
      <c r="BO613" s="13"/>
      <c r="BP613" s="13"/>
      <c r="BQ613" s="13"/>
      <c r="BR613" s="13"/>
      <c r="BS613" s="13"/>
      <c r="BT613" s="13"/>
      <c r="BU613" s="13"/>
      <c r="BV613" s="13"/>
      <c r="BW613" s="13"/>
      <c r="BX613" s="13"/>
      <c r="BY613" s="13"/>
      <c r="BZ613" s="13"/>
      <c r="CA613" s="13"/>
      <c r="CB613" s="13"/>
      <c r="CC613" s="13"/>
      <c r="CD613" s="13"/>
      <c r="CE613" s="13"/>
      <c r="CF613" s="13"/>
      <c r="CG613" s="13"/>
      <c r="CH613" s="13"/>
    </row>
    <row r="614" spans="1:86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13"/>
      <c r="AY614" s="13"/>
      <c r="AZ614" s="13"/>
      <c r="BA614" s="13"/>
      <c r="BB614" s="13"/>
      <c r="BC614" s="13"/>
      <c r="BD614" s="13"/>
      <c r="BE614" s="13"/>
      <c r="BF614" s="13"/>
      <c r="BG614" s="13"/>
      <c r="BH614" s="13"/>
      <c r="BI614" s="13"/>
      <c r="BJ614" s="13"/>
      <c r="BK614" s="13"/>
      <c r="BL614" s="13"/>
      <c r="BM614" s="13"/>
      <c r="BN614" s="13"/>
      <c r="BO614" s="13"/>
      <c r="BP614" s="13"/>
      <c r="BQ614" s="13"/>
      <c r="BR614" s="13"/>
      <c r="BS614" s="13"/>
      <c r="BT614" s="13"/>
      <c r="BU614" s="13"/>
      <c r="BV614" s="13"/>
      <c r="BW614" s="13"/>
      <c r="BX614" s="13"/>
      <c r="BY614" s="13"/>
      <c r="BZ614" s="13"/>
      <c r="CA614" s="13"/>
      <c r="CB614" s="13"/>
      <c r="CC614" s="13"/>
      <c r="CD614" s="13"/>
      <c r="CE614" s="13"/>
      <c r="CF614" s="13"/>
      <c r="CG614" s="13"/>
      <c r="CH614" s="13"/>
    </row>
    <row r="615" spans="1:86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13"/>
      <c r="AY615" s="13"/>
      <c r="AZ615" s="13"/>
      <c r="BA615" s="13"/>
      <c r="BB615" s="13"/>
      <c r="BC615" s="13"/>
      <c r="BD615" s="13"/>
      <c r="BE615" s="13"/>
      <c r="BF615" s="13"/>
      <c r="BG615" s="13"/>
      <c r="BH615" s="13"/>
      <c r="BI615" s="13"/>
      <c r="BJ615" s="13"/>
      <c r="BK615" s="13"/>
      <c r="BL615" s="13"/>
      <c r="BM615" s="13"/>
      <c r="BN615" s="13"/>
      <c r="BO615" s="13"/>
      <c r="BP615" s="13"/>
      <c r="BQ615" s="13"/>
      <c r="BR615" s="13"/>
      <c r="BS615" s="13"/>
      <c r="BT615" s="13"/>
      <c r="BU615" s="13"/>
      <c r="BV615" s="13"/>
      <c r="BW615" s="13"/>
      <c r="BX615" s="13"/>
      <c r="BY615" s="13"/>
      <c r="BZ615" s="13"/>
      <c r="CA615" s="13"/>
      <c r="CB615" s="13"/>
      <c r="CC615" s="13"/>
      <c r="CD615" s="13"/>
      <c r="CE615" s="13"/>
      <c r="CF615" s="13"/>
      <c r="CG615" s="13"/>
      <c r="CH615" s="13"/>
    </row>
    <row r="616" spans="1:86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13"/>
      <c r="AY616" s="13"/>
      <c r="AZ616" s="13"/>
      <c r="BA616" s="13"/>
      <c r="BB616" s="13"/>
      <c r="BC616" s="13"/>
      <c r="BD616" s="13"/>
      <c r="BE616" s="13"/>
      <c r="BF616" s="13"/>
      <c r="BG616" s="13"/>
      <c r="BH616" s="13"/>
      <c r="BI616" s="13"/>
      <c r="BJ616" s="13"/>
      <c r="BK616" s="13"/>
      <c r="BL616" s="13"/>
      <c r="BM616" s="13"/>
      <c r="BN616" s="13"/>
      <c r="BO616" s="13"/>
      <c r="BP616" s="13"/>
      <c r="BQ616" s="13"/>
      <c r="BR616" s="13"/>
      <c r="BS616" s="13"/>
      <c r="BT616" s="13"/>
      <c r="BU616" s="13"/>
      <c r="BV616" s="13"/>
      <c r="BW616" s="13"/>
      <c r="BX616" s="13"/>
      <c r="BY616" s="13"/>
      <c r="BZ616" s="13"/>
      <c r="CA616" s="13"/>
      <c r="CB616" s="13"/>
      <c r="CC616" s="13"/>
      <c r="CD616" s="13"/>
      <c r="CE616" s="13"/>
      <c r="CF616" s="13"/>
      <c r="CG616" s="13"/>
      <c r="CH616" s="13"/>
    </row>
    <row r="617" spans="1:86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13"/>
      <c r="AY617" s="13"/>
      <c r="AZ617" s="13"/>
      <c r="BA617" s="13"/>
      <c r="BB617" s="13"/>
      <c r="BC617" s="13"/>
      <c r="BD617" s="13"/>
      <c r="BE617" s="13"/>
      <c r="BF617" s="13"/>
      <c r="BG617" s="13"/>
      <c r="BH617" s="13"/>
      <c r="BI617" s="13"/>
      <c r="BJ617" s="13"/>
      <c r="BK617" s="13"/>
      <c r="BL617" s="13"/>
      <c r="BM617" s="13"/>
      <c r="BN617" s="13"/>
      <c r="BO617" s="13"/>
      <c r="BP617" s="13"/>
      <c r="BQ617" s="13"/>
      <c r="BR617" s="13"/>
      <c r="BS617" s="13"/>
      <c r="BT617" s="13"/>
      <c r="BU617" s="13"/>
      <c r="BV617" s="13"/>
      <c r="BW617" s="13"/>
      <c r="BX617" s="13"/>
      <c r="BY617" s="13"/>
      <c r="BZ617" s="13"/>
      <c r="CA617" s="13"/>
      <c r="CB617" s="13"/>
      <c r="CC617" s="13"/>
      <c r="CD617" s="13"/>
      <c r="CE617" s="13"/>
      <c r="CF617" s="13"/>
      <c r="CG617" s="13"/>
      <c r="CH617" s="13"/>
    </row>
    <row r="618" spans="1:86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13"/>
      <c r="AY618" s="13"/>
      <c r="AZ618" s="13"/>
      <c r="BA618" s="13"/>
      <c r="BB618" s="13"/>
      <c r="BC618" s="13"/>
      <c r="BD618" s="13"/>
      <c r="BE618" s="13"/>
      <c r="BF618" s="13"/>
      <c r="BG618" s="13"/>
      <c r="BH618" s="13"/>
      <c r="BI618" s="13"/>
      <c r="BJ618" s="13"/>
      <c r="BK618" s="13"/>
      <c r="BL618" s="13"/>
      <c r="BM618" s="13"/>
      <c r="BN618" s="13"/>
      <c r="BO618" s="13"/>
      <c r="BP618" s="13"/>
      <c r="BQ618" s="13"/>
      <c r="BR618" s="13"/>
      <c r="BS618" s="13"/>
      <c r="BT618" s="13"/>
      <c r="BU618" s="13"/>
      <c r="BV618" s="13"/>
      <c r="BW618" s="13"/>
      <c r="BX618" s="13"/>
      <c r="BY618" s="13"/>
      <c r="BZ618" s="13"/>
      <c r="CA618" s="13"/>
      <c r="CB618" s="13"/>
      <c r="CC618" s="13"/>
      <c r="CD618" s="13"/>
      <c r="CE618" s="13"/>
      <c r="CF618" s="13"/>
      <c r="CG618" s="13"/>
      <c r="CH618" s="13"/>
    </row>
    <row r="619" spans="1:86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  <c r="AW619" s="13"/>
      <c r="AX619" s="13"/>
      <c r="AY619" s="13"/>
      <c r="AZ619" s="13"/>
      <c r="BA619" s="13"/>
      <c r="BB619" s="13"/>
      <c r="BC619" s="13"/>
      <c r="BD619" s="13"/>
      <c r="BE619" s="13"/>
      <c r="BF619" s="13"/>
      <c r="BG619" s="13"/>
      <c r="BH619" s="13"/>
      <c r="BI619" s="13"/>
      <c r="BJ619" s="13"/>
      <c r="BK619" s="13"/>
      <c r="BL619" s="13"/>
      <c r="BM619" s="13"/>
      <c r="BN619" s="13"/>
      <c r="BO619" s="13"/>
      <c r="BP619" s="13"/>
      <c r="BQ619" s="13"/>
      <c r="BR619" s="13"/>
      <c r="BS619" s="13"/>
      <c r="BT619" s="13"/>
      <c r="BU619" s="13"/>
      <c r="BV619" s="13"/>
      <c r="BW619" s="13"/>
      <c r="BX619" s="13"/>
      <c r="BY619" s="13"/>
      <c r="BZ619" s="13"/>
      <c r="CA619" s="13"/>
      <c r="CB619" s="13"/>
      <c r="CC619" s="13"/>
      <c r="CD619" s="13"/>
      <c r="CE619" s="13"/>
      <c r="CF619" s="13"/>
      <c r="CG619" s="13"/>
      <c r="CH619" s="13"/>
    </row>
    <row r="620" spans="1:86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13"/>
      <c r="AY620" s="13"/>
      <c r="AZ620" s="13"/>
      <c r="BA620" s="13"/>
      <c r="BB620" s="13"/>
      <c r="BC620" s="13"/>
      <c r="BD620" s="13"/>
      <c r="BE620" s="13"/>
      <c r="BF620" s="13"/>
      <c r="BG620" s="13"/>
      <c r="BH620" s="13"/>
      <c r="BI620" s="13"/>
      <c r="BJ620" s="13"/>
      <c r="BK620" s="13"/>
      <c r="BL620" s="13"/>
      <c r="BM620" s="13"/>
      <c r="BN620" s="13"/>
      <c r="BO620" s="13"/>
      <c r="BP620" s="13"/>
      <c r="BQ620" s="13"/>
      <c r="BR620" s="13"/>
      <c r="BS620" s="13"/>
      <c r="BT620" s="13"/>
      <c r="BU620" s="13"/>
      <c r="BV620" s="13"/>
      <c r="BW620" s="13"/>
      <c r="BX620" s="13"/>
      <c r="BY620" s="13"/>
      <c r="BZ620" s="13"/>
      <c r="CA620" s="13"/>
      <c r="CB620" s="13"/>
      <c r="CC620" s="13"/>
      <c r="CD620" s="13"/>
      <c r="CE620" s="13"/>
      <c r="CF620" s="13"/>
      <c r="CG620" s="13"/>
      <c r="CH620" s="13"/>
    </row>
    <row r="621" spans="1:86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13"/>
      <c r="AY621" s="13"/>
      <c r="AZ621" s="13"/>
      <c r="BA621" s="13"/>
      <c r="BB621" s="13"/>
      <c r="BC621" s="13"/>
      <c r="BD621" s="13"/>
      <c r="BE621" s="13"/>
      <c r="BF621" s="13"/>
      <c r="BG621" s="13"/>
      <c r="BH621" s="13"/>
      <c r="BI621" s="13"/>
      <c r="BJ621" s="13"/>
      <c r="BK621" s="13"/>
      <c r="BL621" s="13"/>
      <c r="BM621" s="13"/>
      <c r="BN621" s="13"/>
      <c r="BO621" s="13"/>
      <c r="BP621" s="13"/>
      <c r="BQ621" s="13"/>
      <c r="BR621" s="13"/>
      <c r="BS621" s="13"/>
      <c r="BT621" s="13"/>
      <c r="BU621" s="13"/>
      <c r="BV621" s="13"/>
      <c r="BW621" s="13"/>
      <c r="BX621" s="13"/>
      <c r="BY621" s="13"/>
      <c r="BZ621" s="13"/>
      <c r="CA621" s="13"/>
      <c r="CB621" s="13"/>
      <c r="CC621" s="13"/>
      <c r="CD621" s="13"/>
      <c r="CE621" s="13"/>
      <c r="CF621" s="13"/>
      <c r="CG621" s="13"/>
      <c r="CH621" s="13"/>
    </row>
    <row r="622" spans="1:86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13"/>
      <c r="AY622" s="13"/>
      <c r="AZ622" s="13"/>
      <c r="BA622" s="13"/>
      <c r="BB622" s="13"/>
      <c r="BC622" s="13"/>
      <c r="BD622" s="13"/>
      <c r="BE622" s="13"/>
      <c r="BF622" s="13"/>
      <c r="BG622" s="13"/>
      <c r="BH622" s="13"/>
      <c r="BI622" s="13"/>
      <c r="BJ622" s="13"/>
      <c r="BK622" s="13"/>
      <c r="BL622" s="13"/>
      <c r="BM622" s="13"/>
      <c r="BN622" s="13"/>
      <c r="BO622" s="13"/>
      <c r="BP622" s="13"/>
      <c r="BQ622" s="13"/>
      <c r="BR622" s="13"/>
      <c r="BS622" s="13"/>
      <c r="BT622" s="13"/>
      <c r="BU622" s="13"/>
      <c r="BV622" s="13"/>
      <c r="BW622" s="13"/>
      <c r="BX622" s="13"/>
      <c r="BY622" s="13"/>
      <c r="BZ622" s="13"/>
      <c r="CA622" s="13"/>
      <c r="CB622" s="13"/>
      <c r="CC622" s="13"/>
      <c r="CD622" s="13"/>
      <c r="CE622" s="13"/>
      <c r="CF622" s="13"/>
      <c r="CG622" s="13"/>
      <c r="CH622" s="13"/>
    </row>
    <row r="623" spans="1:86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13"/>
      <c r="AY623" s="13"/>
      <c r="AZ623" s="13"/>
      <c r="BA623" s="13"/>
      <c r="BB623" s="13"/>
      <c r="BC623" s="13"/>
      <c r="BD623" s="13"/>
      <c r="BE623" s="13"/>
      <c r="BF623" s="13"/>
      <c r="BG623" s="13"/>
      <c r="BH623" s="13"/>
      <c r="BI623" s="13"/>
      <c r="BJ623" s="13"/>
      <c r="BK623" s="13"/>
      <c r="BL623" s="13"/>
      <c r="BM623" s="13"/>
      <c r="BN623" s="13"/>
      <c r="BO623" s="13"/>
      <c r="BP623" s="13"/>
      <c r="BQ623" s="13"/>
      <c r="BR623" s="13"/>
      <c r="BS623" s="13"/>
      <c r="BT623" s="13"/>
      <c r="BU623" s="13"/>
      <c r="BV623" s="13"/>
      <c r="BW623" s="13"/>
      <c r="BX623" s="13"/>
      <c r="BY623" s="13"/>
      <c r="BZ623" s="13"/>
      <c r="CA623" s="13"/>
      <c r="CB623" s="13"/>
      <c r="CC623" s="13"/>
      <c r="CD623" s="13"/>
      <c r="CE623" s="13"/>
      <c r="CF623" s="13"/>
      <c r="CG623" s="13"/>
      <c r="CH623" s="13"/>
    </row>
    <row r="624" spans="1:86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13"/>
      <c r="AY624" s="13"/>
      <c r="AZ624" s="13"/>
      <c r="BA624" s="13"/>
      <c r="BB624" s="13"/>
      <c r="BC624" s="13"/>
      <c r="BD624" s="13"/>
      <c r="BE624" s="13"/>
      <c r="BF624" s="13"/>
      <c r="BG624" s="13"/>
      <c r="BH624" s="13"/>
      <c r="BI624" s="13"/>
      <c r="BJ624" s="13"/>
      <c r="BK624" s="13"/>
      <c r="BL624" s="13"/>
      <c r="BM624" s="13"/>
      <c r="BN624" s="13"/>
      <c r="BO624" s="13"/>
      <c r="BP624" s="13"/>
      <c r="BQ624" s="13"/>
      <c r="BR624" s="13"/>
      <c r="BS624" s="13"/>
      <c r="BT624" s="13"/>
      <c r="BU624" s="13"/>
      <c r="BV624" s="13"/>
      <c r="BW624" s="13"/>
      <c r="BX624" s="13"/>
      <c r="BY624" s="13"/>
      <c r="BZ624" s="13"/>
      <c r="CA624" s="13"/>
      <c r="CB624" s="13"/>
      <c r="CC624" s="13"/>
      <c r="CD624" s="13"/>
      <c r="CE624" s="13"/>
      <c r="CF624" s="13"/>
      <c r="CG624" s="13"/>
      <c r="CH624" s="13"/>
    </row>
    <row r="625" spans="1:86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13"/>
      <c r="AY625" s="13"/>
      <c r="AZ625" s="13"/>
      <c r="BA625" s="13"/>
      <c r="BB625" s="13"/>
      <c r="BC625" s="13"/>
      <c r="BD625" s="13"/>
      <c r="BE625" s="13"/>
      <c r="BF625" s="13"/>
      <c r="BG625" s="13"/>
      <c r="BH625" s="13"/>
      <c r="BI625" s="13"/>
      <c r="BJ625" s="13"/>
      <c r="BK625" s="13"/>
      <c r="BL625" s="13"/>
      <c r="BM625" s="13"/>
      <c r="BN625" s="13"/>
      <c r="BO625" s="13"/>
      <c r="BP625" s="13"/>
      <c r="BQ625" s="13"/>
      <c r="BR625" s="13"/>
      <c r="BS625" s="13"/>
      <c r="BT625" s="13"/>
      <c r="BU625" s="13"/>
      <c r="BV625" s="13"/>
      <c r="BW625" s="13"/>
      <c r="BX625" s="13"/>
      <c r="BY625" s="13"/>
      <c r="BZ625" s="13"/>
      <c r="CA625" s="13"/>
      <c r="CB625" s="13"/>
      <c r="CC625" s="13"/>
      <c r="CD625" s="13"/>
      <c r="CE625" s="13"/>
      <c r="CF625" s="13"/>
      <c r="CG625" s="13"/>
      <c r="CH625" s="13"/>
    </row>
    <row r="626" spans="1:86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13"/>
      <c r="AY626" s="13"/>
      <c r="AZ626" s="13"/>
      <c r="BA626" s="13"/>
      <c r="BB626" s="13"/>
      <c r="BC626" s="13"/>
      <c r="BD626" s="13"/>
      <c r="BE626" s="13"/>
      <c r="BF626" s="13"/>
      <c r="BG626" s="13"/>
      <c r="BH626" s="13"/>
      <c r="BI626" s="13"/>
      <c r="BJ626" s="13"/>
      <c r="BK626" s="13"/>
      <c r="BL626" s="13"/>
      <c r="BM626" s="13"/>
      <c r="BN626" s="13"/>
      <c r="BO626" s="13"/>
      <c r="BP626" s="13"/>
      <c r="BQ626" s="13"/>
      <c r="BR626" s="13"/>
      <c r="BS626" s="13"/>
      <c r="BT626" s="13"/>
      <c r="BU626" s="13"/>
      <c r="BV626" s="13"/>
      <c r="BW626" s="13"/>
      <c r="BX626" s="13"/>
      <c r="BY626" s="13"/>
      <c r="BZ626" s="13"/>
      <c r="CA626" s="13"/>
      <c r="CB626" s="13"/>
      <c r="CC626" s="13"/>
      <c r="CD626" s="13"/>
      <c r="CE626" s="13"/>
      <c r="CF626" s="13"/>
      <c r="CG626" s="13"/>
      <c r="CH626" s="13"/>
    </row>
    <row r="627" spans="1:86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13"/>
      <c r="AY627" s="13"/>
      <c r="AZ627" s="13"/>
      <c r="BA627" s="13"/>
      <c r="BB627" s="13"/>
      <c r="BC627" s="13"/>
      <c r="BD627" s="13"/>
      <c r="BE627" s="13"/>
      <c r="BF627" s="13"/>
      <c r="BG627" s="13"/>
      <c r="BH627" s="13"/>
      <c r="BI627" s="13"/>
      <c r="BJ627" s="13"/>
      <c r="BK627" s="13"/>
      <c r="BL627" s="13"/>
      <c r="BM627" s="13"/>
      <c r="BN627" s="13"/>
      <c r="BO627" s="13"/>
      <c r="BP627" s="13"/>
      <c r="BQ627" s="13"/>
      <c r="BR627" s="13"/>
      <c r="BS627" s="13"/>
      <c r="BT627" s="13"/>
      <c r="BU627" s="13"/>
      <c r="BV627" s="13"/>
      <c r="BW627" s="13"/>
      <c r="BX627" s="13"/>
      <c r="BY627" s="13"/>
      <c r="BZ627" s="13"/>
      <c r="CA627" s="13"/>
      <c r="CB627" s="13"/>
      <c r="CC627" s="13"/>
      <c r="CD627" s="13"/>
      <c r="CE627" s="13"/>
      <c r="CF627" s="13"/>
      <c r="CG627" s="13"/>
      <c r="CH627" s="13"/>
    </row>
    <row r="628" spans="1:86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13"/>
      <c r="AY628" s="13"/>
      <c r="AZ628" s="13"/>
      <c r="BA628" s="13"/>
      <c r="BB628" s="13"/>
      <c r="BC628" s="13"/>
      <c r="BD628" s="13"/>
      <c r="BE628" s="13"/>
      <c r="BF628" s="13"/>
      <c r="BG628" s="13"/>
      <c r="BH628" s="13"/>
      <c r="BI628" s="13"/>
      <c r="BJ628" s="13"/>
      <c r="BK628" s="13"/>
      <c r="BL628" s="13"/>
      <c r="BM628" s="13"/>
      <c r="BN628" s="13"/>
      <c r="BO628" s="13"/>
      <c r="BP628" s="13"/>
      <c r="BQ628" s="13"/>
      <c r="BR628" s="13"/>
      <c r="BS628" s="13"/>
      <c r="BT628" s="13"/>
      <c r="BU628" s="13"/>
      <c r="BV628" s="13"/>
      <c r="BW628" s="13"/>
      <c r="BX628" s="13"/>
      <c r="BY628" s="13"/>
      <c r="BZ628" s="13"/>
      <c r="CA628" s="13"/>
      <c r="CB628" s="13"/>
      <c r="CC628" s="13"/>
      <c r="CD628" s="13"/>
      <c r="CE628" s="13"/>
      <c r="CF628" s="13"/>
      <c r="CG628" s="13"/>
      <c r="CH628" s="13"/>
    </row>
    <row r="629" spans="1:86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13"/>
      <c r="AY629" s="13"/>
      <c r="AZ629" s="13"/>
      <c r="BA629" s="13"/>
      <c r="BB629" s="13"/>
      <c r="BC629" s="13"/>
      <c r="BD629" s="13"/>
      <c r="BE629" s="13"/>
      <c r="BF629" s="13"/>
      <c r="BG629" s="13"/>
      <c r="BH629" s="13"/>
      <c r="BI629" s="13"/>
      <c r="BJ629" s="13"/>
      <c r="BK629" s="13"/>
      <c r="BL629" s="13"/>
      <c r="BM629" s="13"/>
      <c r="BN629" s="13"/>
      <c r="BO629" s="13"/>
      <c r="BP629" s="13"/>
      <c r="BQ629" s="13"/>
      <c r="BR629" s="13"/>
      <c r="BS629" s="13"/>
      <c r="BT629" s="13"/>
      <c r="BU629" s="13"/>
      <c r="BV629" s="13"/>
      <c r="BW629" s="13"/>
      <c r="BX629" s="13"/>
      <c r="BY629" s="13"/>
      <c r="BZ629" s="13"/>
      <c r="CA629" s="13"/>
      <c r="CB629" s="13"/>
      <c r="CC629" s="13"/>
      <c r="CD629" s="13"/>
      <c r="CE629" s="13"/>
      <c r="CF629" s="13"/>
      <c r="CG629" s="13"/>
      <c r="CH629" s="13"/>
    </row>
    <row r="630" spans="1:86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13"/>
      <c r="AY630" s="13"/>
      <c r="AZ630" s="13"/>
      <c r="BA630" s="13"/>
      <c r="BB630" s="13"/>
      <c r="BC630" s="13"/>
      <c r="BD630" s="13"/>
      <c r="BE630" s="13"/>
      <c r="BF630" s="13"/>
      <c r="BG630" s="13"/>
      <c r="BH630" s="13"/>
      <c r="BI630" s="13"/>
      <c r="BJ630" s="13"/>
      <c r="BK630" s="13"/>
      <c r="BL630" s="13"/>
      <c r="BM630" s="13"/>
      <c r="BN630" s="13"/>
      <c r="BO630" s="13"/>
      <c r="BP630" s="13"/>
      <c r="BQ630" s="13"/>
      <c r="BR630" s="13"/>
      <c r="BS630" s="13"/>
      <c r="BT630" s="13"/>
      <c r="BU630" s="13"/>
      <c r="BV630" s="13"/>
      <c r="BW630" s="13"/>
      <c r="BX630" s="13"/>
      <c r="BY630" s="13"/>
      <c r="BZ630" s="13"/>
      <c r="CA630" s="13"/>
      <c r="CB630" s="13"/>
      <c r="CC630" s="13"/>
      <c r="CD630" s="13"/>
      <c r="CE630" s="13"/>
      <c r="CF630" s="13"/>
      <c r="CG630" s="13"/>
      <c r="CH630" s="13"/>
    </row>
    <row r="631" spans="1:86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13"/>
      <c r="AY631" s="13"/>
      <c r="AZ631" s="13"/>
      <c r="BA631" s="13"/>
      <c r="BB631" s="13"/>
      <c r="BC631" s="13"/>
      <c r="BD631" s="13"/>
      <c r="BE631" s="13"/>
      <c r="BF631" s="13"/>
      <c r="BG631" s="13"/>
      <c r="BH631" s="13"/>
      <c r="BI631" s="13"/>
      <c r="BJ631" s="13"/>
      <c r="BK631" s="13"/>
      <c r="BL631" s="13"/>
      <c r="BM631" s="13"/>
      <c r="BN631" s="13"/>
      <c r="BO631" s="13"/>
      <c r="BP631" s="13"/>
      <c r="BQ631" s="13"/>
      <c r="BR631" s="13"/>
      <c r="BS631" s="13"/>
      <c r="BT631" s="13"/>
      <c r="BU631" s="13"/>
      <c r="BV631" s="13"/>
      <c r="BW631" s="13"/>
      <c r="BX631" s="13"/>
      <c r="BY631" s="13"/>
      <c r="BZ631" s="13"/>
      <c r="CA631" s="13"/>
      <c r="CB631" s="13"/>
      <c r="CC631" s="13"/>
      <c r="CD631" s="13"/>
      <c r="CE631" s="13"/>
      <c r="CF631" s="13"/>
      <c r="CG631" s="13"/>
      <c r="CH631" s="13"/>
    </row>
    <row r="632" spans="1:86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13"/>
      <c r="AY632" s="13"/>
      <c r="AZ632" s="13"/>
      <c r="BA632" s="13"/>
      <c r="BB632" s="13"/>
      <c r="BC632" s="13"/>
      <c r="BD632" s="13"/>
      <c r="BE632" s="13"/>
      <c r="BF632" s="13"/>
      <c r="BG632" s="13"/>
      <c r="BH632" s="13"/>
      <c r="BI632" s="13"/>
      <c r="BJ632" s="13"/>
      <c r="BK632" s="13"/>
      <c r="BL632" s="13"/>
      <c r="BM632" s="13"/>
      <c r="BN632" s="13"/>
      <c r="BO632" s="13"/>
      <c r="BP632" s="13"/>
      <c r="BQ632" s="13"/>
      <c r="BR632" s="13"/>
      <c r="BS632" s="13"/>
      <c r="BT632" s="13"/>
      <c r="BU632" s="13"/>
      <c r="BV632" s="13"/>
      <c r="BW632" s="13"/>
      <c r="BX632" s="13"/>
      <c r="BY632" s="13"/>
      <c r="BZ632" s="13"/>
      <c r="CA632" s="13"/>
      <c r="CB632" s="13"/>
      <c r="CC632" s="13"/>
      <c r="CD632" s="13"/>
      <c r="CE632" s="13"/>
      <c r="CF632" s="13"/>
      <c r="CG632" s="13"/>
      <c r="CH632" s="13"/>
    </row>
    <row r="633" spans="1:86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13"/>
      <c r="AY633" s="13"/>
      <c r="AZ633" s="13"/>
      <c r="BA633" s="13"/>
      <c r="BB633" s="13"/>
      <c r="BC633" s="13"/>
      <c r="BD633" s="13"/>
      <c r="BE633" s="13"/>
      <c r="BF633" s="13"/>
      <c r="BG633" s="13"/>
      <c r="BH633" s="13"/>
      <c r="BI633" s="13"/>
      <c r="BJ633" s="13"/>
      <c r="BK633" s="13"/>
      <c r="BL633" s="13"/>
      <c r="BM633" s="13"/>
      <c r="BN633" s="13"/>
      <c r="BO633" s="13"/>
      <c r="BP633" s="13"/>
      <c r="BQ633" s="13"/>
      <c r="BR633" s="13"/>
      <c r="BS633" s="13"/>
      <c r="BT633" s="13"/>
      <c r="BU633" s="13"/>
      <c r="BV633" s="13"/>
      <c r="BW633" s="13"/>
      <c r="BX633" s="13"/>
      <c r="BY633" s="13"/>
      <c r="BZ633" s="13"/>
      <c r="CA633" s="13"/>
      <c r="CB633" s="13"/>
      <c r="CC633" s="13"/>
      <c r="CD633" s="13"/>
      <c r="CE633" s="13"/>
      <c r="CF633" s="13"/>
      <c r="CG633" s="13"/>
      <c r="CH633" s="13"/>
    </row>
    <row r="634" spans="1:86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13"/>
      <c r="AY634" s="13"/>
      <c r="AZ634" s="13"/>
      <c r="BA634" s="13"/>
      <c r="BB634" s="13"/>
      <c r="BC634" s="13"/>
      <c r="BD634" s="13"/>
      <c r="BE634" s="13"/>
      <c r="BF634" s="13"/>
      <c r="BG634" s="13"/>
      <c r="BH634" s="13"/>
      <c r="BI634" s="13"/>
      <c r="BJ634" s="13"/>
      <c r="BK634" s="13"/>
      <c r="BL634" s="13"/>
      <c r="BM634" s="13"/>
      <c r="BN634" s="13"/>
      <c r="BO634" s="13"/>
      <c r="BP634" s="13"/>
      <c r="BQ634" s="13"/>
      <c r="BR634" s="13"/>
      <c r="BS634" s="13"/>
      <c r="BT634" s="13"/>
      <c r="BU634" s="13"/>
      <c r="BV634" s="13"/>
      <c r="BW634" s="13"/>
      <c r="BX634" s="13"/>
      <c r="BY634" s="13"/>
      <c r="BZ634" s="13"/>
      <c r="CA634" s="13"/>
      <c r="CB634" s="13"/>
      <c r="CC634" s="13"/>
      <c r="CD634" s="13"/>
      <c r="CE634" s="13"/>
      <c r="CF634" s="13"/>
      <c r="CG634" s="13"/>
      <c r="CH634" s="13"/>
    </row>
    <row r="635" spans="1:86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13"/>
      <c r="AY635" s="13"/>
      <c r="AZ635" s="13"/>
      <c r="BA635" s="13"/>
      <c r="BB635" s="13"/>
      <c r="BC635" s="13"/>
      <c r="BD635" s="13"/>
      <c r="BE635" s="13"/>
      <c r="BF635" s="13"/>
      <c r="BG635" s="13"/>
      <c r="BH635" s="13"/>
      <c r="BI635" s="13"/>
      <c r="BJ635" s="13"/>
      <c r="BK635" s="13"/>
      <c r="BL635" s="13"/>
      <c r="BM635" s="13"/>
      <c r="BN635" s="13"/>
      <c r="BO635" s="13"/>
      <c r="BP635" s="13"/>
      <c r="BQ635" s="13"/>
      <c r="BR635" s="13"/>
      <c r="BS635" s="13"/>
      <c r="BT635" s="13"/>
      <c r="BU635" s="13"/>
      <c r="BV635" s="13"/>
      <c r="BW635" s="13"/>
      <c r="BX635" s="13"/>
      <c r="BY635" s="13"/>
      <c r="BZ635" s="13"/>
      <c r="CA635" s="13"/>
      <c r="CB635" s="13"/>
      <c r="CC635" s="13"/>
      <c r="CD635" s="13"/>
      <c r="CE635" s="13"/>
      <c r="CF635" s="13"/>
      <c r="CG635" s="13"/>
      <c r="CH635" s="13"/>
    </row>
    <row r="636" spans="1:86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13"/>
      <c r="AY636" s="13"/>
      <c r="AZ636" s="13"/>
      <c r="BA636" s="13"/>
      <c r="BB636" s="13"/>
      <c r="BC636" s="13"/>
      <c r="BD636" s="13"/>
      <c r="BE636" s="13"/>
      <c r="BF636" s="13"/>
      <c r="BG636" s="13"/>
      <c r="BH636" s="13"/>
      <c r="BI636" s="13"/>
      <c r="BJ636" s="13"/>
      <c r="BK636" s="13"/>
      <c r="BL636" s="13"/>
      <c r="BM636" s="13"/>
      <c r="BN636" s="13"/>
      <c r="BO636" s="13"/>
      <c r="BP636" s="13"/>
      <c r="BQ636" s="13"/>
      <c r="BR636" s="13"/>
      <c r="BS636" s="13"/>
      <c r="BT636" s="13"/>
      <c r="BU636" s="13"/>
      <c r="BV636" s="13"/>
      <c r="BW636" s="13"/>
      <c r="BX636" s="13"/>
      <c r="BY636" s="13"/>
      <c r="BZ636" s="13"/>
      <c r="CA636" s="13"/>
      <c r="CB636" s="13"/>
      <c r="CC636" s="13"/>
      <c r="CD636" s="13"/>
      <c r="CE636" s="13"/>
      <c r="CF636" s="13"/>
      <c r="CG636" s="13"/>
      <c r="CH636" s="13"/>
    </row>
    <row r="637" spans="1:86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13"/>
      <c r="AY637" s="13"/>
      <c r="AZ637" s="13"/>
      <c r="BA637" s="13"/>
      <c r="BB637" s="13"/>
      <c r="BC637" s="13"/>
      <c r="BD637" s="13"/>
      <c r="BE637" s="13"/>
      <c r="BF637" s="13"/>
      <c r="BG637" s="13"/>
      <c r="BH637" s="13"/>
      <c r="BI637" s="13"/>
      <c r="BJ637" s="13"/>
      <c r="BK637" s="13"/>
      <c r="BL637" s="13"/>
      <c r="BM637" s="13"/>
      <c r="BN637" s="13"/>
      <c r="BO637" s="13"/>
      <c r="BP637" s="13"/>
      <c r="BQ637" s="13"/>
      <c r="BR637" s="13"/>
      <c r="BS637" s="13"/>
      <c r="BT637" s="13"/>
      <c r="BU637" s="13"/>
      <c r="BV637" s="13"/>
      <c r="BW637" s="13"/>
      <c r="BX637" s="13"/>
      <c r="BY637" s="13"/>
      <c r="BZ637" s="13"/>
      <c r="CA637" s="13"/>
      <c r="CB637" s="13"/>
      <c r="CC637" s="13"/>
      <c r="CD637" s="13"/>
      <c r="CE637" s="13"/>
      <c r="CF637" s="13"/>
      <c r="CG637" s="13"/>
      <c r="CH637" s="13"/>
    </row>
    <row r="638" spans="1:86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13"/>
      <c r="AY638" s="13"/>
      <c r="AZ638" s="13"/>
      <c r="BA638" s="13"/>
      <c r="BB638" s="13"/>
      <c r="BC638" s="13"/>
      <c r="BD638" s="13"/>
      <c r="BE638" s="13"/>
      <c r="BF638" s="13"/>
      <c r="BG638" s="13"/>
      <c r="BH638" s="13"/>
      <c r="BI638" s="13"/>
      <c r="BJ638" s="13"/>
      <c r="BK638" s="13"/>
      <c r="BL638" s="13"/>
      <c r="BM638" s="13"/>
      <c r="BN638" s="13"/>
      <c r="BO638" s="13"/>
      <c r="BP638" s="13"/>
      <c r="BQ638" s="13"/>
      <c r="BR638" s="13"/>
      <c r="BS638" s="13"/>
      <c r="BT638" s="13"/>
      <c r="BU638" s="13"/>
      <c r="BV638" s="13"/>
      <c r="BW638" s="13"/>
      <c r="BX638" s="13"/>
      <c r="BY638" s="13"/>
      <c r="BZ638" s="13"/>
      <c r="CA638" s="13"/>
      <c r="CB638" s="13"/>
      <c r="CC638" s="13"/>
      <c r="CD638" s="13"/>
      <c r="CE638" s="13"/>
      <c r="CF638" s="13"/>
      <c r="CG638" s="13"/>
      <c r="CH638" s="13"/>
    </row>
    <row r="639" spans="1:86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13"/>
      <c r="AY639" s="13"/>
      <c r="AZ639" s="13"/>
      <c r="BA639" s="13"/>
      <c r="BB639" s="13"/>
      <c r="BC639" s="13"/>
      <c r="BD639" s="13"/>
      <c r="BE639" s="13"/>
      <c r="BF639" s="13"/>
      <c r="BG639" s="13"/>
      <c r="BH639" s="13"/>
      <c r="BI639" s="13"/>
      <c r="BJ639" s="13"/>
      <c r="BK639" s="13"/>
      <c r="BL639" s="13"/>
      <c r="BM639" s="13"/>
      <c r="BN639" s="13"/>
      <c r="BO639" s="13"/>
      <c r="BP639" s="13"/>
      <c r="BQ639" s="13"/>
      <c r="BR639" s="13"/>
      <c r="BS639" s="13"/>
      <c r="BT639" s="13"/>
      <c r="BU639" s="13"/>
      <c r="BV639" s="13"/>
      <c r="BW639" s="13"/>
      <c r="BX639" s="13"/>
      <c r="BY639" s="13"/>
      <c r="BZ639" s="13"/>
      <c r="CA639" s="13"/>
      <c r="CB639" s="13"/>
      <c r="CC639" s="13"/>
      <c r="CD639" s="13"/>
      <c r="CE639" s="13"/>
      <c r="CF639" s="13"/>
      <c r="CG639" s="13"/>
      <c r="CH639" s="13"/>
    </row>
    <row r="640" spans="1:86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13"/>
      <c r="AY640" s="13"/>
      <c r="AZ640" s="13"/>
      <c r="BA640" s="13"/>
      <c r="BB640" s="13"/>
      <c r="BC640" s="13"/>
      <c r="BD640" s="13"/>
      <c r="BE640" s="13"/>
      <c r="BF640" s="13"/>
      <c r="BG640" s="13"/>
      <c r="BH640" s="13"/>
      <c r="BI640" s="13"/>
      <c r="BJ640" s="13"/>
      <c r="BK640" s="13"/>
      <c r="BL640" s="13"/>
      <c r="BM640" s="13"/>
      <c r="BN640" s="13"/>
      <c r="BO640" s="13"/>
      <c r="BP640" s="13"/>
      <c r="BQ640" s="13"/>
      <c r="BR640" s="13"/>
      <c r="BS640" s="13"/>
      <c r="BT640" s="13"/>
      <c r="BU640" s="13"/>
      <c r="BV640" s="13"/>
      <c r="BW640" s="13"/>
      <c r="BX640" s="13"/>
      <c r="BY640" s="13"/>
      <c r="BZ640" s="13"/>
      <c r="CA640" s="13"/>
      <c r="CB640" s="13"/>
      <c r="CC640" s="13"/>
      <c r="CD640" s="13"/>
      <c r="CE640" s="13"/>
      <c r="CF640" s="13"/>
      <c r="CG640" s="13"/>
      <c r="CH640" s="13"/>
    </row>
    <row r="641" spans="1:86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  <c r="AW641" s="13"/>
      <c r="AX641" s="13"/>
      <c r="AY641" s="13"/>
      <c r="AZ641" s="13"/>
      <c r="BA641" s="13"/>
      <c r="BB641" s="13"/>
      <c r="BC641" s="13"/>
      <c r="BD641" s="13"/>
      <c r="BE641" s="13"/>
      <c r="BF641" s="13"/>
      <c r="BG641" s="13"/>
      <c r="BH641" s="13"/>
      <c r="BI641" s="13"/>
      <c r="BJ641" s="13"/>
      <c r="BK641" s="13"/>
      <c r="BL641" s="13"/>
      <c r="BM641" s="13"/>
      <c r="BN641" s="13"/>
      <c r="BO641" s="13"/>
      <c r="BP641" s="13"/>
      <c r="BQ641" s="13"/>
      <c r="BR641" s="13"/>
      <c r="BS641" s="13"/>
      <c r="BT641" s="13"/>
      <c r="BU641" s="13"/>
      <c r="BV641" s="13"/>
      <c r="BW641" s="13"/>
      <c r="BX641" s="13"/>
      <c r="BY641" s="13"/>
      <c r="BZ641" s="13"/>
      <c r="CA641" s="13"/>
      <c r="CB641" s="13"/>
      <c r="CC641" s="13"/>
      <c r="CD641" s="13"/>
      <c r="CE641" s="13"/>
      <c r="CF641" s="13"/>
      <c r="CG641" s="13"/>
      <c r="CH641" s="13"/>
    </row>
    <row r="642" spans="1:86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13"/>
      <c r="AY642" s="13"/>
      <c r="AZ642" s="13"/>
      <c r="BA642" s="13"/>
      <c r="BB642" s="13"/>
      <c r="BC642" s="13"/>
      <c r="BD642" s="13"/>
      <c r="BE642" s="13"/>
      <c r="BF642" s="13"/>
      <c r="BG642" s="13"/>
      <c r="BH642" s="13"/>
      <c r="BI642" s="13"/>
      <c r="BJ642" s="13"/>
      <c r="BK642" s="13"/>
      <c r="BL642" s="13"/>
      <c r="BM642" s="13"/>
      <c r="BN642" s="13"/>
      <c r="BO642" s="13"/>
      <c r="BP642" s="13"/>
      <c r="BQ642" s="13"/>
      <c r="BR642" s="13"/>
      <c r="BS642" s="13"/>
      <c r="BT642" s="13"/>
      <c r="BU642" s="13"/>
      <c r="BV642" s="13"/>
      <c r="BW642" s="13"/>
      <c r="BX642" s="13"/>
      <c r="BY642" s="13"/>
      <c r="BZ642" s="13"/>
      <c r="CA642" s="13"/>
      <c r="CB642" s="13"/>
      <c r="CC642" s="13"/>
      <c r="CD642" s="13"/>
      <c r="CE642" s="13"/>
      <c r="CF642" s="13"/>
      <c r="CG642" s="13"/>
      <c r="CH642" s="13"/>
    </row>
    <row r="643" spans="1:86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13"/>
      <c r="AY643" s="13"/>
      <c r="AZ643" s="13"/>
      <c r="BA643" s="13"/>
      <c r="BB643" s="13"/>
      <c r="BC643" s="13"/>
      <c r="BD643" s="13"/>
      <c r="BE643" s="13"/>
      <c r="BF643" s="13"/>
      <c r="BG643" s="13"/>
      <c r="BH643" s="13"/>
      <c r="BI643" s="13"/>
      <c r="BJ643" s="13"/>
      <c r="BK643" s="13"/>
      <c r="BL643" s="13"/>
      <c r="BM643" s="13"/>
      <c r="BN643" s="13"/>
      <c r="BO643" s="13"/>
      <c r="BP643" s="13"/>
      <c r="BQ643" s="13"/>
      <c r="BR643" s="13"/>
      <c r="BS643" s="13"/>
      <c r="BT643" s="13"/>
      <c r="BU643" s="13"/>
      <c r="BV643" s="13"/>
      <c r="BW643" s="13"/>
      <c r="BX643" s="13"/>
      <c r="BY643" s="13"/>
      <c r="BZ643" s="13"/>
      <c r="CA643" s="13"/>
      <c r="CB643" s="13"/>
      <c r="CC643" s="13"/>
      <c r="CD643" s="13"/>
      <c r="CE643" s="13"/>
      <c r="CF643" s="13"/>
      <c r="CG643" s="13"/>
      <c r="CH643" s="13"/>
    </row>
    <row r="644" spans="1:86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13"/>
      <c r="AY644" s="13"/>
      <c r="AZ644" s="13"/>
      <c r="BA644" s="13"/>
      <c r="BB644" s="13"/>
      <c r="BC644" s="13"/>
      <c r="BD644" s="13"/>
      <c r="BE644" s="13"/>
      <c r="BF644" s="13"/>
      <c r="BG644" s="13"/>
      <c r="BH644" s="13"/>
      <c r="BI644" s="13"/>
      <c r="BJ644" s="13"/>
      <c r="BK644" s="13"/>
      <c r="BL644" s="13"/>
      <c r="BM644" s="13"/>
      <c r="BN644" s="13"/>
      <c r="BO644" s="13"/>
      <c r="BP644" s="13"/>
      <c r="BQ644" s="13"/>
      <c r="BR644" s="13"/>
      <c r="BS644" s="13"/>
      <c r="BT644" s="13"/>
      <c r="BU644" s="13"/>
      <c r="BV644" s="13"/>
      <c r="BW644" s="13"/>
      <c r="BX644" s="13"/>
      <c r="BY644" s="13"/>
      <c r="BZ644" s="13"/>
      <c r="CA644" s="13"/>
      <c r="CB644" s="13"/>
      <c r="CC644" s="13"/>
      <c r="CD644" s="13"/>
      <c r="CE644" s="13"/>
      <c r="CF644" s="13"/>
      <c r="CG644" s="13"/>
      <c r="CH644" s="13"/>
    </row>
    <row r="645" spans="1:86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3"/>
      <c r="AN645" s="13"/>
      <c r="AO645" s="13"/>
      <c r="AP645" s="13"/>
      <c r="AQ645" s="13"/>
      <c r="AR645" s="13"/>
      <c r="AS645" s="13"/>
      <c r="AT645" s="13"/>
      <c r="AU645" s="13"/>
      <c r="AV645" s="13"/>
      <c r="AW645" s="13"/>
      <c r="AX645" s="13"/>
      <c r="AY645" s="13"/>
      <c r="AZ645" s="13"/>
      <c r="BA645" s="13"/>
      <c r="BB645" s="13"/>
      <c r="BC645" s="13"/>
      <c r="BD645" s="13"/>
      <c r="BE645" s="13"/>
      <c r="BF645" s="13"/>
      <c r="BG645" s="13"/>
      <c r="BH645" s="13"/>
      <c r="BI645" s="13"/>
      <c r="BJ645" s="13"/>
      <c r="BK645" s="13"/>
      <c r="BL645" s="13"/>
      <c r="BM645" s="13"/>
      <c r="BN645" s="13"/>
      <c r="BO645" s="13"/>
      <c r="BP645" s="13"/>
      <c r="BQ645" s="13"/>
      <c r="BR645" s="13"/>
      <c r="BS645" s="13"/>
      <c r="BT645" s="13"/>
      <c r="BU645" s="13"/>
      <c r="BV645" s="13"/>
      <c r="BW645" s="13"/>
      <c r="BX645" s="13"/>
      <c r="BY645" s="13"/>
      <c r="BZ645" s="13"/>
      <c r="CA645" s="13"/>
      <c r="CB645" s="13"/>
      <c r="CC645" s="13"/>
      <c r="CD645" s="13"/>
      <c r="CE645" s="13"/>
      <c r="CF645" s="13"/>
      <c r="CG645" s="13"/>
      <c r="CH645" s="13"/>
    </row>
    <row r="646" spans="1:86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13"/>
      <c r="AY646" s="13"/>
      <c r="AZ646" s="13"/>
      <c r="BA646" s="13"/>
      <c r="BB646" s="13"/>
      <c r="BC646" s="13"/>
      <c r="BD646" s="13"/>
      <c r="BE646" s="13"/>
      <c r="BF646" s="13"/>
      <c r="BG646" s="13"/>
      <c r="BH646" s="13"/>
      <c r="BI646" s="13"/>
      <c r="BJ646" s="13"/>
      <c r="BK646" s="13"/>
      <c r="BL646" s="13"/>
      <c r="BM646" s="13"/>
      <c r="BN646" s="13"/>
      <c r="BO646" s="13"/>
      <c r="BP646" s="13"/>
      <c r="BQ646" s="13"/>
      <c r="BR646" s="13"/>
      <c r="BS646" s="13"/>
      <c r="BT646" s="13"/>
      <c r="BU646" s="13"/>
      <c r="BV646" s="13"/>
      <c r="BW646" s="13"/>
      <c r="BX646" s="13"/>
      <c r="BY646" s="13"/>
      <c r="BZ646" s="13"/>
      <c r="CA646" s="13"/>
      <c r="CB646" s="13"/>
      <c r="CC646" s="13"/>
      <c r="CD646" s="13"/>
      <c r="CE646" s="13"/>
      <c r="CF646" s="13"/>
      <c r="CG646" s="13"/>
      <c r="CH646" s="13"/>
    </row>
    <row r="647" spans="1:86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13"/>
      <c r="AY647" s="13"/>
      <c r="AZ647" s="13"/>
      <c r="BA647" s="13"/>
      <c r="BB647" s="13"/>
      <c r="BC647" s="13"/>
      <c r="BD647" s="13"/>
      <c r="BE647" s="13"/>
      <c r="BF647" s="13"/>
      <c r="BG647" s="13"/>
      <c r="BH647" s="13"/>
      <c r="BI647" s="13"/>
      <c r="BJ647" s="13"/>
      <c r="BK647" s="13"/>
      <c r="BL647" s="13"/>
      <c r="BM647" s="13"/>
      <c r="BN647" s="13"/>
      <c r="BO647" s="13"/>
      <c r="BP647" s="13"/>
      <c r="BQ647" s="13"/>
      <c r="BR647" s="13"/>
      <c r="BS647" s="13"/>
      <c r="BT647" s="13"/>
      <c r="BU647" s="13"/>
      <c r="BV647" s="13"/>
      <c r="BW647" s="13"/>
      <c r="BX647" s="13"/>
      <c r="BY647" s="13"/>
      <c r="BZ647" s="13"/>
      <c r="CA647" s="13"/>
      <c r="CB647" s="13"/>
      <c r="CC647" s="13"/>
      <c r="CD647" s="13"/>
      <c r="CE647" s="13"/>
      <c r="CF647" s="13"/>
      <c r="CG647" s="13"/>
      <c r="CH647" s="13"/>
    </row>
    <row r="648" spans="1:86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13"/>
      <c r="AY648" s="13"/>
      <c r="AZ648" s="13"/>
      <c r="BA648" s="13"/>
      <c r="BB648" s="13"/>
      <c r="BC648" s="13"/>
      <c r="BD648" s="13"/>
      <c r="BE648" s="13"/>
      <c r="BF648" s="13"/>
      <c r="BG648" s="13"/>
      <c r="BH648" s="13"/>
      <c r="BI648" s="13"/>
      <c r="BJ648" s="13"/>
      <c r="BK648" s="13"/>
      <c r="BL648" s="13"/>
      <c r="BM648" s="13"/>
      <c r="BN648" s="13"/>
      <c r="BO648" s="13"/>
      <c r="BP648" s="13"/>
      <c r="BQ648" s="13"/>
      <c r="BR648" s="13"/>
      <c r="BS648" s="13"/>
      <c r="BT648" s="13"/>
      <c r="BU648" s="13"/>
      <c r="BV648" s="13"/>
      <c r="BW648" s="13"/>
      <c r="BX648" s="13"/>
      <c r="BY648" s="13"/>
      <c r="BZ648" s="13"/>
      <c r="CA648" s="13"/>
      <c r="CB648" s="13"/>
      <c r="CC648" s="13"/>
      <c r="CD648" s="13"/>
      <c r="CE648" s="13"/>
      <c r="CF648" s="13"/>
      <c r="CG648" s="13"/>
      <c r="CH648" s="13"/>
    </row>
    <row r="649" spans="1:86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13"/>
      <c r="AY649" s="13"/>
      <c r="AZ649" s="13"/>
      <c r="BA649" s="13"/>
      <c r="BB649" s="13"/>
      <c r="BC649" s="13"/>
      <c r="BD649" s="13"/>
      <c r="BE649" s="13"/>
      <c r="BF649" s="13"/>
      <c r="BG649" s="13"/>
      <c r="BH649" s="13"/>
      <c r="BI649" s="13"/>
      <c r="BJ649" s="13"/>
      <c r="BK649" s="13"/>
      <c r="BL649" s="13"/>
      <c r="BM649" s="13"/>
      <c r="BN649" s="13"/>
      <c r="BO649" s="13"/>
      <c r="BP649" s="13"/>
      <c r="BQ649" s="13"/>
      <c r="BR649" s="13"/>
      <c r="BS649" s="13"/>
      <c r="BT649" s="13"/>
      <c r="BU649" s="13"/>
      <c r="BV649" s="13"/>
      <c r="BW649" s="13"/>
      <c r="BX649" s="13"/>
      <c r="BY649" s="13"/>
      <c r="BZ649" s="13"/>
      <c r="CA649" s="13"/>
      <c r="CB649" s="13"/>
      <c r="CC649" s="13"/>
      <c r="CD649" s="13"/>
      <c r="CE649" s="13"/>
      <c r="CF649" s="13"/>
      <c r="CG649" s="13"/>
      <c r="CH649" s="13"/>
    </row>
    <row r="650" spans="1:86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13"/>
      <c r="AY650" s="13"/>
      <c r="AZ650" s="13"/>
      <c r="BA650" s="13"/>
      <c r="BB650" s="13"/>
      <c r="BC650" s="13"/>
      <c r="BD650" s="13"/>
      <c r="BE650" s="13"/>
      <c r="BF650" s="13"/>
      <c r="BG650" s="13"/>
      <c r="BH650" s="13"/>
      <c r="BI650" s="13"/>
      <c r="BJ650" s="13"/>
      <c r="BK650" s="13"/>
      <c r="BL650" s="13"/>
      <c r="BM650" s="13"/>
      <c r="BN650" s="13"/>
      <c r="BO650" s="13"/>
      <c r="BP650" s="13"/>
      <c r="BQ650" s="13"/>
      <c r="BR650" s="13"/>
      <c r="BS650" s="13"/>
      <c r="BT650" s="13"/>
      <c r="BU650" s="13"/>
      <c r="BV650" s="13"/>
      <c r="BW650" s="13"/>
      <c r="BX650" s="13"/>
      <c r="BY650" s="13"/>
      <c r="BZ650" s="13"/>
      <c r="CA650" s="13"/>
      <c r="CB650" s="13"/>
      <c r="CC650" s="13"/>
      <c r="CD650" s="13"/>
      <c r="CE650" s="13"/>
      <c r="CF650" s="13"/>
      <c r="CG650" s="13"/>
      <c r="CH650" s="13"/>
    </row>
    <row r="651" spans="1:86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13"/>
      <c r="AY651" s="13"/>
      <c r="AZ651" s="13"/>
      <c r="BA651" s="13"/>
      <c r="BB651" s="13"/>
      <c r="BC651" s="13"/>
      <c r="BD651" s="13"/>
      <c r="BE651" s="13"/>
      <c r="BF651" s="13"/>
      <c r="BG651" s="13"/>
      <c r="BH651" s="13"/>
      <c r="BI651" s="13"/>
      <c r="BJ651" s="13"/>
      <c r="BK651" s="13"/>
      <c r="BL651" s="13"/>
      <c r="BM651" s="13"/>
      <c r="BN651" s="13"/>
      <c r="BO651" s="13"/>
      <c r="BP651" s="13"/>
      <c r="BQ651" s="13"/>
      <c r="BR651" s="13"/>
      <c r="BS651" s="13"/>
      <c r="BT651" s="13"/>
      <c r="BU651" s="13"/>
      <c r="BV651" s="13"/>
      <c r="BW651" s="13"/>
      <c r="BX651" s="13"/>
      <c r="BY651" s="13"/>
      <c r="BZ651" s="13"/>
      <c r="CA651" s="13"/>
      <c r="CB651" s="13"/>
      <c r="CC651" s="13"/>
      <c r="CD651" s="13"/>
      <c r="CE651" s="13"/>
      <c r="CF651" s="13"/>
      <c r="CG651" s="13"/>
      <c r="CH651" s="13"/>
    </row>
    <row r="652" spans="1:86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13"/>
      <c r="AY652" s="13"/>
      <c r="AZ652" s="13"/>
      <c r="BA652" s="13"/>
      <c r="BB652" s="13"/>
      <c r="BC652" s="13"/>
      <c r="BD652" s="13"/>
      <c r="BE652" s="13"/>
      <c r="BF652" s="13"/>
      <c r="BG652" s="13"/>
      <c r="BH652" s="13"/>
      <c r="BI652" s="13"/>
      <c r="BJ652" s="13"/>
      <c r="BK652" s="13"/>
      <c r="BL652" s="13"/>
      <c r="BM652" s="13"/>
      <c r="BN652" s="13"/>
      <c r="BO652" s="13"/>
      <c r="BP652" s="13"/>
      <c r="BQ652" s="13"/>
      <c r="BR652" s="13"/>
      <c r="BS652" s="13"/>
      <c r="BT652" s="13"/>
      <c r="BU652" s="13"/>
      <c r="BV652" s="13"/>
      <c r="BW652" s="13"/>
      <c r="BX652" s="13"/>
      <c r="BY652" s="13"/>
      <c r="BZ652" s="13"/>
      <c r="CA652" s="13"/>
      <c r="CB652" s="13"/>
      <c r="CC652" s="13"/>
      <c r="CD652" s="13"/>
      <c r="CE652" s="13"/>
      <c r="CF652" s="13"/>
      <c r="CG652" s="13"/>
      <c r="CH652" s="13"/>
    </row>
    <row r="653" spans="1:86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13"/>
      <c r="AY653" s="13"/>
      <c r="AZ653" s="13"/>
      <c r="BA653" s="13"/>
      <c r="BB653" s="13"/>
      <c r="BC653" s="13"/>
      <c r="BD653" s="13"/>
      <c r="BE653" s="13"/>
      <c r="BF653" s="13"/>
      <c r="BG653" s="13"/>
      <c r="BH653" s="13"/>
      <c r="BI653" s="13"/>
      <c r="BJ653" s="13"/>
      <c r="BK653" s="13"/>
      <c r="BL653" s="13"/>
      <c r="BM653" s="13"/>
      <c r="BN653" s="13"/>
      <c r="BO653" s="13"/>
      <c r="BP653" s="13"/>
      <c r="BQ653" s="13"/>
      <c r="BR653" s="13"/>
      <c r="BS653" s="13"/>
      <c r="BT653" s="13"/>
      <c r="BU653" s="13"/>
      <c r="BV653" s="13"/>
      <c r="BW653" s="13"/>
      <c r="BX653" s="13"/>
      <c r="BY653" s="13"/>
      <c r="BZ653" s="13"/>
      <c r="CA653" s="13"/>
      <c r="CB653" s="13"/>
      <c r="CC653" s="13"/>
      <c r="CD653" s="13"/>
      <c r="CE653" s="13"/>
      <c r="CF653" s="13"/>
      <c r="CG653" s="13"/>
      <c r="CH653" s="13"/>
    </row>
    <row r="654" spans="1:86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13"/>
      <c r="AY654" s="13"/>
      <c r="AZ654" s="13"/>
      <c r="BA654" s="13"/>
      <c r="BB654" s="13"/>
      <c r="BC654" s="13"/>
      <c r="BD654" s="13"/>
      <c r="BE654" s="13"/>
      <c r="BF654" s="13"/>
      <c r="BG654" s="13"/>
      <c r="BH654" s="13"/>
      <c r="BI654" s="13"/>
      <c r="BJ654" s="13"/>
      <c r="BK654" s="13"/>
      <c r="BL654" s="13"/>
      <c r="BM654" s="13"/>
      <c r="BN654" s="13"/>
      <c r="BO654" s="13"/>
      <c r="BP654" s="13"/>
      <c r="BQ654" s="13"/>
      <c r="BR654" s="13"/>
      <c r="BS654" s="13"/>
      <c r="BT654" s="13"/>
      <c r="BU654" s="13"/>
      <c r="BV654" s="13"/>
      <c r="BW654" s="13"/>
      <c r="BX654" s="13"/>
      <c r="BY654" s="13"/>
      <c r="BZ654" s="13"/>
      <c r="CA654" s="13"/>
      <c r="CB654" s="13"/>
      <c r="CC654" s="13"/>
      <c r="CD654" s="13"/>
      <c r="CE654" s="13"/>
      <c r="CF654" s="13"/>
      <c r="CG654" s="13"/>
      <c r="CH654" s="13"/>
    </row>
    <row r="655" spans="1:86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13"/>
      <c r="AY655" s="13"/>
      <c r="AZ655" s="13"/>
      <c r="BA655" s="13"/>
      <c r="BB655" s="13"/>
      <c r="BC655" s="13"/>
      <c r="BD655" s="13"/>
      <c r="BE655" s="13"/>
      <c r="BF655" s="13"/>
      <c r="BG655" s="13"/>
      <c r="BH655" s="13"/>
      <c r="BI655" s="13"/>
      <c r="BJ655" s="13"/>
      <c r="BK655" s="13"/>
      <c r="BL655" s="13"/>
      <c r="BM655" s="13"/>
      <c r="BN655" s="13"/>
      <c r="BO655" s="13"/>
      <c r="BP655" s="13"/>
      <c r="BQ655" s="13"/>
      <c r="BR655" s="13"/>
      <c r="BS655" s="13"/>
      <c r="BT655" s="13"/>
      <c r="BU655" s="13"/>
      <c r="BV655" s="13"/>
      <c r="BW655" s="13"/>
      <c r="BX655" s="13"/>
      <c r="BY655" s="13"/>
      <c r="BZ655" s="13"/>
      <c r="CA655" s="13"/>
      <c r="CB655" s="13"/>
      <c r="CC655" s="13"/>
      <c r="CD655" s="13"/>
      <c r="CE655" s="13"/>
      <c r="CF655" s="13"/>
      <c r="CG655" s="13"/>
      <c r="CH655" s="13"/>
    </row>
    <row r="656" spans="1:86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13"/>
      <c r="AY656" s="13"/>
      <c r="AZ656" s="13"/>
      <c r="BA656" s="13"/>
      <c r="BB656" s="13"/>
      <c r="BC656" s="13"/>
      <c r="BD656" s="13"/>
      <c r="BE656" s="13"/>
      <c r="BF656" s="13"/>
      <c r="BG656" s="13"/>
      <c r="BH656" s="13"/>
      <c r="BI656" s="13"/>
      <c r="BJ656" s="13"/>
      <c r="BK656" s="13"/>
      <c r="BL656" s="13"/>
      <c r="BM656" s="13"/>
      <c r="BN656" s="13"/>
      <c r="BO656" s="13"/>
      <c r="BP656" s="13"/>
      <c r="BQ656" s="13"/>
      <c r="BR656" s="13"/>
      <c r="BS656" s="13"/>
      <c r="BT656" s="13"/>
      <c r="BU656" s="13"/>
      <c r="BV656" s="13"/>
      <c r="BW656" s="13"/>
      <c r="BX656" s="13"/>
      <c r="BY656" s="13"/>
      <c r="BZ656" s="13"/>
      <c r="CA656" s="13"/>
      <c r="CB656" s="13"/>
      <c r="CC656" s="13"/>
      <c r="CD656" s="13"/>
      <c r="CE656" s="13"/>
      <c r="CF656" s="13"/>
      <c r="CG656" s="13"/>
      <c r="CH656" s="13"/>
    </row>
    <row r="657" spans="1:86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13"/>
      <c r="AY657" s="13"/>
      <c r="AZ657" s="13"/>
      <c r="BA657" s="13"/>
      <c r="BB657" s="13"/>
      <c r="BC657" s="13"/>
      <c r="BD657" s="13"/>
      <c r="BE657" s="13"/>
      <c r="BF657" s="13"/>
      <c r="BG657" s="13"/>
      <c r="BH657" s="13"/>
      <c r="BI657" s="13"/>
      <c r="BJ657" s="13"/>
      <c r="BK657" s="13"/>
      <c r="BL657" s="13"/>
      <c r="BM657" s="13"/>
      <c r="BN657" s="13"/>
      <c r="BO657" s="13"/>
      <c r="BP657" s="13"/>
      <c r="BQ657" s="13"/>
      <c r="BR657" s="13"/>
      <c r="BS657" s="13"/>
      <c r="BT657" s="13"/>
      <c r="BU657" s="13"/>
      <c r="BV657" s="13"/>
      <c r="BW657" s="13"/>
      <c r="BX657" s="13"/>
      <c r="BY657" s="13"/>
      <c r="BZ657" s="13"/>
      <c r="CA657" s="13"/>
      <c r="CB657" s="13"/>
      <c r="CC657" s="13"/>
      <c r="CD657" s="13"/>
      <c r="CE657" s="13"/>
      <c r="CF657" s="13"/>
      <c r="CG657" s="13"/>
      <c r="CH657" s="13"/>
    </row>
    <row r="658" spans="1:86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13"/>
      <c r="AY658" s="13"/>
      <c r="AZ658" s="13"/>
      <c r="BA658" s="13"/>
      <c r="BB658" s="13"/>
      <c r="BC658" s="13"/>
      <c r="BD658" s="13"/>
      <c r="BE658" s="13"/>
      <c r="BF658" s="13"/>
      <c r="BG658" s="13"/>
      <c r="BH658" s="13"/>
      <c r="BI658" s="13"/>
      <c r="BJ658" s="13"/>
      <c r="BK658" s="13"/>
      <c r="BL658" s="13"/>
      <c r="BM658" s="13"/>
      <c r="BN658" s="13"/>
      <c r="BO658" s="13"/>
      <c r="BP658" s="13"/>
      <c r="BQ658" s="13"/>
      <c r="BR658" s="13"/>
      <c r="BS658" s="13"/>
      <c r="BT658" s="13"/>
      <c r="BU658" s="13"/>
      <c r="BV658" s="13"/>
      <c r="BW658" s="13"/>
      <c r="BX658" s="13"/>
      <c r="BY658" s="13"/>
      <c r="BZ658" s="13"/>
      <c r="CA658" s="13"/>
      <c r="CB658" s="13"/>
      <c r="CC658" s="13"/>
      <c r="CD658" s="13"/>
      <c r="CE658" s="13"/>
      <c r="CF658" s="13"/>
      <c r="CG658" s="13"/>
      <c r="CH658" s="13"/>
    </row>
    <row r="659" spans="1:86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13"/>
      <c r="AY659" s="13"/>
      <c r="AZ659" s="13"/>
      <c r="BA659" s="13"/>
      <c r="BB659" s="13"/>
      <c r="BC659" s="13"/>
      <c r="BD659" s="13"/>
      <c r="BE659" s="13"/>
      <c r="BF659" s="13"/>
      <c r="BG659" s="13"/>
      <c r="BH659" s="13"/>
      <c r="BI659" s="13"/>
      <c r="BJ659" s="13"/>
      <c r="BK659" s="13"/>
      <c r="BL659" s="13"/>
      <c r="BM659" s="13"/>
      <c r="BN659" s="13"/>
      <c r="BO659" s="13"/>
      <c r="BP659" s="13"/>
      <c r="BQ659" s="13"/>
      <c r="BR659" s="13"/>
      <c r="BS659" s="13"/>
      <c r="BT659" s="13"/>
      <c r="BU659" s="13"/>
      <c r="BV659" s="13"/>
      <c r="BW659" s="13"/>
      <c r="BX659" s="13"/>
      <c r="BY659" s="13"/>
      <c r="BZ659" s="13"/>
      <c r="CA659" s="13"/>
      <c r="CB659" s="13"/>
      <c r="CC659" s="13"/>
      <c r="CD659" s="13"/>
      <c r="CE659" s="13"/>
      <c r="CF659" s="13"/>
      <c r="CG659" s="13"/>
      <c r="CH659" s="13"/>
    </row>
    <row r="660" spans="1:86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13"/>
      <c r="AY660" s="13"/>
      <c r="AZ660" s="13"/>
      <c r="BA660" s="13"/>
      <c r="BB660" s="13"/>
      <c r="BC660" s="13"/>
      <c r="BD660" s="13"/>
      <c r="BE660" s="13"/>
      <c r="BF660" s="13"/>
      <c r="BG660" s="13"/>
      <c r="BH660" s="13"/>
      <c r="BI660" s="13"/>
      <c r="BJ660" s="13"/>
      <c r="BK660" s="13"/>
      <c r="BL660" s="13"/>
      <c r="BM660" s="13"/>
      <c r="BN660" s="13"/>
      <c r="BO660" s="13"/>
      <c r="BP660" s="13"/>
      <c r="BQ660" s="13"/>
      <c r="BR660" s="13"/>
      <c r="BS660" s="13"/>
      <c r="BT660" s="13"/>
      <c r="BU660" s="13"/>
      <c r="BV660" s="13"/>
      <c r="BW660" s="13"/>
      <c r="BX660" s="13"/>
      <c r="BY660" s="13"/>
      <c r="BZ660" s="13"/>
      <c r="CA660" s="13"/>
      <c r="CB660" s="13"/>
      <c r="CC660" s="13"/>
      <c r="CD660" s="13"/>
      <c r="CE660" s="13"/>
      <c r="CF660" s="13"/>
      <c r="CG660" s="13"/>
      <c r="CH660" s="13"/>
    </row>
    <row r="661" spans="1:86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13"/>
      <c r="AY661" s="13"/>
      <c r="AZ661" s="13"/>
      <c r="BA661" s="13"/>
      <c r="BB661" s="13"/>
      <c r="BC661" s="13"/>
      <c r="BD661" s="13"/>
      <c r="BE661" s="13"/>
      <c r="BF661" s="13"/>
      <c r="BG661" s="13"/>
      <c r="BH661" s="13"/>
      <c r="BI661" s="13"/>
      <c r="BJ661" s="13"/>
      <c r="BK661" s="13"/>
      <c r="BL661" s="13"/>
      <c r="BM661" s="13"/>
      <c r="BN661" s="13"/>
      <c r="BO661" s="13"/>
      <c r="BP661" s="13"/>
      <c r="BQ661" s="13"/>
      <c r="BR661" s="13"/>
      <c r="BS661" s="13"/>
      <c r="BT661" s="13"/>
      <c r="BU661" s="13"/>
      <c r="BV661" s="13"/>
      <c r="BW661" s="13"/>
      <c r="BX661" s="13"/>
      <c r="BY661" s="13"/>
      <c r="BZ661" s="13"/>
      <c r="CA661" s="13"/>
      <c r="CB661" s="13"/>
      <c r="CC661" s="13"/>
      <c r="CD661" s="13"/>
      <c r="CE661" s="13"/>
      <c r="CF661" s="13"/>
      <c r="CG661" s="13"/>
      <c r="CH661" s="13"/>
    </row>
    <row r="662" spans="1:86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13"/>
      <c r="AY662" s="13"/>
      <c r="AZ662" s="13"/>
      <c r="BA662" s="13"/>
      <c r="BB662" s="13"/>
      <c r="BC662" s="13"/>
      <c r="BD662" s="13"/>
      <c r="BE662" s="13"/>
      <c r="BF662" s="13"/>
      <c r="BG662" s="13"/>
      <c r="BH662" s="13"/>
      <c r="BI662" s="13"/>
      <c r="BJ662" s="13"/>
      <c r="BK662" s="13"/>
      <c r="BL662" s="13"/>
      <c r="BM662" s="13"/>
      <c r="BN662" s="13"/>
      <c r="BO662" s="13"/>
      <c r="BP662" s="13"/>
      <c r="BQ662" s="13"/>
      <c r="BR662" s="13"/>
      <c r="BS662" s="13"/>
      <c r="BT662" s="13"/>
      <c r="BU662" s="13"/>
      <c r="BV662" s="13"/>
      <c r="BW662" s="13"/>
      <c r="BX662" s="13"/>
      <c r="BY662" s="13"/>
      <c r="BZ662" s="13"/>
      <c r="CA662" s="13"/>
      <c r="CB662" s="13"/>
      <c r="CC662" s="13"/>
      <c r="CD662" s="13"/>
      <c r="CE662" s="13"/>
      <c r="CF662" s="13"/>
      <c r="CG662" s="13"/>
      <c r="CH662" s="13"/>
    </row>
    <row r="663" spans="1:86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13"/>
      <c r="AY663" s="13"/>
      <c r="AZ663" s="13"/>
      <c r="BA663" s="13"/>
      <c r="BB663" s="13"/>
      <c r="BC663" s="13"/>
      <c r="BD663" s="13"/>
      <c r="BE663" s="13"/>
      <c r="BF663" s="13"/>
      <c r="BG663" s="13"/>
      <c r="BH663" s="13"/>
      <c r="BI663" s="13"/>
      <c r="BJ663" s="13"/>
      <c r="BK663" s="13"/>
      <c r="BL663" s="13"/>
      <c r="BM663" s="13"/>
      <c r="BN663" s="13"/>
      <c r="BO663" s="13"/>
      <c r="BP663" s="13"/>
      <c r="BQ663" s="13"/>
      <c r="BR663" s="13"/>
      <c r="BS663" s="13"/>
      <c r="BT663" s="13"/>
      <c r="BU663" s="13"/>
      <c r="BV663" s="13"/>
      <c r="BW663" s="13"/>
      <c r="BX663" s="13"/>
      <c r="BY663" s="13"/>
      <c r="BZ663" s="13"/>
      <c r="CA663" s="13"/>
      <c r="CB663" s="13"/>
      <c r="CC663" s="13"/>
      <c r="CD663" s="13"/>
      <c r="CE663" s="13"/>
      <c r="CF663" s="13"/>
      <c r="CG663" s="13"/>
      <c r="CH663" s="13"/>
    </row>
    <row r="664" spans="1:86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13"/>
      <c r="AY664" s="13"/>
      <c r="AZ664" s="13"/>
      <c r="BA664" s="13"/>
      <c r="BB664" s="13"/>
      <c r="BC664" s="13"/>
      <c r="BD664" s="13"/>
      <c r="BE664" s="13"/>
      <c r="BF664" s="13"/>
      <c r="BG664" s="13"/>
      <c r="BH664" s="13"/>
      <c r="BI664" s="13"/>
      <c r="BJ664" s="13"/>
      <c r="BK664" s="13"/>
      <c r="BL664" s="13"/>
      <c r="BM664" s="13"/>
      <c r="BN664" s="13"/>
      <c r="BO664" s="13"/>
      <c r="BP664" s="13"/>
      <c r="BQ664" s="13"/>
      <c r="BR664" s="13"/>
      <c r="BS664" s="13"/>
      <c r="BT664" s="13"/>
      <c r="BU664" s="13"/>
      <c r="BV664" s="13"/>
      <c r="BW664" s="13"/>
      <c r="BX664" s="13"/>
      <c r="BY664" s="13"/>
      <c r="BZ664" s="13"/>
      <c r="CA664" s="13"/>
      <c r="CB664" s="13"/>
      <c r="CC664" s="13"/>
      <c r="CD664" s="13"/>
      <c r="CE664" s="13"/>
      <c r="CF664" s="13"/>
      <c r="CG664" s="13"/>
      <c r="CH664" s="13"/>
    </row>
    <row r="665" spans="1:86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13"/>
      <c r="AY665" s="13"/>
      <c r="AZ665" s="13"/>
      <c r="BA665" s="13"/>
      <c r="BB665" s="13"/>
      <c r="BC665" s="13"/>
      <c r="BD665" s="13"/>
      <c r="BE665" s="13"/>
      <c r="BF665" s="13"/>
      <c r="BG665" s="13"/>
      <c r="BH665" s="13"/>
      <c r="BI665" s="13"/>
      <c r="BJ665" s="13"/>
      <c r="BK665" s="13"/>
      <c r="BL665" s="13"/>
      <c r="BM665" s="13"/>
      <c r="BN665" s="13"/>
      <c r="BO665" s="13"/>
      <c r="BP665" s="13"/>
      <c r="BQ665" s="13"/>
      <c r="BR665" s="13"/>
      <c r="BS665" s="13"/>
      <c r="BT665" s="13"/>
      <c r="BU665" s="13"/>
      <c r="BV665" s="13"/>
      <c r="BW665" s="13"/>
      <c r="BX665" s="13"/>
      <c r="BY665" s="13"/>
      <c r="BZ665" s="13"/>
      <c r="CA665" s="13"/>
      <c r="CB665" s="13"/>
      <c r="CC665" s="13"/>
      <c r="CD665" s="13"/>
      <c r="CE665" s="13"/>
      <c r="CF665" s="13"/>
      <c r="CG665" s="13"/>
      <c r="CH665" s="13"/>
    </row>
    <row r="666" spans="1:86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13"/>
      <c r="AY666" s="13"/>
      <c r="AZ666" s="13"/>
      <c r="BA666" s="13"/>
      <c r="BB666" s="13"/>
      <c r="BC666" s="13"/>
      <c r="BD666" s="13"/>
      <c r="BE666" s="13"/>
      <c r="BF666" s="13"/>
      <c r="BG666" s="13"/>
      <c r="BH666" s="13"/>
      <c r="BI666" s="13"/>
      <c r="BJ666" s="13"/>
      <c r="BK666" s="13"/>
      <c r="BL666" s="13"/>
      <c r="BM666" s="13"/>
      <c r="BN666" s="13"/>
      <c r="BO666" s="13"/>
      <c r="BP666" s="13"/>
      <c r="BQ666" s="13"/>
      <c r="BR666" s="13"/>
      <c r="BS666" s="13"/>
      <c r="BT666" s="13"/>
      <c r="BU666" s="13"/>
      <c r="BV666" s="13"/>
      <c r="BW666" s="13"/>
      <c r="BX666" s="13"/>
      <c r="BY666" s="13"/>
      <c r="BZ666" s="13"/>
      <c r="CA666" s="13"/>
      <c r="CB666" s="13"/>
      <c r="CC666" s="13"/>
      <c r="CD666" s="13"/>
      <c r="CE666" s="13"/>
      <c r="CF666" s="13"/>
      <c r="CG666" s="13"/>
      <c r="CH666" s="13"/>
    </row>
    <row r="667" spans="1:86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13"/>
      <c r="AY667" s="13"/>
      <c r="AZ667" s="13"/>
      <c r="BA667" s="13"/>
      <c r="BB667" s="13"/>
      <c r="BC667" s="13"/>
      <c r="BD667" s="13"/>
      <c r="BE667" s="13"/>
      <c r="BF667" s="13"/>
      <c r="BG667" s="13"/>
      <c r="BH667" s="13"/>
      <c r="BI667" s="13"/>
      <c r="BJ667" s="13"/>
      <c r="BK667" s="13"/>
      <c r="BL667" s="13"/>
      <c r="BM667" s="13"/>
      <c r="BN667" s="13"/>
      <c r="BO667" s="13"/>
      <c r="BP667" s="13"/>
      <c r="BQ667" s="13"/>
      <c r="BR667" s="13"/>
      <c r="BS667" s="13"/>
      <c r="BT667" s="13"/>
      <c r="BU667" s="13"/>
      <c r="BV667" s="13"/>
      <c r="BW667" s="13"/>
      <c r="BX667" s="13"/>
      <c r="BY667" s="13"/>
      <c r="BZ667" s="13"/>
      <c r="CA667" s="13"/>
      <c r="CB667" s="13"/>
      <c r="CC667" s="13"/>
      <c r="CD667" s="13"/>
      <c r="CE667" s="13"/>
      <c r="CF667" s="13"/>
      <c r="CG667" s="13"/>
      <c r="CH667" s="13"/>
    </row>
    <row r="668" spans="1:86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13"/>
      <c r="AY668" s="13"/>
      <c r="AZ668" s="13"/>
      <c r="BA668" s="13"/>
      <c r="BB668" s="13"/>
      <c r="BC668" s="13"/>
      <c r="BD668" s="13"/>
      <c r="BE668" s="13"/>
      <c r="BF668" s="13"/>
      <c r="BG668" s="13"/>
      <c r="BH668" s="13"/>
      <c r="BI668" s="13"/>
      <c r="BJ668" s="13"/>
      <c r="BK668" s="13"/>
      <c r="BL668" s="13"/>
      <c r="BM668" s="13"/>
      <c r="BN668" s="13"/>
      <c r="BO668" s="13"/>
      <c r="BP668" s="13"/>
      <c r="BQ668" s="13"/>
      <c r="BR668" s="13"/>
      <c r="BS668" s="13"/>
      <c r="BT668" s="13"/>
      <c r="BU668" s="13"/>
      <c r="BV668" s="13"/>
      <c r="BW668" s="13"/>
      <c r="BX668" s="13"/>
      <c r="BY668" s="13"/>
      <c r="BZ668" s="13"/>
      <c r="CA668" s="13"/>
      <c r="CB668" s="13"/>
      <c r="CC668" s="13"/>
      <c r="CD668" s="13"/>
      <c r="CE668" s="13"/>
      <c r="CF668" s="13"/>
      <c r="CG668" s="13"/>
      <c r="CH668" s="13"/>
    </row>
    <row r="669" spans="1:86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  <c r="AW669" s="13"/>
      <c r="AX669" s="13"/>
      <c r="AY669" s="13"/>
      <c r="AZ669" s="13"/>
      <c r="BA669" s="13"/>
      <c r="BB669" s="13"/>
      <c r="BC669" s="13"/>
      <c r="BD669" s="13"/>
      <c r="BE669" s="13"/>
      <c r="BF669" s="13"/>
      <c r="BG669" s="13"/>
      <c r="BH669" s="13"/>
      <c r="BI669" s="13"/>
      <c r="BJ669" s="13"/>
      <c r="BK669" s="13"/>
      <c r="BL669" s="13"/>
      <c r="BM669" s="13"/>
      <c r="BN669" s="13"/>
      <c r="BO669" s="13"/>
      <c r="BP669" s="13"/>
      <c r="BQ669" s="13"/>
      <c r="BR669" s="13"/>
      <c r="BS669" s="13"/>
      <c r="BT669" s="13"/>
      <c r="BU669" s="13"/>
      <c r="BV669" s="13"/>
      <c r="BW669" s="13"/>
      <c r="BX669" s="13"/>
      <c r="BY669" s="13"/>
      <c r="BZ669" s="13"/>
      <c r="CA669" s="13"/>
      <c r="CB669" s="13"/>
      <c r="CC669" s="13"/>
      <c r="CD669" s="13"/>
      <c r="CE669" s="13"/>
      <c r="CF669" s="13"/>
      <c r="CG669" s="13"/>
      <c r="CH669" s="13"/>
    </row>
    <row r="670" spans="1:86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13"/>
      <c r="AY670" s="13"/>
      <c r="AZ670" s="13"/>
      <c r="BA670" s="13"/>
      <c r="BB670" s="13"/>
      <c r="BC670" s="13"/>
      <c r="BD670" s="13"/>
      <c r="BE670" s="13"/>
      <c r="BF670" s="13"/>
      <c r="BG670" s="13"/>
      <c r="BH670" s="13"/>
      <c r="BI670" s="13"/>
      <c r="BJ670" s="13"/>
      <c r="BK670" s="13"/>
      <c r="BL670" s="13"/>
      <c r="BM670" s="13"/>
      <c r="BN670" s="13"/>
      <c r="BO670" s="13"/>
      <c r="BP670" s="13"/>
      <c r="BQ670" s="13"/>
      <c r="BR670" s="13"/>
      <c r="BS670" s="13"/>
      <c r="BT670" s="13"/>
      <c r="BU670" s="13"/>
      <c r="BV670" s="13"/>
      <c r="BW670" s="13"/>
      <c r="BX670" s="13"/>
      <c r="BY670" s="13"/>
      <c r="BZ670" s="13"/>
      <c r="CA670" s="13"/>
      <c r="CB670" s="13"/>
      <c r="CC670" s="13"/>
      <c r="CD670" s="13"/>
      <c r="CE670" s="13"/>
      <c r="CF670" s="13"/>
      <c r="CG670" s="13"/>
      <c r="CH670" s="13"/>
    </row>
    <row r="671" spans="1:86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3"/>
      <c r="AN671" s="13"/>
      <c r="AO671" s="13"/>
      <c r="AP671" s="13"/>
      <c r="AQ671" s="13"/>
      <c r="AR671" s="13"/>
      <c r="AS671" s="13"/>
      <c r="AT671" s="13"/>
      <c r="AU671" s="13"/>
      <c r="AV671" s="13"/>
      <c r="AW671" s="13"/>
      <c r="AX671" s="13"/>
      <c r="AY671" s="13"/>
      <c r="AZ671" s="13"/>
      <c r="BA671" s="13"/>
      <c r="BB671" s="13"/>
      <c r="BC671" s="13"/>
      <c r="BD671" s="13"/>
      <c r="BE671" s="13"/>
      <c r="BF671" s="13"/>
      <c r="BG671" s="13"/>
      <c r="BH671" s="13"/>
      <c r="BI671" s="13"/>
      <c r="BJ671" s="13"/>
      <c r="BK671" s="13"/>
      <c r="BL671" s="13"/>
      <c r="BM671" s="13"/>
      <c r="BN671" s="13"/>
      <c r="BO671" s="13"/>
      <c r="BP671" s="13"/>
      <c r="BQ671" s="13"/>
      <c r="BR671" s="13"/>
      <c r="BS671" s="13"/>
      <c r="BT671" s="13"/>
      <c r="BU671" s="13"/>
      <c r="BV671" s="13"/>
      <c r="BW671" s="13"/>
      <c r="BX671" s="13"/>
      <c r="BY671" s="13"/>
      <c r="BZ671" s="13"/>
      <c r="CA671" s="13"/>
      <c r="CB671" s="13"/>
      <c r="CC671" s="13"/>
      <c r="CD671" s="13"/>
      <c r="CE671" s="13"/>
      <c r="CF671" s="13"/>
      <c r="CG671" s="13"/>
      <c r="CH671" s="13"/>
    </row>
    <row r="672" spans="1:86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13"/>
      <c r="AY672" s="13"/>
      <c r="AZ672" s="13"/>
      <c r="BA672" s="13"/>
      <c r="BB672" s="13"/>
      <c r="BC672" s="13"/>
      <c r="BD672" s="13"/>
      <c r="BE672" s="13"/>
      <c r="BF672" s="13"/>
      <c r="BG672" s="13"/>
      <c r="BH672" s="13"/>
      <c r="BI672" s="13"/>
      <c r="BJ672" s="13"/>
      <c r="BK672" s="13"/>
      <c r="BL672" s="13"/>
      <c r="BM672" s="13"/>
      <c r="BN672" s="13"/>
      <c r="BO672" s="13"/>
      <c r="BP672" s="13"/>
      <c r="BQ672" s="13"/>
      <c r="BR672" s="13"/>
      <c r="BS672" s="13"/>
      <c r="BT672" s="13"/>
      <c r="BU672" s="13"/>
      <c r="BV672" s="13"/>
      <c r="BW672" s="13"/>
      <c r="BX672" s="13"/>
      <c r="BY672" s="13"/>
      <c r="BZ672" s="13"/>
      <c r="CA672" s="13"/>
      <c r="CB672" s="13"/>
      <c r="CC672" s="13"/>
      <c r="CD672" s="13"/>
      <c r="CE672" s="13"/>
      <c r="CF672" s="13"/>
      <c r="CG672" s="13"/>
      <c r="CH672" s="13"/>
    </row>
    <row r="673" spans="1:86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13"/>
      <c r="AY673" s="13"/>
      <c r="AZ673" s="13"/>
      <c r="BA673" s="13"/>
      <c r="BB673" s="13"/>
      <c r="BC673" s="13"/>
      <c r="BD673" s="13"/>
      <c r="BE673" s="13"/>
      <c r="BF673" s="13"/>
      <c r="BG673" s="13"/>
      <c r="BH673" s="13"/>
      <c r="BI673" s="13"/>
      <c r="BJ673" s="13"/>
      <c r="BK673" s="13"/>
      <c r="BL673" s="13"/>
      <c r="BM673" s="13"/>
      <c r="BN673" s="13"/>
      <c r="BO673" s="13"/>
      <c r="BP673" s="13"/>
      <c r="BQ673" s="13"/>
      <c r="BR673" s="13"/>
      <c r="BS673" s="13"/>
      <c r="BT673" s="13"/>
      <c r="BU673" s="13"/>
      <c r="BV673" s="13"/>
      <c r="BW673" s="13"/>
      <c r="BX673" s="13"/>
      <c r="BY673" s="13"/>
      <c r="BZ673" s="13"/>
      <c r="CA673" s="13"/>
      <c r="CB673" s="13"/>
      <c r="CC673" s="13"/>
      <c r="CD673" s="13"/>
      <c r="CE673" s="13"/>
      <c r="CF673" s="13"/>
      <c r="CG673" s="13"/>
      <c r="CH673" s="13"/>
    </row>
    <row r="674" spans="1:86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13"/>
      <c r="AY674" s="13"/>
      <c r="AZ674" s="13"/>
      <c r="BA674" s="13"/>
      <c r="BB674" s="13"/>
      <c r="BC674" s="13"/>
      <c r="BD674" s="13"/>
      <c r="BE674" s="13"/>
      <c r="BF674" s="13"/>
      <c r="BG674" s="13"/>
      <c r="BH674" s="13"/>
      <c r="BI674" s="13"/>
      <c r="BJ674" s="13"/>
      <c r="BK674" s="13"/>
      <c r="BL674" s="13"/>
      <c r="BM674" s="13"/>
      <c r="BN674" s="13"/>
      <c r="BO674" s="13"/>
      <c r="BP674" s="13"/>
      <c r="BQ674" s="13"/>
      <c r="BR674" s="13"/>
      <c r="BS674" s="13"/>
      <c r="BT674" s="13"/>
      <c r="BU674" s="13"/>
      <c r="BV674" s="13"/>
      <c r="BW674" s="13"/>
      <c r="BX674" s="13"/>
      <c r="BY674" s="13"/>
      <c r="BZ674" s="13"/>
      <c r="CA674" s="13"/>
      <c r="CB674" s="13"/>
      <c r="CC674" s="13"/>
      <c r="CD674" s="13"/>
      <c r="CE674" s="13"/>
      <c r="CF674" s="13"/>
      <c r="CG674" s="13"/>
      <c r="CH674" s="13"/>
    </row>
    <row r="675" spans="1:86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  <c r="AW675" s="13"/>
      <c r="AX675" s="13"/>
      <c r="AY675" s="13"/>
      <c r="AZ675" s="13"/>
      <c r="BA675" s="13"/>
      <c r="BB675" s="13"/>
      <c r="BC675" s="13"/>
      <c r="BD675" s="13"/>
      <c r="BE675" s="13"/>
      <c r="BF675" s="13"/>
      <c r="BG675" s="13"/>
      <c r="BH675" s="13"/>
      <c r="BI675" s="13"/>
      <c r="BJ675" s="13"/>
      <c r="BK675" s="13"/>
      <c r="BL675" s="13"/>
      <c r="BM675" s="13"/>
      <c r="BN675" s="13"/>
      <c r="BO675" s="13"/>
      <c r="BP675" s="13"/>
      <c r="BQ675" s="13"/>
      <c r="BR675" s="13"/>
      <c r="BS675" s="13"/>
      <c r="BT675" s="13"/>
      <c r="BU675" s="13"/>
      <c r="BV675" s="13"/>
      <c r="BW675" s="13"/>
      <c r="BX675" s="13"/>
      <c r="BY675" s="13"/>
      <c r="BZ675" s="13"/>
      <c r="CA675" s="13"/>
      <c r="CB675" s="13"/>
      <c r="CC675" s="13"/>
      <c r="CD675" s="13"/>
      <c r="CE675" s="13"/>
      <c r="CF675" s="13"/>
      <c r="CG675" s="13"/>
      <c r="CH675" s="13"/>
    </row>
    <row r="676" spans="1:86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13"/>
      <c r="AY676" s="13"/>
      <c r="AZ676" s="13"/>
      <c r="BA676" s="13"/>
      <c r="BB676" s="13"/>
      <c r="BC676" s="13"/>
      <c r="BD676" s="13"/>
      <c r="BE676" s="13"/>
      <c r="BF676" s="13"/>
      <c r="BG676" s="13"/>
      <c r="BH676" s="13"/>
      <c r="BI676" s="13"/>
      <c r="BJ676" s="13"/>
      <c r="BK676" s="13"/>
      <c r="BL676" s="13"/>
      <c r="BM676" s="13"/>
      <c r="BN676" s="13"/>
      <c r="BO676" s="13"/>
      <c r="BP676" s="13"/>
      <c r="BQ676" s="13"/>
      <c r="BR676" s="13"/>
      <c r="BS676" s="13"/>
      <c r="BT676" s="13"/>
      <c r="BU676" s="13"/>
      <c r="BV676" s="13"/>
      <c r="BW676" s="13"/>
      <c r="BX676" s="13"/>
      <c r="BY676" s="13"/>
      <c r="BZ676" s="13"/>
      <c r="CA676" s="13"/>
      <c r="CB676" s="13"/>
      <c r="CC676" s="13"/>
      <c r="CD676" s="13"/>
      <c r="CE676" s="13"/>
      <c r="CF676" s="13"/>
      <c r="CG676" s="13"/>
      <c r="CH676" s="13"/>
    </row>
    <row r="677" spans="1:86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  <c r="AW677" s="13"/>
      <c r="AX677" s="13"/>
      <c r="AY677" s="13"/>
      <c r="AZ677" s="13"/>
      <c r="BA677" s="13"/>
      <c r="BB677" s="13"/>
      <c r="BC677" s="13"/>
      <c r="BD677" s="13"/>
      <c r="BE677" s="13"/>
      <c r="BF677" s="13"/>
      <c r="BG677" s="13"/>
      <c r="BH677" s="13"/>
      <c r="BI677" s="13"/>
      <c r="BJ677" s="13"/>
      <c r="BK677" s="13"/>
      <c r="BL677" s="13"/>
      <c r="BM677" s="13"/>
      <c r="BN677" s="13"/>
      <c r="BO677" s="13"/>
      <c r="BP677" s="13"/>
      <c r="BQ677" s="13"/>
      <c r="BR677" s="13"/>
      <c r="BS677" s="13"/>
      <c r="BT677" s="13"/>
      <c r="BU677" s="13"/>
      <c r="BV677" s="13"/>
      <c r="BW677" s="13"/>
      <c r="BX677" s="13"/>
      <c r="BY677" s="13"/>
      <c r="BZ677" s="13"/>
      <c r="CA677" s="13"/>
      <c r="CB677" s="13"/>
      <c r="CC677" s="13"/>
      <c r="CD677" s="13"/>
      <c r="CE677" s="13"/>
      <c r="CF677" s="13"/>
      <c r="CG677" s="13"/>
      <c r="CH677" s="13"/>
    </row>
    <row r="678" spans="1:86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13"/>
      <c r="AY678" s="13"/>
      <c r="AZ678" s="13"/>
      <c r="BA678" s="13"/>
      <c r="BB678" s="13"/>
      <c r="BC678" s="13"/>
      <c r="BD678" s="13"/>
      <c r="BE678" s="13"/>
      <c r="BF678" s="13"/>
      <c r="BG678" s="13"/>
      <c r="BH678" s="13"/>
      <c r="BI678" s="13"/>
      <c r="BJ678" s="13"/>
      <c r="BK678" s="13"/>
      <c r="BL678" s="13"/>
      <c r="BM678" s="13"/>
      <c r="BN678" s="13"/>
      <c r="BO678" s="13"/>
      <c r="BP678" s="13"/>
      <c r="BQ678" s="13"/>
      <c r="BR678" s="13"/>
      <c r="BS678" s="13"/>
      <c r="BT678" s="13"/>
      <c r="BU678" s="13"/>
      <c r="BV678" s="13"/>
      <c r="BW678" s="13"/>
      <c r="BX678" s="13"/>
      <c r="BY678" s="13"/>
      <c r="BZ678" s="13"/>
      <c r="CA678" s="13"/>
      <c r="CB678" s="13"/>
      <c r="CC678" s="13"/>
      <c r="CD678" s="13"/>
      <c r="CE678" s="13"/>
      <c r="CF678" s="13"/>
      <c r="CG678" s="13"/>
      <c r="CH678" s="13"/>
    </row>
    <row r="679" spans="1:86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13"/>
      <c r="AY679" s="13"/>
      <c r="AZ679" s="13"/>
      <c r="BA679" s="13"/>
      <c r="BB679" s="13"/>
      <c r="BC679" s="13"/>
      <c r="BD679" s="13"/>
      <c r="BE679" s="13"/>
      <c r="BF679" s="13"/>
      <c r="BG679" s="13"/>
      <c r="BH679" s="13"/>
      <c r="BI679" s="13"/>
      <c r="BJ679" s="13"/>
      <c r="BK679" s="13"/>
      <c r="BL679" s="13"/>
      <c r="BM679" s="13"/>
      <c r="BN679" s="13"/>
      <c r="BO679" s="13"/>
      <c r="BP679" s="13"/>
      <c r="BQ679" s="13"/>
      <c r="BR679" s="13"/>
      <c r="BS679" s="13"/>
      <c r="BT679" s="13"/>
      <c r="BU679" s="13"/>
      <c r="BV679" s="13"/>
      <c r="BW679" s="13"/>
      <c r="BX679" s="13"/>
      <c r="BY679" s="13"/>
      <c r="BZ679" s="13"/>
      <c r="CA679" s="13"/>
      <c r="CB679" s="13"/>
      <c r="CC679" s="13"/>
      <c r="CD679" s="13"/>
      <c r="CE679" s="13"/>
      <c r="CF679" s="13"/>
      <c r="CG679" s="13"/>
      <c r="CH679" s="13"/>
    </row>
    <row r="680" spans="1:86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13"/>
      <c r="AY680" s="13"/>
      <c r="AZ680" s="13"/>
      <c r="BA680" s="13"/>
      <c r="BB680" s="13"/>
      <c r="BC680" s="13"/>
      <c r="BD680" s="13"/>
      <c r="BE680" s="13"/>
      <c r="BF680" s="13"/>
      <c r="BG680" s="13"/>
      <c r="BH680" s="13"/>
      <c r="BI680" s="13"/>
      <c r="BJ680" s="13"/>
      <c r="BK680" s="13"/>
      <c r="BL680" s="13"/>
      <c r="BM680" s="13"/>
      <c r="BN680" s="13"/>
      <c r="BO680" s="13"/>
      <c r="BP680" s="13"/>
      <c r="BQ680" s="13"/>
      <c r="BR680" s="13"/>
      <c r="BS680" s="13"/>
      <c r="BT680" s="13"/>
      <c r="BU680" s="13"/>
      <c r="BV680" s="13"/>
      <c r="BW680" s="13"/>
      <c r="BX680" s="13"/>
      <c r="BY680" s="13"/>
      <c r="BZ680" s="13"/>
      <c r="CA680" s="13"/>
      <c r="CB680" s="13"/>
      <c r="CC680" s="13"/>
      <c r="CD680" s="13"/>
      <c r="CE680" s="13"/>
      <c r="CF680" s="13"/>
      <c r="CG680" s="13"/>
      <c r="CH680" s="13"/>
    </row>
    <row r="681" spans="1:86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  <c r="AW681" s="13"/>
      <c r="AX681" s="13"/>
      <c r="AY681" s="13"/>
      <c r="AZ681" s="13"/>
      <c r="BA681" s="13"/>
      <c r="BB681" s="13"/>
      <c r="BC681" s="13"/>
      <c r="BD681" s="13"/>
      <c r="BE681" s="13"/>
      <c r="BF681" s="13"/>
      <c r="BG681" s="13"/>
      <c r="BH681" s="13"/>
      <c r="BI681" s="13"/>
      <c r="BJ681" s="13"/>
      <c r="BK681" s="13"/>
      <c r="BL681" s="13"/>
      <c r="BM681" s="13"/>
      <c r="BN681" s="13"/>
      <c r="BO681" s="13"/>
      <c r="BP681" s="13"/>
      <c r="BQ681" s="13"/>
      <c r="BR681" s="13"/>
      <c r="BS681" s="13"/>
      <c r="BT681" s="13"/>
      <c r="BU681" s="13"/>
      <c r="BV681" s="13"/>
      <c r="BW681" s="13"/>
      <c r="BX681" s="13"/>
      <c r="BY681" s="13"/>
      <c r="BZ681" s="13"/>
      <c r="CA681" s="13"/>
      <c r="CB681" s="13"/>
      <c r="CC681" s="13"/>
      <c r="CD681" s="13"/>
      <c r="CE681" s="13"/>
      <c r="CF681" s="13"/>
      <c r="CG681" s="13"/>
      <c r="CH681" s="13"/>
    </row>
    <row r="682" spans="1:86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13"/>
      <c r="AY682" s="13"/>
      <c r="AZ682" s="13"/>
      <c r="BA682" s="13"/>
      <c r="BB682" s="13"/>
      <c r="BC682" s="13"/>
      <c r="BD682" s="13"/>
      <c r="BE682" s="13"/>
      <c r="BF682" s="13"/>
      <c r="BG682" s="13"/>
      <c r="BH682" s="13"/>
      <c r="BI682" s="13"/>
      <c r="BJ682" s="13"/>
      <c r="BK682" s="13"/>
      <c r="BL682" s="13"/>
      <c r="BM682" s="13"/>
      <c r="BN682" s="13"/>
      <c r="BO682" s="13"/>
      <c r="BP682" s="13"/>
      <c r="BQ682" s="13"/>
      <c r="BR682" s="13"/>
      <c r="BS682" s="13"/>
      <c r="BT682" s="13"/>
      <c r="BU682" s="13"/>
      <c r="BV682" s="13"/>
      <c r="BW682" s="13"/>
      <c r="BX682" s="13"/>
      <c r="BY682" s="13"/>
      <c r="BZ682" s="13"/>
      <c r="CA682" s="13"/>
      <c r="CB682" s="13"/>
      <c r="CC682" s="13"/>
      <c r="CD682" s="13"/>
      <c r="CE682" s="13"/>
      <c r="CF682" s="13"/>
      <c r="CG682" s="13"/>
      <c r="CH682" s="13"/>
    </row>
    <row r="683" spans="1:86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13"/>
      <c r="AY683" s="13"/>
      <c r="AZ683" s="13"/>
      <c r="BA683" s="13"/>
      <c r="BB683" s="13"/>
      <c r="BC683" s="13"/>
      <c r="BD683" s="13"/>
      <c r="BE683" s="13"/>
      <c r="BF683" s="13"/>
      <c r="BG683" s="13"/>
      <c r="BH683" s="13"/>
      <c r="BI683" s="13"/>
      <c r="BJ683" s="13"/>
      <c r="BK683" s="13"/>
      <c r="BL683" s="13"/>
      <c r="BM683" s="13"/>
      <c r="BN683" s="13"/>
      <c r="BO683" s="13"/>
      <c r="BP683" s="13"/>
      <c r="BQ683" s="13"/>
      <c r="BR683" s="13"/>
      <c r="BS683" s="13"/>
      <c r="BT683" s="13"/>
      <c r="BU683" s="13"/>
      <c r="BV683" s="13"/>
      <c r="BW683" s="13"/>
      <c r="BX683" s="13"/>
      <c r="BY683" s="13"/>
      <c r="BZ683" s="13"/>
      <c r="CA683" s="13"/>
      <c r="CB683" s="13"/>
      <c r="CC683" s="13"/>
      <c r="CD683" s="13"/>
      <c r="CE683" s="13"/>
      <c r="CF683" s="13"/>
      <c r="CG683" s="13"/>
      <c r="CH683" s="13"/>
    </row>
    <row r="684" spans="1:86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13"/>
      <c r="AY684" s="13"/>
      <c r="AZ684" s="13"/>
      <c r="BA684" s="13"/>
      <c r="BB684" s="13"/>
      <c r="BC684" s="13"/>
      <c r="BD684" s="13"/>
      <c r="BE684" s="13"/>
      <c r="BF684" s="13"/>
      <c r="BG684" s="13"/>
      <c r="BH684" s="13"/>
      <c r="BI684" s="13"/>
      <c r="BJ684" s="13"/>
      <c r="BK684" s="13"/>
      <c r="BL684" s="13"/>
      <c r="BM684" s="13"/>
      <c r="BN684" s="13"/>
      <c r="BO684" s="13"/>
      <c r="BP684" s="13"/>
      <c r="BQ684" s="13"/>
      <c r="BR684" s="13"/>
      <c r="BS684" s="13"/>
      <c r="BT684" s="13"/>
      <c r="BU684" s="13"/>
      <c r="BV684" s="13"/>
      <c r="BW684" s="13"/>
      <c r="BX684" s="13"/>
      <c r="BY684" s="13"/>
      <c r="BZ684" s="13"/>
      <c r="CA684" s="13"/>
      <c r="CB684" s="13"/>
      <c r="CC684" s="13"/>
      <c r="CD684" s="13"/>
      <c r="CE684" s="13"/>
      <c r="CF684" s="13"/>
      <c r="CG684" s="13"/>
      <c r="CH684" s="13"/>
    </row>
    <row r="685" spans="1:86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  <c r="AW685" s="13"/>
      <c r="AX685" s="13"/>
      <c r="AY685" s="13"/>
      <c r="AZ685" s="13"/>
      <c r="BA685" s="13"/>
      <c r="BB685" s="13"/>
      <c r="BC685" s="13"/>
      <c r="BD685" s="13"/>
      <c r="BE685" s="13"/>
      <c r="BF685" s="13"/>
      <c r="BG685" s="13"/>
      <c r="BH685" s="13"/>
      <c r="BI685" s="13"/>
      <c r="BJ685" s="13"/>
      <c r="BK685" s="13"/>
      <c r="BL685" s="13"/>
      <c r="BM685" s="13"/>
      <c r="BN685" s="13"/>
      <c r="BO685" s="13"/>
      <c r="BP685" s="13"/>
      <c r="BQ685" s="13"/>
      <c r="BR685" s="13"/>
      <c r="BS685" s="13"/>
      <c r="BT685" s="13"/>
      <c r="BU685" s="13"/>
      <c r="BV685" s="13"/>
      <c r="BW685" s="13"/>
      <c r="BX685" s="13"/>
      <c r="BY685" s="13"/>
      <c r="BZ685" s="13"/>
      <c r="CA685" s="13"/>
      <c r="CB685" s="13"/>
      <c r="CC685" s="13"/>
      <c r="CD685" s="13"/>
      <c r="CE685" s="13"/>
      <c r="CF685" s="13"/>
      <c r="CG685" s="13"/>
      <c r="CH685" s="13"/>
    </row>
    <row r="686" spans="1:86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13"/>
      <c r="AY686" s="13"/>
      <c r="AZ686" s="13"/>
      <c r="BA686" s="13"/>
      <c r="BB686" s="13"/>
      <c r="BC686" s="13"/>
      <c r="BD686" s="13"/>
      <c r="BE686" s="13"/>
      <c r="BF686" s="13"/>
      <c r="BG686" s="13"/>
      <c r="BH686" s="13"/>
      <c r="BI686" s="13"/>
      <c r="BJ686" s="13"/>
      <c r="BK686" s="13"/>
      <c r="BL686" s="13"/>
      <c r="BM686" s="13"/>
      <c r="BN686" s="13"/>
      <c r="BO686" s="13"/>
      <c r="BP686" s="13"/>
      <c r="BQ686" s="13"/>
      <c r="BR686" s="13"/>
      <c r="BS686" s="13"/>
      <c r="BT686" s="13"/>
      <c r="BU686" s="13"/>
      <c r="BV686" s="13"/>
      <c r="BW686" s="13"/>
      <c r="BX686" s="13"/>
      <c r="BY686" s="13"/>
      <c r="BZ686" s="13"/>
      <c r="CA686" s="13"/>
      <c r="CB686" s="13"/>
      <c r="CC686" s="13"/>
      <c r="CD686" s="13"/>
      <c r="CE686" s="13"/>
      <c r="CF686" s="13"/>
      <c r="CG686" s="13"/>
      <c r="CH686" s="13"/>
    </row>
    <row r="687" spans="1:86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  <c r="AW687" s="13"/>
      <c r="AX687" s="13"/>
      <c r="AY687" s="13"/>
      <c r="AZ687" s="13"/>
      <c r="BA687" s="13"/>
      <c r="BB687" s="13"/>
      <c r="BC687" s="13"/>
      <c r="BD687" s="13"/>
      <c r="BE687" s="13"/>
      <c r="BF687" s="13"/>
      <c r="BG687" s="13"/>
      <c r="BH687" s="13"/>
      <c r="BI687" s="13"/>
      <c r="BJ687" s="13"/>
      <c r="BK687" s="13"/>
      <c r="BL687" s="13"/>
      <c r="BM687" s="13"/>
      <c r="BN687" s="13"/>
      <c r="BO687" s="13"/>
      <c r="BP687" s="13"/>
      <c r="BQ687" s="13"/>
      <c r="BR687" s="13"/>
      <c r="BS687" s="13"/>
      <c r="BT687" s="13"/>
      <c r="BU687" s="13"/>
      <c r="BV687" s="13"/>
      <c r="BW687" s="13"/>
      <c r="BX687" s="13"/>
      <c r="BY687" s="13"/>
      <c r="BZ687" s="13"/>
      <c r="CA687" s="13"/>
      <c r="CB687" s="13"/>
      <c r="CC687" s="13"/>
      <c r="CD687" s="13"/>
      <c r="CE687" s="13"/>
      <c r="CF687" s="13"/>
      <c r="CG687" s="13"/>
      <c r="CH687" s="13"/>
    </row>
    <row r="688" spans="1:86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13"/>
      <c r="AY688" s="13"/>
      <c r="AZ688" s="13"/>
      <c r="BA688" s="13"/>
      <c r="BB688" s="13"/>
      <c r="BC688" s="13"/>
      <c r="BD688" s="13"/>
      <c r="BE688" s="13"/>
      <c r="BF688" s="13"/>
      <c r="BG688" s="13"/>
      <c r="BH688" s="13"/>
      <c r="BI688" s="13"/>
      <c r="BJ688" s="13"/>
      <c r="BK688" s="13"/>
      <c r="BL688" s="13"/>
      <c r="BM688" s="13"/>
      <c r="BN688" s="13"/>
      <c r="BO688" s="13"/>
      <c r="BP688" s="13"/>
      <c r="BQ688" s="13"/>
      <c r="BR688" s="13"/>
      <c r="BS688" s="13"/>
      <c r="BT688" s="13"/>
      <c r="BU688" s="13"/>
      <c r="BV688" s="13"/>
      <c r="BW688" s="13"/>
      <c r="BX688" s="13"/>
      <c r="BY688" s="13"/>
      <c r="BZ688" s="13"/>
      <c r="CA688" s="13"/>
      <c r="CB688" s="13"/>
      <c r="CC688" s="13"/>
      <c r="CD688" s="13"/>
      <c r="CE688" s="13"/>
      <c r="CF688" s="13"/>
      <c r="CG688" s="13"/>
      <c r="CH688" s="13"/>
    </row>
    <row r="689" spans="1:86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  <c r="AW689" s="13"/>
      <c r="AX689" s="13"/>
      <c r="AY689" s="13"/>
      <c r="AZ689" s="13"/>
      <c r="BA689" s="13"/>
      <c r="BB689" s="13"/>
      <c r="BC689" s="13"/>
      <c r="BD689" s="13"/>
      <c r="BE689" s="13"/>
      <c r="BF689" s="13"/>
      <c r="BG689" s="13"/>
      <c r="BH689" s="13"/>
      <c r="BI689" s="13"/>
      <c r="BJ689" s="13"/>
      <c r="BK689" s="13"/>
      <c r="BL689" s="13"/>
      <c r="BM689" s="13"/>
      <c r="BN689" s="13"/>
      <c r="BO689" s="13"/>
      <c r="BP689" s="13"/>
      <c r="BQ689" s="13"/>
      <c r="BR689" s="13"/>
      <c r="BS689" s="13"/>
      <c r="BT689" s="13"/>
      <c r="BU689" s="13"/>
      <c r="BV689" s="13"/>
      <c r="BW689" s="13"/>
      <c r="BX689" s="13"/>
      <c r="BY689" s="13"/>
      <c r="BZ689" s="13"/>
      <c r="CA689" s="13"/>
      <c r="CB689" s="13"/>
      <c r="CC689" s="13"/>
      <c r="CD689" s="13"/>
      <c r="CE689" s="13"/>
      <c r="CF689" s="13"/>
      <c r="CG689" s="13"/>
      <c r="CH689" s="13"/>
    </row>
    <row r="690" spans="1:86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13"/>
      <c r="AY690" s="13"/>
      <c r="AZ690" s="13"/>
      <c r="BA690" s="13"/>
      <c r="BB690" s="13"/>
      <c r="BC690" s="13"/>
      <c r="BD690" s="13"/>
      <c r="BE690" s="13"/>
      <c r="BF690" s="13"/>
      <c r="BG690" s="13"/>
      <c r="BH690" s="13"/>
      <c r="BI690" s="13"/>
      <c r="BJ690" s="13"/>
      <c r="BK690" s="13"/>
      <c r="BL690" s="13"/>
      <c r="BM690" s="13"/>
      <c r="BN690" s="13"/>
      <c r="BO690" s="13"/>
      <c r="BP690" s="13"/>
      <c r="BQ690" s="13"/>
      <c r="BR690" s="13"/>
      <c r="BS690" s="13"/>
      <c r="BT690" s="13"/>
      <c r="BU690" s="13"/>
      <c r="BV690" s="13"/>
      <c r="BW690" s="13"/>
      <c r="BX690" s="13"/>
      <c r="BY690" s="13"/>
      <c r="BZ690" s="13"/>
      <c r="CA690" s="13"/>
      <c r="CB690" s="13"/>
      <c r="CC690" s="13"/>
      <c r="CD690" s="13"/>
      <c r="CE690" s="13"/>
      <c r="CF690" s="13"/>
      <c r="CG690" s="13"/>
      <c r="CH690" s="13"/>
    </row>
    <row r="691" spans="1:86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13"/>
      <c r="AY691" s="13"/>
      <c r="AZ691" s="13"/>
      <c r="BA691" s="13"/>
      <c r="BB691" s="13"/>
      <c r="BC691" s="13"/>
      <c r="BD691" s="13"/>
      <c r="BE691" s="13"/>
      <c r="BF691" s="13"/>
      <c r="BG691" s="13"/>
      <c r="BH691" s="13"/>
      <c r="BI691" s="13"/>
      <c r="BJ691" s="13"/>
      <c r="BK691" s="13"/>
      <c r="BL691" s="13"/>
      <c r="BM691" s="13"/>
      <c r="BN691" s="13"/>
      <c r="BO691" s="13"/>
      <c r="BP691" s="13"/>
      <c r="BQ691" s="13"/>
      <c r="BR691" s="13"/>
      <c r="BS691" s="13"/>
      <c r="BT691" s="13"/>
      <c r="BU691" s="13"/>
      <c r="BV691" s="13"/>
      <c r="BW691" s="13"/>
      <c r="BX691" s="13"/>
      <c r="BY691" s="13"/>
      <c r="BZ691" s="13"/>
      <c r="CA691" s="13"/>
      <c r="CB691" s="13"/>
      <c r="CC691" s="13"/>
      <c r="CD691" s="13"/>
      <c r="CE691" s="13"/>
      <c r="CF691" s="13"/>
      <c r="CG691" s="13"/>
      <c r="CH691" s="13"/>
    </row>
    <row r="692" spans="1:86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13"/>
      <c r="AY692" s="13"/>
      <c r="AZ692" s="13"/>
      <c r="BA692" s="13"/>
      <c r="BB692" s="13"/>
      <c r="BC692" s="13"/>
      <c r="BD692" s="13"/>
      <c r="BE692" s="13"/>
      <c r="BF692" s="13"/>
      <c r="BG692" s="13"/>
      <c r="BH692" s="13"/>
      <c r="BI692" s="13"/>
      <c r="BJ692" s="13"/>
      <c r="BK692" s="13"/>
      <c r="BL692" s="13"/>
      <c r="BM692" s="13"/>
      <c r="BN692" s="13"/>
      <c r="BO692" s="13"/>
      <c r="BP692" s="13"/>
      <c r="BQ692" s="13"/>
      <c r="BR692" s="13"/>
      <c r="BS692" s="13"/>
      <c r="BT692" s="13"/>
      <c r="BU692" s="13"/>
      <c r="BV692" s="13"/>
      <c r="BW692" s="13"/>
      <c r="BX692" s="13"/>
      <c r="BY692" s="13"/>
      <c r="BZ692" s="13"/>
      <c r="CA692" s="13"/>
      <c r="CB692" s="13"/>
      <c r="CC692" s="13"/>
      <c r="CD692" s="13"/>
      <c r="CE692" s="13"/>
      <c r="CF692" s="13"/>
      <c r="CG692" s="13"/>
      <c r="CH692" s="13"/>
    </row>
    <row r="693" spans="1:86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13"/>
      <c r="AY693" s="13"/>
      <c r="AZ693" s="13"/>
      <c r="BA693" s="13"/>
      <c r="BB693" s="13"/>
      <c r="BC693" s="13"/>
      <c r="BD693" s="13"/>
      <c r="BE693" s="13"/>
      <c r="BF693" s="13"/>
      <c r="BG693" s="13"/>
      <c r="BH693" s="13"/>
      <c r="BI693" s="13"/>
      <c r="BJ693" s="13"/>
      <c r="BK693" s="13"/>
      <c r="BL693" s="13"/>
      <c r="BM693" s="13"/>
      <c r="BN693" s="13"/>
      <c r="BO693" s="13"/>
      <c r="BP693" s="13"/>
      <c r="BQ693" s="13"/>
      <c r="BR693" s="13"/>
      <c r="BS693" s="13"/>
      <c r="BT693" s="13"/>
      <c r="BU693" s="13"/>
      <c r="BV693" s="13"/>
      <c r="BW693" s="13"/>
      <c r="BX693" s="13"/>
      <c r="BY693" s="13"/>
      <c r="BZ693" s="13"/>
      <c r="CA693" s="13"/>
      <c r="CB693" s="13"/>
      <c r="CC693" s="13"/>
      <c r="CD693" s="13"/>
      <c r="CE693" s="13"/>
      <c r="CF693" s="13"/>
      <c r="CG693" s="13"/>
      <c r="CH693" s="13"/>
    </row>
    <row r="694" spans="1:86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13"/>
      <c r="AY694" s="13"/>
      <c r="AZ694" s="13"/>
      <c r="BA694" s="13"/>
      <c r="BB694" s="13"/>
      <c r="BC694" s="13"/>
      <c r="BD694" s="13"/>
      <c r="BE694" s="13"/>
      <c r="BF694" s="13"/>
      <c r="BG694" s="13"/>
      <c r="BH694" s="13"/>
      <c r="BI694" s="13"/>
      <c r="BJ694" s="13"/>
      <c r="BK694" s="13"/>
      <c r="BL694" s="13"/>
      <c r="BM694" s="13"/>
      <c r="BN694" s="13"/>
      <c r="BO694" s="13"/>
      <c r="BP694" s="13"/>
      <c r="BQ694" s="13"/>
      <c r="BR694" s="13"/>
      <c r="BS694" s="13"/>
      <c r="BT694" s="13"/>
      <c r="BU694" s="13"/>
      <c r="BV694" s="13"/>
      <c r="BW694" s="13"/>
      <c r="BX694" s="13"/>
      <c r="BY694" s="13"/>
      <c r="BZ694" s="13"/>
      <c r="CA694" s="13"/>
      <c r="CB694" s="13"/>
      <c r="CC694" s="13"/>
      <c r="CD694" s="13"/>
      <c r="CE694" s="13"/>
      <c r="CF694" s="13"/>
      <c r="CG694" s="13"/>
      <c r="CH694" s="13"/>
    </row>
    <row r="695" spans="1:86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3"/>
      <c r="AN695" s="13"/>
      <c r="AO695" s="13"/>
      <c r="AP695" s="13"/>
      <c r="AQ695" s="13"/>
      <c r="AR695" s="13"/>
      <c r="AS695" s="13"/>
      <c r="AT695" s="13"/>
      <c r="AU695" s="13"/>
      <c r="AV695" s="13"/>
      <c r="AW695" s="13"/>
      <c r="AX695" s="13"/>
      <c r="AY695" s="13"/>
      <c r="AZ695" s="13"/>
      <c r="BA695" s="13"/>
      <c r="BB695" s="13"/>
      <c r="BC695" s="13"/>
      <c r="BD695" s="13"/>
      <c r="BE695" s="13"/>
      <c r="BF695" s="13"/>
      <c r="BG695" s="13"/>
      <c r="BH695" s="13"/>
      <c r="BI695" s="13"/>
      <c r="BJ695" s="13"/>
      <c r="BK695" s="13"/>
      <c r="BL695" s="13"/>
      <c r="BM695" s="13"/>
      <c r="BN695" s="13"/>
      <c r="BO695" s="13"/>
      <c r="BP695" s="13"/>
      <c r="BQ695" s="13"/>
      <c r="BR695" s="13"/>
      <c r="BS695" s="13"/>
      <c r="BT695" s="13"/>
      <c r="BU695" s="13"/>
      <c r="BV695" s="13"/>
      <c r="BW695" s="13"/>
      <c r="BX695" s="13"/>
      <c r="BY695" s="13"/>
      <c r="BZ695" s="13"/>
      <c r="CA695" s="13"/>
      <c r="CB695" s="13"/>
      <c r="CC695" s="13"/>
      <c r="CD695" s="13"/>
      <c r="CE695" s="13"/>
      <c r="CF695" s="13"/>
      <c r="CG695" s="13"/>
      <c r="CH695" s="13"/>
    </row>
    <row r="696" spans="1:86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13"/>
      <c r="AY696" s="13"/>
      <c r="AZ696" s="13"/>
      <c r="BA696" s="13"/>
      <c r="BB696" s="13"/>
      <c r="BC696" s="13"/>
      <c r="BD696" s="13"/>
      <c r="BE696" s="13"/>
      <c r="BF696" s="13"/>
      <c r="BG696" s="13"/>
      <c r="BH696" s="13"/>
      <c r="BI696" s="13"/>
      <c r="BJ696" s="13"/>
      <c r="BK696" s="13"/>
      <c r="BL696" s="13"/>
      <c r="BM696" s="13"/>
      <c r="BN696" s="13"/>
      <c r="BO696" s="13"/>
      <c r="BP696" s="13"/>
      <c r="BQ696" s="13"/>
      <c r="BR696" s="13"/>
      <c r="BS696" s="13"/>
      <c r="BT696" s="13"/>
      <c r="BU696" s="13"/>
      <c r="BV696" s="13"/>
      <c r="BW696" s="13"/>
      <c r="BX696" s="13"/>
      <c r="BY696" s="13"/>
      <c r="BZ696" s="13"/>
      <c r="CA696" s="13"/>
      <c r="CB696" s="13"/>
      <c r="CC696" s="13"/>
      <c r="CD696" s="13"/>
      <c r="CE696" s="13"/>
      <c r="CF696" s="13"/>
      <c r="CG696" s="13"/>
      <c r="CH696" s="13"/>
    </row>
    <row r="697" spans="1:86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13"/>
      <c r="AY697" s="13"/>
      <c r="AZ697" s="13"/>
      <c r="BA697" s="13"/>
      <c r="BB697" s="13"/>
      <c r="BC697" s="13"/>
      <c r="BD697" s="13"/>
      <c r="BE697" s="13"/>
      <c r="BF697" s="13"/>
      <c r="BG697" s="13"/>
      <c r="BH697" s="13"/>
      <c r="BI697" s="13"/>
      <c r="BJ697" s="13"/>
      <c r="BK697" s="13"/>
      <c r="BL697" s="13"/>
      <c r="BM697" s="13"/>
      <c r="BN697" s="13"/>
      <c r="BO697" s="13"/>
      <c r="BP697" s="13"/>
      <c r="BQ697" s="13"/>
      <c r="BR697" s="13"/>
      <c r="BS697" s="13"/>
      <c r="BT697" s="13"/>
      <c r="BU697" s="13"/>
      <c r="BV697" s="13"/>
      <c r="BW697" s="13"/>
      <c r="BX697" s="13"/>
      <c r="BY697" s="13"/>
      <c r="BZ697" s="13"/>
      <c r="CA697" s="13"/>
      <c r="CB697" s="13"/>
      <c r="CC697" s="13"/>
      <c r="CD697" s="13"/>
      <c r="CE697" s="13"/>
      <c r="CF697" s="13"/>
      <c r="CG697" s="13"/>
      <c r="CH697" s="13"/>
    </row>
    <row r="698" spans="1:86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13"/>
      <c r="AY698" s="13"/>
      <c r="AZ698" s="13"/>
      <c r="BA698" s="13"/>
      <c r="BB698" s="13"/>
      <c r="BC698" s="13"/>
      <c r="BD698" s="13"/>
      <c r="BE698" s="13"/>
      <c r="BF698" s="13"/>
      <c r="BG698" s="13"/>
      <c r="BH698" s="13"/>
      <c r="BI698" s="13"/>
      <c r="BJ698" s="13"/>
      <c r="BK698" s="13"/>
      <c r="BL698" s="13"/>
      <c r="BM698" s="13"/>
      <c r="BN698" s="13"/>
      <c r="BO698" s="13"/>
      <c r="BP698" s="13"/>
      <c r="BQ698" s="13"/>
      <c r="BR698" s="13"/>
      <c r="BS698" s="13"/>
      <c r="BT698" s="13"/>
      <c r="BU698" s="13"/>
      <c r="BV698" s="13"/>
      <c r="BW698" s="13"/>
      <c r="BX698" s="13"/>
      <c r="BY698" s="13"/>
      <c r="BZ698" s="13"/>
      <c r="CA698" s="13"/>
      <c r="CB698" s="13"/>
      <c r="CC698" s="13"/>
      <c r="CD698" s="13"/>
      <c r="CE698" s="13"/>
      <c r="CF698" s="13"/>
      <c r="CG698" s="13"/>
      <c r="CH698" s="13"/>
    </row>
    <row r="699" spans="1:86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3"/>
      <c r="AN699" s="13"/>
      <c r="AO699" s="13"/>
      <c r="AP699" s="13"/>
      <c r="AQ699" s="13"/>
      <c r="AR699" s="13"/>
      <c r="AS699" s="13"/>
      <c r="AT699" s="13"/>
      <c r="AU699" s="13"/>
      <c r="AV699" s="13"/>
      <c r="AW699" s="13"/>
      <c r="AX699" s="13"/>
      <c r="AY699" s="13"/>
      <c r="AZ699" s="13"/>
      <c r="BA699" s="13"/>
      <c r="BB699" s="13"/>
      <c r="BC699" s="13"/>
      <c r="BD699" s="13"/>
      <c r="BE699" s="13"/>
      <c r="BF699" s="13"/>
      <c r="BG699" s="13"/>
      <c r="BH699" s="13"/>
      <c r="BI699" s="13"/>
      <c r="BJ699" s="13"/>
      <c r="BK699" s="13"/>
      <c r="BL699" s="13"/>
      <c r="BM699" s="13"/>
      <c r="BN699" s="13"/>
      <c r="BO699" s="13"/>
      <c r="BP699" s="13"/>
      <c r="BQ699" s="13"/>
      <c r="BR699" s="13"/>
      <c r="BS699" s="13"/>
      <c r="BT699" s="13"/>
      <c r="BU699" s="13"/>
      <c r="BV699" s="13"/>
      <c r="BW699" s="13"/>
      <c r="BX699" s="13"/>
      <c r="BY699" s="13"/>
      <c r="BZ699" s="13"/>
      <c r="CA699" s="13"/>
      <c r="CB699" s="13"/>
      <c r="CC699" s="13"/>
      <c r="CD699" s="13"/>
      <c r="CE699" s="13"/>
      <c r="CF699" s="13"/>
      <c r="CG699" s="13"/>
      <c r="CH699" s="13"/>
    </row>
    <row r="700" spans="1:86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13"/>
      <c r="AY700" s="13"/>
      <c r="AZ700" s="13"/>
      <c r="BA700" s="13"/>
      <c r="BB700" s="13"/>
      <c r="BC700" s="13"/>
      <c r="BD700" s="13"/>
      <c r="BE700" s="13"/>
      <c r="BF700" s="13"/>
      <c r="BG700" s="13"/>
      <c r="BH700" s="13"/>
      <c r="BI700" s="13"/>
      <c r="BJ700" s="13"/>
      <c r="BK700" s="13"/>
      <c r="BL700" s="13"/>
      <c r="BM700" s="13"/>
      <c r="BN700" s="13"/>
      <c r="BO700" s="13"/>
      <c r="BP700" s="13"/>
      <c r="BQ700" s="13"/>
      <c r="BR700" s="13"/>
      <c r="BS700" s="13"/>
      <c r="BT700" s="13"/>
      <c r="BU700" s="13"/>
      <c r="BV700" s="13"/>
      <c r="BW700" s="13"/>
      <c r="BX700" s="13"/>
      <c r="BY700" s="13"/>
      <c r="BZ700" s="13"/>
      <c r="CA700" s="13"/>
      <c r="CB700" s="13"/>
      <c r="CC700" s="13"/>
      <c r="CD700" s="13"/>
      <c r="CE700" s="13"/>
      <c r="CF700" s="13"/>
      <c r="CG700" s="13"/>
      <c r="CH700" s="13"/>
    </row>
    <row r="701" spans="1:86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13"/>
      <c r="AY701" s="13"/>
      <c r="AZ701" s="13"/>
      <c r="BA701" s="13"/>
      <c r="BB701" s="13"/>
      <c r="BC701" s="13"/>
      <c r="BD701" s="13"/>
      <c r="BE701" s="13"/>
      <c r="BF701" s="13"/>
      <c r="BG701" s="13"/>
      <c r="BH701" s="13"/>
      <c r="BI701" s="13"/>
      <c r="BJ701" s="13"/>
      <c r="BK701" s="13"/>
      <c r="BL701" s="13"/>
      <c r="BM701" s="13"/>
      <c r="BN701" s="13"/>
      <c r="BO701" s="13"/>
      <c r="BP701" s="13"/>
      <c r="BQ701" s="13"/>
      <c r="BR701" s="13"/>
      <c r="BS701" s="13"/>
      <c r="BT701" s="13"/>
      <c r="BU701" s="13"/>
      <c r="BV701" s="13"/>
      <c r="BW701" s="13"/>
      <c r="BX701" s="13"/>
      <c r="BY701" s="13"/>
      <c r="BZ701" s="13"/>
      <c r="CA701" s="13"/>
      <c r="CB701" s="13"/>
      <c r="CC701" s="13"/>
      <c r="CD701" s="13"/>
      <c r="CE701" s="13"/>
      <c r="CF701" s="13"/>
      <c r="CG701" s="13"/>
      <c r="CH701" s="13"/>
    </row>
    <row r="702" spans="1:86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13"/>
      <c r="AY702" s="13"/>
      <c r="AZ702" s="13"/>
      <c r="BA702" s="13"/>
      <c r="BB702" s="13"/>
      <c r="BC702" s="13"/>
      <c r="BD702" s="13"/>
      <c r="BE702" s="13"/>
      <c r="BF702" s="13"/>
      <c r="BG702" s="13"/>
      <c r="BH702" s="13"/>
      <c r="BI702" s="13"/>
      <c r="BJ702" s="13"/>
      <c r="BK702" s="13"/>
      <c r="BL702" s="13"/>
      <c r="BM702" s="13"/>
      <c r="BN702" s="13"/>
      <c r="BO702" s="13"/>
      <c r="BP702" s="13"/>
      <c r="BQ702" s="13"/>
      <c r="BR702" s="13"/>
      <c r="BS702" s="13"/>
      <c r="BT702" s="13"/>
      <c r="BU702" s="13"/>
      <c r="BV702" s="13"/>
      <c r="BW702" s="13"/>
      <c r="BX702" s="13"/>
      <c r="BY702" s="13"/>
      <c r="BZ702" s="13"/>
      <c r="CA702" s="13"/>
      <c r="CB702" s="13"/>
      <c r="CC702" s="13"/>
      <c r="CD702" s="13"/>
      <c r="CE702" s="13"/>
      <c r="CF702" s="13"/>
      <c r="CG702" s="13"/>
      <c r="CH702" s="13"/>
    </row>
    <row r="703" spans="1:86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13"/>
      <c r="AY703" s="13"/>
      <c r="AZ703" s="13"/>
      <c r="BA703" s="13"/>
      <c r="BB703" s="13"/>
      <c r="BC703" s="13"/>
      <c r="BD703" s="13"/>
      <c r="BE703" s="13"/>
      <c r="BF703" s="13"/>
      <c r="BG703" s="13"/>
      <c r="BH703" s="13"/>
      <c r="BI703" s="13"/>
      <c r="BJ703" s="13"/>
      <c r="BK703" s="13"/>
      <c r="BL703" s="13"/>
      <c r="BM703" s="13"/>
      <c r="BN703" s="13"/>
      <c r="BO703" s="13"/>
      <c r="BP703" s="13"/>
      <c r="BQ703" s="13"/>
      <c r="BR703" s="13"/>
      <c r="BS703" s="13"/>
      <c r="BT703" s="13"/>
      <c r="BU703" s="13"/>
      <c r="BV703" s="13"/>
      <c r="BW703" s="13"/>
      <c r="BX703" s="13"/>
      <c r="BY703" s="13"/>
      <c r="BZ703" s="13"/>
      <c r="CA703" s="13"/>
      <c r="CB703" s="13"/>
      <c r="CC703" s="13"/>
      <c r="CD703" s="13"/>
      <c r="CE703" s="13"/>
      <c r="CF703" s="13"/>
      <c r="CG703" s="13"/>
      <c r="CH703" s="13"/>
    </row>
    <row r="704" spans="1:86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13"/>
      <c r="AY704" s="13"/>
      <c r="AZ704" s="13"/>
      <c r="BA704" s="13"/>
      <c r="BB704" s="13"/>
      <c r="BC704" s="13"/>
      <c r="BD704" s="13"/>
      <c r="BE704" s="13"/>
      <c r="BF704" s="13"/>
      <c r="BG704" s="13"/>
      <c r="BH704" s="13"/>
      <c r="BI704" s="13"/>
      <c r="BJ704" s="13"/>
      <c r="BK704" s="13"/>
      <c r="BL704" s="13"/>
      <c r="BM704" s="13"/>
      <c r="BN704" s="13"/>
      <c r="BO704" s="13"/>
      <c r="BP704" s="13"/>
      <c r="BQ704" s="13"/>
      <c r="BR704" s="13"/>
      <c r="BS704" s="13"/>
      <c r="BT704" s="13"/>
      <c r="BU704" s="13"/>
      <c r="BV704" s="13"/>
      <c r="BW704" s="13"/>
      <c r="BX704" s="13"/>
      <c r="BY704" s="13"/>
      <c r="BZ704" s="13"/>
      <c r="CA704" s="13"/>
      <c r="CB704" s="13"/>
      <c r="CC704" s="13"/>
      <c r="CD704" s="13"/>
      <c r="CE704" s="13"/>
      <c r="CF704" s="13"/>
      <c r="CG704" s="13"/>
      <c r="CH704" s="13"/>
    </row>
    <row r="705" spans="1:86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13"/>
      <c r="AY705" s="13"/>
      <c r="AZ705" s="13"/>
      <c r="BA705" s="13"/>
      <c r="BB705" s="13"/>
      <c r="BC705" s="13"/>
      <c r="BD705" s="13"/>
      <c r="BE705" s="13"/>
      <c r="BF705" s="13"/>
      <c r="BG705" s="13"/>
      <c r="BH705" s="13"/>
      <c r="BI705" s="13"/>
      <c r="BJ705" s="13"/>
      <c r="BK705" s="13"/>
      <c r="BL705" s="13"/>
      <c r="BM705" s="13"/>
      <c r="BN705" s="13"/>
      <c r="BO705" s="13"/>
      <c r="BP705" s="13"/>
      <c r="BQ705" s="13"/>
      <c r="BR705" s="13"/>
      <c r="BS705" s="13"/>
      <c r="BT705" s="13"/>
      <c r="BU705" s="13"/>
      <c r="BV705" s="13"/>
      <c r="BW705" s="13"/>
      <c r="BX705" s="13"/>
      <c r="BY705" s="13"/>
      <c r="BZ705" s="13"/>
      <c r="CA705" s="13"/>
      <c r="CB705" s="13"/>
      <c r="CC705" s="13"/>
      <c r="CD705" s="13"/>
      <c r="CE705" s="13"/>
      <c r="CF705" s="13"/>
      <c r="CG705" s="13"/>
      <c r="CH705" s="13"/>
    </row>
    <row r="706" spans="1:86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13"/>
      <c r="AY706" s="13"/>
      <c r="AZ706" s="13"/>
      <c r="BA706" s="13"/>
      <c r="BB706" s="13"/>
      <c r="BC706" s="13"/>
      <c r="BD706" s="13"/>
      <c r="BE706" s="13"/>
      <c r="BF706" s="13"/>
      <c r="BG706" s="13"/>
      <c r="BH706" s="13"/>
      <c r="BI706" s="13"/>
      <c r="BJ706" s="13"/>
      <c r="BK706" s="13"/>
      <c r="BL706" s="13"/>
      <c r="BM706" s="13"/>
      <c r="BN706" s="13"/>
      <c r="BO706" s="13"/>
      <c r="BP706" s="13"/>
      <c r="BQ706" s="13"/>
      <c r="BR706" s="13"/>
      <c r="BS706" s="13"/>
      <c r="BT706" s="13"/>
      <c r="BU706" s="13"/>
      <c r="BV706" s="13"/>
      <c r="BW706" s="13"/>
      <c r="BX706" s="13"/>
      <c r="BY706" s="13"/>
      <c r="BZ706" s="13"/>
      <c r="CA706" s="13"/>
      <c r="CB706" s="13"/>
      <c r="CC706" s="13"/>
      <c r="CD706" s="13"/>
      <c r="CE706" s="13"/>
      <c r="CF706" s="13"/>
      <c r="CG706" s="13"/>
      <c r="CH706" s="13"/>
    </row>
    <row r="707" spans="1:86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3"/>
      <c r="AN707" s="13"/>
      <c r="AO707" s="13"/>
      <c r="AP707" s="13"/>
      <c r="AQ707" s="13"/>
      <c r="AR707" s="13"/>
      <c r="AS707" s="13"/>
      <c r="AT707" s="13"/>
      <c r="AU707" s="13"/>
      <c r="AV707" s="13"/>
      <c r="AW707" s="13"/>
      <c r="AX707" s="13"/>
      <c r="AY707" s="13"/>
      <c r="AZ707" s="13"/>
      <c r="BA707" s="13"/>
      <c r="BB707" s="13"/>
      <c r="BC707" s="13"/>
      <c r="BD707" s="13"/>
      <c r="BE707" s="13"/>
      <c r="BF707" s="13"/>
      <c r="BG707" s="13"/>
      <c r="BH707" s="13"/>
      <c r="BI707" s="13"/>
      <c r="BJ707" s="13"/>
      <c r="BK707" s="13"/>
      <c r="BL707" s="13"/>
      <c r="BM707" s="13"/>
      <c r="BN707" s="13"/>
      <c r="BO707" s="13"/>
      <c r="BP707" s="13"/>
      <c r="BQ707" s="13"/>
      <c r="BR707" s="13"/>
      <c r="BS707" s="13"/>
      <c r="BT707" s="13"/>
      <c r="BU707" s="13"/>
      <c r="BV707" s="13"/>
      <c r="BW707" s="13"/>
      <c r="BX707" s="13"/>
      <c r="BY707" s="13"/>
      <c r="BZ707" s="13"/>
      <c r="CA707" s="13"/>
      <c r="CB707" s="13"/>
      <c r="CC707" s="13"/>
      <c r="CD707" s="13"/>
      <c r="CE707" s="13"/>
      <c r="CF707" s="13"/>
      <c r="CG707" s="13"/>
      <c r="CH707" s="13"/>
    </row>
    <row r="708" spans="1:86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13"/>
      <c r="AY708" s="13"/>
      <c r="AZ708" s="13"/>
      <c r="BA708" s="13"/>
      <c r="BB708" s="13"/>
      <c r="BC708" s="13"/>
      <c r="BD708" s="13"/>
      <c r="BE708" s="13"/>
      <c r="BF708" s="13"/>
      <c r="BG708" s="13"/>
      <c r="BH708" s="13"/>
      <c r="BI708" s="13"/>
      <c r="BJ708" s="13"/>
      <c r="BK708" s="13"/>
      <c r="BL708" s="13"/>
      <c r="BM708" s="13"/>
      <c r="BN708" s="13"/>
      <c r="BO708" s="13"/>
      <c r="BP708" s="13"/>
      <c r="BQ708" s="13"/>
      <c r="BR708" s="13"/>
      <c r="BS708" s="13"/>
      <c r="BT708" s="13"/>
      <c r="BU708" s="13"/>
      <c r="BV708" s="13"/>
      <c r="BW708" s="13"/>
      <c r="BX708" s="13"/>
      <c r="BY708" s="13"/>
      <c r="BZ708" s="13"/>
      <c r="CA708" s="13"/>
      <c r="CB708" s="13"/>
      <c r="CC708" s="13"/>
      <c r="CD708" s="13"/>
      <c r="CE708" s="13"/>
      <c r="CF708" s="13"/>
      <c r="CG708" s="13"/>
      <c r="CH708" s="13"/>
    </row>
    <row r="709" spans="1:86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13"/>
      <c r="AY709" s="13"/>
      <c r="AZ709" s="13"/>
      <c r="BA709" s="13"/>
      <c r="BB709" s="13"/>
      <c r="BC709" s="13"/>
      <c r="BD709" s="13"/>
      <c r="BE709" s="13"/>
      <c r="BF709" s="13"/>
      <c r="BG709" s="13"/>
      <c r="BH709" s="13"/>
      <c r="BI709" s="13"/>
      <c r="BJ709" s="13"/>
      <c r="BK709" s="13"/>
      <c r="BL709" s="13"/>
      <c r="BM709" s="13"/>
      <c r="BN709" s="13"/>
      <c r="BO709" s="13"/>
      <c r="BP709" s="13"/>
      <c r="BQ709" s="13"/>
      <c r="BR709" s="13"/>
      <c r="BS709" s="13"/>
      <c r="BT709" s="13"/>
      <c r="BU709" s="13"/>
      <c r="BV709" s="13"/>
      <c r="BW709" s="13"/>
      <c r="BX709" s="13"/>
      <c r="BY709" s="13"/>
      <c r="BZ709" s="13"/>
      <c r="CA709" s="13"/>
      <c r="CB709" s="13"/>
      <c r="CC709" s="13"/>
      <c r="CD709" s="13"/>
      <c r="CE709" s="13"/>
      <c r="CF709" s="13"/>
      <c r="CG709" s="13"/>
      <c r="CH709" s="13"/>
    </row>
    <row r="710" spans="1:86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13"/>
      <c r="AY710" s="13"/>
      <c r="AZ710" s="13"/>
      <c r="BA710" s="13"/>
      <c r="BB710" s="13"/>
      <c r="BC710" s="13"/>
      <c r="BD710" s="13"/>
      <c r="BE710" s="13"/>
      <c r="BF710" s="13"/>
      <c r="BG710" s="13"/>
      <c r="BH710" s="13"/>
      <c r="BI710" s="13"/>
      <c r="BJ710" s="13"/>
      <c r="BK710" s="13"/>
      <c r="BL710" s="13"/>
      <c r="BM710" s="13"/>
      <c r="BN710" s="13"/>
      <c r="BO710" s="13"/>
      <c r="BP710" s="13"/>
      <c r="BQ710" s="13"/>
      <c r="BR710" s="13"/>
      <c r="BS710" s="13"/>
      <c r="BT710" s="13"/>
      <c r="BU710" s="13"/>
      <c r="BV710" s="13"/>
      <c r="BW710" s="13"/>
      <c r="BX710" s="13"/>
      <c r="BY710" s="13"/>
      <c r="BZ710" s="13"/>
      <c r="CA710" s="13"/>
      <c r="CB710" s="13"/>
      <c r="CC710" s="13"/>
      <c r="CD710" s="13"/>
      <c r="CE710" s="13"/>
      <c r="CF710" s="13"/>
      <c r="CG710" s="13"/>
      <c r="CH710" s="13"/>
    </row>
    <row r="711" spans="1:86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13"/>
      <c r="AY711" s="13"/>
      <c r="AZ711" s="13"/>
      <c r="BA711" s="13"/>
      <c r="BB711" s="13"/>
      <c r="BC711" s="13"/>
      <c r="BD711" s="13"/>
      <c r="BE711" s="13"/>
      <c r="BF711" s="13"/>
      <c r="BG711" s="13"/>
      <c r="BH711" s="13"/>
      <c r="BI711" s="13"/>
      <c r="BJ711" s="13"/>
      <c r="BK711" s="13"/>
      <c r="BL711" s="13"/>
      <c r="BM711" s="13"/>
      <c r="BN711" s="13"/>
      <c r="BO711" s="13"/>
      <c r="BP711" s="13"/>
      <c r="BQ711" s="13"/>
      <c r="BR711" s="13"/>
      <c r="BS711" s="13"/>
      <c r="BT711" s="13"/>
      <c r="BU711" s="13"/>
      <c r="BV711" s="13"/>
      <c r="BW711" s="13"/>
      <c r="BX711" s="13"/>
      <c r="BY711" s="13"/>
      <c r="BZ711" s="13"/>
      <c r="CA711" s="13"/>
      <c r="CB711" s="13"/>
      <c r="CC711" s="13"/>
      <c r="CD711" s="13"/>
      <c r="CE711" s="13"/>
      <c r="CF711" s="13"/>
      <c r="CG711" s="13"/>
      <c r="CH711" s="13"/>
    </row>
    <row r="712" spans="1:86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13"/>
      <c r="AY712" s="13"/>
      <c r="AZ712" s="13"/>
      <c r="BA712" s="13"/>
      <c r="BB712" s="13"/>
      <c r="BC712" s="13"/>
      <c r="BD712" s="13"/>
      <c r="BE712" s="13"/>
      <c r="BF712" s="13"/>
      <c r="BG712" s="13"/>
      <c r="BH712" s="13"/>
      <c r="BI712" s="13"/>
      <c r="BJ712" s="13"/>
      <c r="BK712" s="13"/>
      <c r="BL712" s="13"/>
      <c r="BM712" s="13"/>
      <c r="BN712" s="13"/>
      <c r="BO712" s="13"/>
      <c r="BP712" s="13"/>
      <c r="BQ712" s="13"/>
      <c r="BR712" s="13"/>
      <c r="BS712" s="13"/>
      <c r="BT712" s="13"/>
      <c r="BU712" s="13"/>
      <c r="BV712" s="13"/>
      <c r="BW712" s="13"/>
      <c r="BX712" s="13"/>
      <c r="BY712" s="13"/>
      <c r="BZ712" s="13"/>
      <c r="CA712" s="13"/>
      <c r="CB712" s="13"/>
      <c r="CC712" s="13"/>
      <c r="CD712" s="13"/>
      <c r="CE712" s="13"/>
      <c r="CF712" s="13"/>
      <c r="CG712" s="13"/>
      <c r="CH712" s="13"/>
    </row>
    <row r="713" spans="1:86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3"/>
      <c r="AN713" s="13"/>
      <c r="AO713" s="13"/>
      <c r="AP713" s="13"/>
      <c r="AQ713" s="13"/>
      <c r="AR713" s="13"/>
      <c r="AS713" s="13"/>
      <c r="AT713" s="13"/>
      <c r="AU713" s="13"/>
      <c r="AV713" s="13"/>
      <c r="AW713" s="13"/>
      <c r="AX713" s="13"/>
      <c r="AY713" s="13"/>
      <c r="AZ713" s="13"/>
      <c r="BA713" s="13"/>
      <c r="BB713" s="13"/>
      <c r="BC713" s="13"/>
      <c r="BD713" s="13"/>
      <c r="BE713" s="13"/>
      <c r="BF713" s="13"/>
      <c r="BG713" s="13"/>
      <c r="BH713" s="13"/>
      <c r="BI713" s="13"/>
      <c r="BJ713" s="13"/>
      <c r="BK713" s="13"/>
      <c r="BL713" s="13"/>
      <c r="BM713" s="13"/>
      <c r="BN713" s="13"/>
      <c r="BO713" s="13"/>
      <c r="BP713" s="13"/>
      <c r="BQ713" s="13"/>
      <c r="BR713" s="13"/>
      <c r="BS713" s="13"/>
      <c r="BT713" s="13"/>
      <c r="BU713" s="13"/>
      <c r="BV713" s="13"/>
      <c r="BW713" s="13"/>
      <c r="BX713" s="13"/>
      <c r="BY713" s="13"/>
      <c r="BZ713" s="13"/>
      <c r="CA713" s="13"/>
      <c r="CB713" s="13"/>
      <c r="CC713" s="13"/>
      <c r="CD713" s="13"/>
      <c r="CE713" s="13"/>
      <c r="CF713" s="13"/>
      <c r="CG713" s="13"/>
      <c r="CH713" s="13"/>
    </row>
    <row r="714" spans="1:86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13"/>
      <c r="AY714" s="13"/>
      <c r="AZ714" s="13"/>
      <c r="BA714" s="13"/>
      <c r="BB714" s="13"/>
      <c r="BC714" s="13"/>
      <c r="BD714" s="13"/>
      <c r="BE714" s="13"/>
      <c r="BF714" s="13"/>
      <c r="BG714" s="13"/>
      <c r="BH714" s="13"/>
      <c r="BI714" s="13"/>
      <c r="BJ714" s="13"/>
      <c r="BK714" s="13"/>
      <c r="BL714" s="13"/>
      <c r="BM714" s="13"/>
      <c r="BN714" s="13"/>
      <c r="BO714" s="13"/>
      <c r="BP714" s="13"/>
      <c r="BQ714" s="13"/>
      <c r="BR714" s="13"/>
      <c r="BS714" s="13"/>
      <c r="BT714" s="13"/>
      <c r="BU714" s="13"/>
      <c r="BV714" s="13"/>
      <c r="BW714" s="13"/>
      <c r="BX714" s="13"/>
      <c r="BY714" s="13"/>
      <c r="BZ714" s="13"/>
      <c r="CA714" s="13"/>
      <c r="CB714" s="13"/>
      <c r="CC714" s="13"/>
      <c r="CD714" s="13"/>
      <c r="CE714" s="13"/>
      <c r="CF714" s="13"/>
      <c r="CG714" s="13"/>
      <c r="CH714" s="13"/>
    </row>
    <row r="715" spans="1:86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13"/>
      <c r="AY715" s="13"/>
      <c r="AZ715" s="13"/>
      <c r="BA715" s="13"/>
      <c r="BB715" s="13"/>
      <c r="BC715" s="13"/>
      <c r="BD715" s="13"/>
      <c r="BE715" s="13"/>
      <c r="BF715" s="13"/>
      <c r="BG715" s="13"/>
      <c r="BH715" s="13"/>
      <c r="BI715" s="13"/>
      <c r="BJ715" s="13"/>
      <c r="BK715" s="13"/>
      <c r="BL715" s="13"/>
      <c r="BM715" s="13"/>
      <c r="BN715" s="13"/>
      <c r="BO715" s="13"/>
      <c r="BP715" s="13"/>
      <c r="BQ715" s="13"/>
      <c r="BR715" s="13"/>
      <c r="BS715" s="13"/>
      <c r="BT715" s="13"/>
      <c r="BU715" s="13"/>
      <c r="BV715" s="13"/>
      <c r="BW715" s="13"/>
      <c r="BX715" s="13"/>
      <c r="BY715" s="13"/>
      <c r="BZ715" s="13"/>
      <c r="CA715" s="13"/>
      <c r="CB715" s="13"/>
      <c r="CC715" s="13"/>
      <c r="CD715" s="13"/>
      <c r="CE715" s="13"/>
      <c r="CF715" s="13"/>
      <c r="CG715" s="13"/>
      <c r="CH715" s="13"/>
    </row>
    <row r="716" spans="1:86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13"/>
      <c r="AY716" s="13"/>
      <c r="AZ716" s="13"/>
      <c r="BA716" s="13"/>
      <c r="BB716" s="13"/>
      <c r="BC716" s="13"/>
      <c r="BD716" s="13"/>
      <c r="BE716" s="13"/>
      <c r="BF716" s="13"/>
      <c r="BG716" s="13"/>
      <c r="BH716" s="13"/>
      <c r="BI716" s="13"/>
      <c r="BJ716" s="13"/>
      <c r="BK716" s="13"/>
      <c r="BL716" s="13"/>
      <c r="BM716" s="13"/>
      <c r="BN716" s="13"/>
      <c r="BO716" s="13"/>
      <c r="BP716" s="13"/>
      <c r="BQ716" s="13"/>
      <c r="BR716" s="13"/>
      <c r="BS716" s="13"/>
      <c r="BT716" s="13"/>
      <c r="BU716" s="13"/>
      <c r="BV716" s="13"/>
      <c r="BW716" s="13"/>
      <c r="BX716" s="13"/>
      <c r="BY716" s="13"/>
      <c r="BZ716" s="13"/>
      <c r="CA716" s="13"/>
      <c r="CB716" s="13"/>
      <c r="CC716" s="13"/>
      <c r="CD716" s="13"/>
      <c r="CE716" s="13"/>
      <c r="CF716" s="13"/>
      <c r="CG716" s="13"/>
      <c r="CH716" s="13"/>
    </row>
    <row r="717" spans="1:86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13"/>
      <c r="AY717" s="13"/>
      <c r="AZ717" s="13"/>
      <c r="BA717" s="13"/>
      <c r="BB717" s="13"/>
      <c r="BC717" s="13"/>
      <c r="BD717" s="13"/>
      <c r="BE717" s="13"/>
      <c r="BF717" s="13"/>
      <c r="BG717" s="13"/>
      <c r="BH717" s="13"/>
      <c r="BI717" s="13"/>
      <c r="BJ717" s="13"/>
      <c r="BK717" s="13"/>
      <c r="BL717" s="13"/>
      <c r="BM717" s="13"/>
      <c r="BN717" s="13"/>
      <c r="BO717" s="13"/>
      <c r="BP717" s="13"/>
      <c r="BQ717" s="13"/>
      <c r="BR717" s="13"/>
      <c r="BS717" s="13"/>
      <c r="BT717" s="13"/>
      <c r="BU717" s="13"/>
      <c r="BV717" s="13"/>
      <c r="BW717" s="13"/>
      <c r="BX717" s="13"/>
      <c r="BY717" s="13"/>
      <c r="BZ717" s="13"/>
      <c r="CA717" s="13"/>
      <c r="CB717" s="13"/>
      <c r="CC717" s="13"/>
      <c r="CD717" s="13"/>
      <c r="CE717" s="13"/>
      <c r="CF717" s="13"/>
      <c r="CG717" s="13"/>
      <c r="CH717" s="13"/>
    </row>
    <row r="718" spans="1:86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13"/>
      <c r="AY718" s="13"/>
      <c r="AZ718" s="13"/>
      <c r="BA718" s="13"/>
      <c r="BB718" s="13"/>
      <c r="BC718" s="13"/>
      <c r="BD718" s="13"/>
      <c r="BE718" s="13"/>
      <c r="BF718" s="13"/>
      <c r="BG718" s="13"/>
      <c r="BH718" s="13"/>
      <c r="BI718" s="13"/>
      <c r="BJ718" s="13"/>
      <c r="BK718" s="13"/>
      <c r="BL718" s="13"/>
      <c r="BM718" s="13"/>
      <c r="BN718" s="13"/>
      <c r="BO718" s="13"/>
      <c r="BP718" s="13"/>
      <c r="BQ718" s="13"/>
      <c r="BR718" s="13"/>
      <c r="BS718" s="13"/>
      <c r="BT718" s="13"/>
      <c r="BU718" s="13"/>
      <c r="BV718" s="13"/>
      <c r="BW718" s="13"/>
      <c r="BX718" s="13"/>
      <c r="BY718" s="13"/>
      <c r="BZ718" s="13"/>
      <c r="CA718" s="13"/>
      <c r="CB718" s="13"/>
      <c r="CC718" s="13"/>
      <c r="CD718" s="13"/>
      <c r="CE718" s="13"/>
      <c r="CF718" s="13"/>
      <c r="CG718" s="13"/>
      <c r="CH718" s="13"/>
    </row>
    <row r="719" spans="1:86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13"/>
      <c r="AY719" s="13"/>
      <c r="AZ719" s="13"/>
      <c r="BA719" s="13"/>
      <c r="BB719" s="13"/>
      <c r="BC719" s="13"/>
      <c r="BD719" s="13"/>
      <c r="BE719" s="13"/>
      <c r="BF719" s="13"/>
      <c r="BG719" s="13"/>
      <c r="BH719" s="13"/>
      <c r="BI719" s="13"/>
      <c r="BJ719" s="13"/>
      <c r="BK719" s="13"/>
      <c r="BL719" s="13"/>
      <c r="BM719" s="13"/>
      <c r="BN719" s="13"/>
      <c r="BO719" s="13"/>
      <c r="BP719" s="13"/>
      <c r="BQ719" s="13"/>
      <c r="BR719" s="13"/>
      <c r="BS719" s="13"/>
      <c r="BT719" s="13"/>
      <c r="BU719" s="13"/>
      <c r="BV719" s="13"/>
      <c r="BW719" s="13"/>
      <c r="BX719" s="13"/>
      <c r="BY719" s="13"/>
      <c r="BZ719" s="13"/>
      <c r="CA719" s="13"/>
      <c r="CB719" s="13"/>
      <c r="CC719" s="13"/>
      <c r="CD719" s="13"/>
      <c r="CE719" s="13"/>
      <c r="CF719" s="13"/>
      <c r="CG719" s="13"/>
      <c r="CH719" s="13"/>
    </row>
    <row r="720" spans="1:86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13"/>
      <c r="AY720" s="13"/>
      <c r="AZ720" s="13"/>
      <c r="BA720" s="13"/>
      <c r="BB720" s="13"/>
      <c r="BC720" s="13"/>
      <c r="BD720" s="13"/>
      <c r="BE720" s="13"/>
      <c r="BF720" s="13"/>
      <c r="BG720" s="13"/>
      <c r="BH720" s="13"/>
      <c r="BI720" s="13"/>
      <c r="BJ720" s="13"/>
      <c r="BK720" s="13"/>
      <c r="BL720" s="13"/>
      <c r="BM720" s="13"/>
      <c r="BN720" s="13"/>
      <c r="BO720" s="13"/>
      <c r="BP720" s="13"/>
      <c r="BQ720" s="13"/>
      <c r="BR720" s="13"/>
      <c r="BS720" s="13"/>
      <c r="BT720" s="13"/>
      <c r="BU720" s="13"/>
      <c r="BV720" s="13"/>
      <c r="BW720" s="13"/>
      <c r="BX720" s="13"/>
      <c r="BY720" s="13"/>
      <c r="BZ720" s="13"/>
      <c r="CA720" s="13"/>
      <c r="CB720" s="13"/>
      <c r="CC720" s="13"/>
      <c r="CD720" s="13"/>
      <c r="CE720" s="13"/>
      <c r="CF720" s="13"/>
      <c r="CG720" s="13"/>
      <c r="CH720" s="13"/>
    </row>
    <row r="721" spans="1:86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13"/>
      <c r="AY721" s="13"/>
      <c r="AZ721" s="13"/>
      <c r="BA721" s="13"/>
      <c r="BB721" s="13"/>
      <c r="BC721" s="13"/>
      <c r="BD721" s="13"/>
      <c r="BE721" s="13"/>
      <c r="BF721" s="13"/>
      <c r="BG721" s="13"/>
      <c r="BH721" s="13"/>
      <c r="BI721" s="13"/>
      <c r="BJ721" s="13"/>
      <c r="BK721" s="13"/>
      <c r="BL721" s="13"/>
      <c r="BM721" s="13"/>
      <c r="BN721" s="13"/>
      <c r="BO721" s="13"/>
      <c r="BP721" s="13"/>
      <c r="BQ721" s="13"/>
      <c r="BR721" s="13"/>
      <c r="BS721" s="13"/>
      <c r="BT721" s="13"/>
      <c r="BU721" s="13"/>
      <c r="BV721" s="13"/>
      <c r="BW721" s="13"/>
      <c r="BX721" s="13"/>
      <c r="BY721" s="13"/>
      <c r="BZ721" s="13"/>
      <c r="CA721" s="13"/>
      <c r="CB721" s="13"/>
      <c r="CC721" s="13"/>
      <c r="CD721" s="13"/>
      <c r="CE721" s="13"/>
      <c r="CF721" s="13"/>
      <c r="CG721" s="13"/>
      <c r="CH721" s="13"/>
    </row>
    <row r="722" spans="1:86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13"/>
      <c r="AY722" s="13"/>
      <c r="AZ722" s="13"/>
      <c r="BA722" s="13"/>
      <c r="BB722" s="13"/>
      <c r="BC722" s="13"/>
      <c r="BD722" s="13"/>
      <c r="BE722" s="13"/>
      <c r="BF722" s="13"/>
      <c r="BG722" s="13"/>
      <c r="BH722" s="13"/>
      <c r="BI722" s="13"/>
      <c r="BJ722" s="13"/>
      <c r="BK722" s="13"/>
      <c r="BL722" s="13"/>
      <c r="BM722" s="13"/>
      <c r="BN722" s="13"/>
      <c r="BO722" s="13"/>
      <c r="BP722" s="13"/>
      <c r="BQ722" s="13"/>
      <c r="BR722" s="13"/>
      <c r="BS722" s="13"/>
      <c r="BT722" s="13"/>
      <c r="BU722" s="13"/>
      <c r="BV722" s="13"/>
      <c r="BW722" s="13"/>
      <c r="BX722" s="13"/>
      <c r="BY722" s="13"/>
      <c r="BZ722" s="13"/>
      <c r="CA722" s="13"/>
      <c r="CB722" s="13"/>
      <c r="CC722" s="13"/>
      <c r="CD722" s="13"/>
      <c r="CE722" s="13"/>
      <c r="CF722" s="13"/>
      <c r="CG722" s="13"/>
      <c r="CH722" s="13"/>
    </row>
    <row r="723" spans="1:86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13"/>
      <c r="AY723" s="13"/>
      <c r="AZ723" s="13"/>
      <c r="BA723" s="13"/>
      <c r="BB723" s="13"/>
      <c r="BC723" s="13"/>
      <c r="BD723" s="13"/>
      <c r="BE723" s="13"/>
      <c r="BF723" s="13"/>
      <c r="BG723" s="13"/>
      <c r="BH723" s="13"/>
      <c r="BI723" s="13"/>
      <c r="BJ723" s="13"/>
      <c r="BK723" s="13"/>
      <c r="BL723" s="13"/>
      <c r="BM723" s="13"/>
      <c r="BN723" s="13"/>
      <c r="BO723" s="13"/>
      <c r="BP723" s="13"/>
      <c r="BQ723" s="13"/>
      <c r="BR723" s="13"/>
      <c r="BS723" s="13"/>
      <c r="BT723" s="13"/>
      <c r="BU723" s="13"/>
      <c r="BV723" s="13"/>
      <c r="BW723" s="13"/>
      <c r="BX723" s="13"/>
      <c r="BY723" s="13"/>
      <c r="BZ723" s="13"/>
      <c r="CA723" s="13"/>
      <c r="CB723" s="13"/>
      <c r="CC723" s="13"/>
      <c r="CD723" s="13"/>
      <c r="CE723" s="13"/>
      <c r="CF723" s="13"/>
      <c r="CG723" s="13"/>
      <c r="CH723" s="13"/>
    </row>
    <row r="724" spans="1:86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13"/>
      <c r="AY724" s="13"/>
      <c r="AZ724" s="13"/>
      <c r="BA724" s="13"/>
      <c r="BB724" s="13"/>
      <c r="BC724" s="13"/>
      <c r="BD724" s="13"/>
      <c r="BE724" s="13"/>
      <c r="BF724" s="13"/>
      <c r="BG724" s="13"/>
      <c r="BH724" s="13"/>
      <c r="BI724" s="13"/>
      <c r="BJ724" s="13"/>
      <c r="BK724" s="13"/>
      <c r="BL724" s="13"/>
      <c r="BM724" s="13"/>
      <c r="BN724" s="13"/>
      <c r="BO724" s="13"/>
      <c r="BP724" s="13"/>
      <c r="BQ724" s="13"/>
      <c r="BR724" s="13"/>
      <c r="BS724" s="13"/>
      <c r="BT724" s="13"/>
      <c r="BU724" s="13"/>
      <c r="BV724" s="13"/>
      <c r="BW724" s="13"/>
      <c r="BX724" s="13"/>
      <c r="BY724" s="13"/>
      <c r="BZ724" s="13"/>
      <c r="CA724" s="13"/>
      <c r="CB724" s="13"/>
      <c r="CC724" s="13"/>
      <c r="CD724" s="13"/>
      <c r="CE724" s="13"/>
      <c r="CF724" s="13"/>
      <c r="CG724" s="13"/>
      <c r="CH724" s="13"/>
    </row>
    <row r="725" spans="1:86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13"/>
      <c r="AY725" s="13"/>
      <c r="AZ725" s="13"/>
      <c r="BA725" s="13"/>
      <c r="BB725" s="13"/>
      <c r="BC725" s="13"/>
      <c r="BD725" s="13"/>
      <c r="BE725" s="13"/>
      <c r="BF725" s="13"/>
      <c r="BG725" s="13"/>
      <c r="BH725" s="13"/>
      <c r="BI725" s="13"/>
      <c r="BJ725" s="13"/>
      <c r="BK725" s="13"/>
      <c r="BL725" s="13"/>
      <c r="BM725" s="13"/>
      <c r="BN725" s="13"/>
      <c r="BO725" s="13"/>
      <c r="BP725" s="13"/>
      <c r="BQ725" s="13"/>
      <c r="BR725" s="13"/>
      <c r="BS725" s="13"/>
      <c r="BT725" s="13"/>
      <c r="BU725" s="13"/>
      <c r="BV725" s="13"/>
      <c r="BW725" s="13"/>
      <c r="BX725" s="13"/>
      <c r="BY725" s="13"/>
      <c r="BZ725" s="13"/>
      <c r="CA725" s="13"/>
      <c r="CB725" s="13"/>
      <c r="CC725" s="13"/>
      <c r="CD725" s="13"/>
      <c r="CE725" s="13"/>
      <c r="CF725" s="13"/>
      <c r="CG725" s="13"/>
      <c r="CH725" s="13"/>
    </row>
    <row r="726" spans="1:86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13"/>
      <c r="AY726" s="13"/>
      <c r="AZ726" s="13"/>
      <c r="BA726" s="13"/>
      <c r="BB726" s="13"/>
      <c r="BC726" s="13"/>
      <c r="BD726" s="13"/>
      <c r="BE726" s="13"/>
      <c r="BF726" s="13"/>
      <c r="BG726" s="13"/>
      <c r="BH726" s="13"/>
      <c r="BI726" s="13"/>
      <c r="BJ726" s="13"/>
      <c r="BK726" s="13"/>
      <c r="BL726" s="13"/>
      <c r="BM726" s="13"/>
      <c r="BN726" s="13"/>
      <c r="BO726" s="13"/>
      <c r="BP726" s="13"/>
      <c r="BQ726" s="13"/>
      <c r="BR726" s="13"/>
      <c r="BS726" s="13"/>
      <c r="BT726" s="13"/>
      <c r="BU726" s="13"/>
      <c r="BV726" s="13"/>
      <c r="BW726" s="13"/>
      <c r="BX726" s="13"/>
      <c r="BY726" s="13"/>
      <c r="BZ726" s="13"/>
      <c r="CA726" s="13"/>
      <c r="CB726" s="13"/>
      <c r="CC726" s="13"/>
      <c r="CD726" s="13"/>
      <c r="CE726" s="13"/>
      <c r="CF726" s="13"/>
      <c r="CG726" s="13"/>
      <c r="CH726" s="13"/>
    </row>
    <row r="727" spans="1:86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13"/>
      <c r="AY727" s="13"/>
      <c r="AZ727" s="13"/>
      <c r="BA727" s="13"/>
      <c r="BB727" s="13"/>
      <c r="BC727" s="13"/>
      <c r="BD727" s="13"/>
      <c r="BE727" s="13"/>
      <c r="BF727" s="13"/>
      <c r="BG727" s="13"/>
      <c r="BH727" s="13"/>
      <c r="BI727" s="13"/>
      <c r="BJ727" s="13"/>
      <c r="BK727" s="13"/>
      <c r="BL727" s="13"/>
      <c r="BM727" s="13"/>
      <c r="BN727" s="13"/>
      <c r="BO727" s="13"/>
      <c r="BP727" s="13"/>
      <c r="BQ727" s="13"/>
      <c r="BR727" s="13"/>
      <c r="BS727" s="13"/>
      <c r="BT727" s="13"/>
      <c r="BU727" s="13"/>
      <c r="BV727" s="13"/>
      <c r="BW727" s="13"/>
      <c r="BX727" s="13"/>
      <c r="BY727" s="13"/>
      <c r="BZ727" s="13"/>
      <c r="CA727" s="13"/>
      <c r="CB727" s="13"/>
      <c r="CC727" s="13"/>
      <c r="CD727" s="13"/>
      <c r="CE727" s="13"/>
      <c r="CF727" s="13"/>
      <c r="CG727" s="13"/>
      <c r="CH727" s="13"/>
    </row>
    <row r="728" spans="1:86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13"/>
      <c r="AY728" s="13"/>
      <c r="AZ728" s="13"/>
      <c r="BA728" s="13"/>
      <c r="BB728" s="13"/>
      <c r="BC728" s="13"/>
      <c r="BD728" s="13"/>
      <c r="BE728" s="13"/>
      <c r="BF728" s="13"/>
      <c r="BG728" s="13"/>
      <c r="BH728" s="13"/>
      <c r="BI728" s="13"/>
      <c r="BJ728" s="13"/>
      <c r="BK728" s="13"/>
      <c r="BL728" s="13"/>
      <c r="BM728" s="13"/>
      <c r="BN728" s="13"/>
      <c r="BO728" s="13"/>
      <c r="BP728" s="13"/>
      <c r="BQ728" s="13"/>
      <c r="BR728" s="13"/>
      <c r="BS728" s="13"/>
      <c r="BT728" s="13"/>
      <c r="BU728" s="13"/>
      <c r="BV728" s="13"/>
      <c r="BW728" s="13"/>
      <c r="BX728" s="13"/>
      <c r="BY728" s="13"/>
      <c r="BZ728" s="13"/>
      <c r="CA728" s="13"/>
      <c r="CB728" s="13"/>
      <c r="CC728" s="13"/>
      <c r="CD728" s="13"/>
      <c r="CE728" s="13"/>
      <c r="CF728" s="13"/>
      <c r="CG728" s="13"/>
      <c r="CH728" s="13"/>
    </row>
    <row r="729" spans="1:86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13"/>
      <c r="AY729" s="13"/>
      <c r="AZ729" s="13"/>
      <c r="BA729" s="13"/>
      <c r="BB729" s="13"/>
      <c r="BC729" s="13"/>
      <c r="BD729" s="13"/>
      <c r="BE729" s="13"/>
      <c r="BF729" s="13"/>
      <c r="BG729" s="13"/>
      <c r="BH729" s="13"/>
      <c r="BI729" s="13"/>
      <c r="BJ729" s="13"/>
      <c r="BK729" s="13"/>
      <c r="BL729" s="13"/>
      <c r="BM729" s="13"/>
      <c r="BN729" s="13"/>
      <c r="BO729" s="13"/>
      <c r="BP729" s="13"/>
      <c r="BQ729" s="13"/>
      <c r="BR729" s="13"/>
      <c r="BS729" s="13"/>
      <c r="BT729" s="13"/>
      <c r="BU729" s="13"/>
      <c r="BV729" s="13"/>
      <c r="BW729" s="13"/>
      <c r="BX729" s="13"/>
      <c r="BY729" s="13"/>
      <c r="BZ729" s="13"/>
      <c r="CA729" s="13"/>
      <c r="CB729" s="13"/>
      <c r="CC729" s="13"/>
      <c r="CD729" s="13"/>
      <c r="CE729" s="13"/>
      <c r="CF729" s="13"/>
      <c r="CG729" s="13"/>
      <c r="CH729" s="13"/>
    </row>
    <row r="730" spans="1:86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13"/>
      <c r="AY730" s="13"/>
      <c r="AZ730" s="13"/>
      <c r="BA730" s="13"/>
      <c r="BB730" s="13"/>
      <c r="BC730" s="13"/>
      <c r="BD730" s="13"/>
      <c r="BE730" s="13"/>
      <c r="BF730" s="13"/>
      <c r="BG730" s="13"/>
      <c r="BH730" s="13"/>
      <c r="BI730" s="13"/>
      <c r="BJ730" s="13"/>
      <c r="BK730" s="13"/>
      <c r="BL730" s="13"/>
      <c r="BM730" s="13"/>
      <c r="BN730" s="13"/>
      <c r="BO730" s="13"/>
      <c r="BP730" s="13"/>
      <c r="BQ730" s="13"/>
      <c r="BR730" s="13"/>
      <c r="BS730" s="13"/>
      <c r="BT730" s="13"/>
      <c r="BU730" s="13"/>
      <c r="BV730" s="13"/>
      <c r="BW730" s="13"/>
      <c r="BX730" s="13"/>
      <c r="BY730" s="13"/>
      <c r="BZ730" s="13"/>
      <c r="CA730" s="13"/>
      <c r="CB730" s="13"/>
      <c r="CC730" s="13"/>
      <c r="CD730" s="13"/>
      <c r="CE730" s="13"/>
      <c r="CF730" s="13"/>
      <c r="CG730" s="13"/>
      <c r="CH730" s="13"/>
    </row>
    <row r="731" spans="1:86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  <c r="AW731" s="13"/>
      <c r="AX731" s="13"/>
      <c r="AY731" s="13"/>
      <c r="AZ731" s="13"/>
      <c r="BA731" s="13"/>
      <c r="BB731" s="13"/>
      <c r="BC731" s="13"/>
      <c r="BD731" s="13"/>
      <c r="BE731" s="13"/>
      <c r="BF731" s="13"/>
      <c r="BG731" s="13"/>
      <c r="BH731" s="13"/>
      <c r="BI731" s="13"/>
      <c r="BJ731" s="13"/>
      <c r="BK731" s="13"/>
      <c r="BL731" s="13"/>
      <c r="BM731" s="13"/>
      <c r="BN731" s="13"/>
      <c r="BO731" s="13"/>
      <c r="BP731" s="13"/>
      <c r="BQ731" s="13"/>
      <c r="BR731" s="13"/>
      <c r="BS731" s="13"/>
      <c r="BT731" s="13"/>
      <c r="BU731" s="13"/>
      <c r="BV731" s="13"/>
      <c r="BW731" s="13"/>
      <c r="BX731" s="13"/>
      <c r="BY731" s="13"/>
      <c r="BZ731" s="13"/>
      <c r="CA731" s="13"/>
      <c r="CB731" s="13"/>
      <c r="CC731" s="13"/>
      <c r="CD731" s="13"/>
      <c r="CE731" s="13"/>
      <c r="CF731" s="13"/>
      <c r="CG731" s="13"/>
      <c r="CH731" s="13"/>
    </row>
    <row r="732" spans="1:86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13"/>
      <c r="AY732" s="13"/>
      <c r="AZ732" s="13"/>
      <c r="BA732" s="13"/>
      <c r="BB732" s="13"/>
      <c r="BC732" s="13"/>
      <c r="BD732" s="13"/>
      <c r="BE732" s="13"/>
      <c r="BF732" s="13"/>
      <c r="BG732" s="13"/>
      <c r="BH732" s="13"/>
      <c r="BI732" s="13"/>
      <c r="BJ732" s="13"/>
      <c r="BK732" s="13"/>
      <c r="BL732" s="13"/>
      <c r="BM732" s="13"/>
      <c r="BN732" s="13"/>
      <c r="BO732" s="13"/>
      <c r="BP732" s="13"/>
      <c r="BQ732" s="13"/>
      <c r="BR732" s="13"/>
      <c r="BS732" s="13"/>
      <c r="BT732" s="13"/>
      <c r="BU732" s="13"/>
      <c r="BV732" s="13"/>
      <c r="BW732" s="13"/>
      <c r="BX732" s="13"/>
      <c r="BY732" s="13"/>
      <c r="BZ732" s="13"/>
      <c r="CA732" s="13"/>
      <c r="CB732" s="13"/>
      <c r="CC732" s="13"/>
      <c r="CD732" s="13"/>
      <c r="CE732" s="13"/>
      <c r="CF732" s="13"/>
      <c r="CG732" s="13"/>
      <c r="CH732" s="13"/>
    </row>
    <row r="733" spans="1:86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13"/>
      <c r="AY733" s="13"/>
      <c r="AZ733" s="13"/>
      <c r="BA733" s="13"/>
      <c r="BB733" s="13"/>
      <c r="BC733" s="13"/>
      <c r="BD733" s="13"/>
      <c r="BE733" s="13"/>
      <c r="BF733" s="13"/>
      <c r="BG733" s="13"/>
      <c r="BH733" s="13"/>
      <c r="BI733" s="13"/>
      <c r="BJ733" s="13"/>
      <c r="BK733" s="13"/>
      <c r="BL733" s="13"/>
      <c r="BM733" s="13"/>
      <c r="BN733" s="13"/>
      <c r="BO733" s="13"/>
      <c r="BP733" s="13"/>
      <c r="BQ733" s="13"/>
      <c r="BR733" s="13"/>
      <c r="BS733" s="13"/>
      <c r="BT733" s="13"/>
      <c r="BU733" s="13"/>
      <c r="BV733" s="13"/>
      <c r="BW733" s="13"/>
      <c r="BX733" s="13"/>
      <c r="BY733" s="13"/>
      <c r="BZ733" s="13"/>
      <c r="CA733" s="13"/>
      <c r="CB733" s="13"/>
      <c r="CC733" s="13"/>
      <c r="CD733" s="13"/>
      <c r="CE733" s="13"/>
      <c r="CF733" s="13"/>
      <c r="CG733" s="13"/>
      <c r="CH733" s="13"/>
    </row>
    <row r="734" spans="1:86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13"/>
      <c r="AY734" s="13"/>
      <c r="AZ734" s="13"/>
      <c r="BA734" s="13"/>
      <c r="BB734" s="13"/>
      <c r="BC734" s="13"/>
      <c r="BD734" s="13"/>
      <c r="BE734" s="13"/>
      <c r="BF734" s="13"/>
      <c r="BG734" s="13"/>
      <c r="BH734" s="13"/>
      <c r="BI734" s="13"/>
      <c r="BJ734" s="13"/>
      <c r="BK734" s="13"/>
      <c r="BL734" s="13"/>
      <c r="BM734" s="13"/>
      <c r="BN734" s="13"/>
      <c r="BO734" s="13"/>
      <c r="BP734" s="13"/>
      <c r="BQ734" s="13"/>
      <c r="BR734" s="13"/>
      <c r="BS734" s="13"/>
      <c r="BT734" s="13"/>
      <c r="BU734" s="13"/>
      <c r="BV734" s="13"/>
      <c r="BW734" s="13"/>
      <c r="BX734" s="13"/>
      <c r="BY734" s="13"/>
      <c r="BZ734" s="13"/>
      <c r="CA734" s="13"/>
      <c r="CB734" s="13"/>
      <c r="CC734" s="13"/>
      <c r="CD734" s="13"/>
      <c r="CE734" s="13"/>
      <c r="CF734" s="13"/>
      <c r="CG734" s="13"/>
      <c r="CH734" s="13"/>
    </row>
    <row r="735" spans="1:86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13"/>
      <c r="AY735" s="13"/>
      <c r="AZ735" s="13"/>
      <c r="BA735" s="13"/>
      <c r="BB735" s="13"/>
      <c r="BC735" s="13"/>
      <c r="BD735" s="13"/>
      <c r="BE735" s="13"/>
      <c r="BF735" s="13"/>
      <c r="BG735" s="13"/>
      <c r="BH735" s="13"/>
      <c r="BI735" s="13"/>
      <c r="BJ735" s="13"/>
      <c r="BK735" s="13"/>
      <c r="BL735" s="13"/>
      <c r="BM735" s="13"/>
      <c r="BN735" s="13"/>
      <c r="BO735" s="13"/>
      <c r="BP735" s="13"/>
      <c r="BQ735" s="13"/>
      <c r="BR735" s="13"/>
      <c r="BS735" s="13"/>
      <c r="BT735" s="13"/>
      <c r="BU735" s="13"/>
      <c r="BV735" s="13"/>
      <c r="BW735" s="13"/>
      <c r="BX735" s="13"/>
      <c r="BY735" s="13"/>
      <c r="BZ735" s="13"/>
      <c r="CA735" s="13"/>
      <c r="CB735" s="13"/>
      <c r="CC735" s="13"/>
      <c r="CD735" s="13"/>
      <c r="CE735" s="13"/>
      <c r="CF735" s="13"/>
      <c r="CG735" s="13"/>
      <c r="CH735" s="13"/>
    </row>
    <row r="736" spans="1:86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13"/>
      <c r="AY736" s="13"/>
      <c r="AZ736" s="13"/>
      <c r="BA736" s="13"/>
      <c r="BB736" s="13"/>
      <c r="BC736" s="13"/>
      <c r="BD736" s="13"/>
      <c r="BE736" s="13"/>
      <c r="BF736" s="13"/>
      <c r="BG736" s="13"/>
      <c r="BH736" s="13"/>
      <c r="BI736" s="13"/>
      <c r="BJ736" s="13"/>
      <c r="BK736" s="13"/>
      <c r="BL736" s="13"/>
      <c r="BM736" s="13"/>
      <c r="BN736" s="13"/>
      <c r="BO736" s="13"/>
      <c r="BP736" s="13"/>
      <c r="BQ736" s="13"/>
      <c r="BR736" s="13"/>
      <c r="BS736" s="13"/>
      <c r="BT736" s="13"/>
      <c r="BU736" s="13"/>
      <c r="BV736" s="13"/>
      <c r="BW736" s="13"/>
      <c r="BX736" s="13"/>
      <c r="BY736" s="13"/>
      <c r="BZ736" s="13"/>
      <c r="CA736" s="13"/>
      <c r="CB736" s="13"/>
      <c r="CC736" s="13"/>
      <c r="CD736" s="13"/>
      <c r="CE736" s="13"/>
      <c r="CF736" s="13"/>
      <c r="CG736" s="13"/>
      <c r="CH736" s="13"/>
    </row>
    <row r="737" spans="1:86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13"/>
      <c r="AY737" s="13"/>
      <c r="AZ737" s="13"/>
      <c r="BA737" s="13"/>
      <c r="BB737" s="13"/>
      <c r="BC737" s="13"/>
      <c r="BD737" s="13"/>
      <c r="BE737" s="13"/>
      <c r="BF737" s="13"/>
      <c r="BG737" s="13"/>
      <c r="BH737" s="13"/>
      <c r="BI737" s="13"/>
      <c r="BJ737" s="13"/>
      <c r="BK737" s="13"/>
      <c r="BL737" s="13"/>
      <c r="BM737" s="13"/>
      <c r="BN737" s="13"/>
      <c r="BO737" s="13"/>
      <c r="BP737" s="13"/>
      <c r="BQ737" s="13"/>
      <c r="BR737" s="13"/>
      <c r="BS737" s="13"/>
      <c r="BT737" s="13"/>
      <c r="BU737" s="13"/>
      <c r="BV737" s="13"/>
      <c r="BW737" s="13"/>
      <c r="BX737" s="13"/>
      <c r="BY737" s="13"/>
      <c r="BZ737" s="13"/>
      <c r="CA737" s="13"/>
      <c r="CB737" s="13"/>
      <c r="CC737" s="13"/>
      <c r="CD737" s="13"/>
      <c r="CE737" s="13"/>
      <c r="CF737" s="13"/>
      <c r="CG737" s="13"/>
      <c r="CH737" s="13"/>
    </row>
    <row r="738" spans="1:86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13"/>
      <c r="AY738" s="13"/>
      <c r="AZ738" s="13"/>
      <c r="BA738" s="13"/>
      <c r="BB738" s="13"/>
      <c r="BC738" s="13"/>
      <c r="BD738" s="13"/>
      <c r="BE738" s="13"/>
      <c r="BF738" s="13"/>
      <c r="BG738" s="13"/>
      <c r="BH738" s="13"/>
      <c r="BI738" s="13"/>
      <c r="BJ738" s="13"/>
      <c r="BK738" s="13"/>
      <c r="BL738" s="13"/>
      <c r="BM738" s="13"/>
      <c r="BN738" s="13"/>
      <c r="BO738" s="13"/>
      <c r="BP738" s="13"/>
      <c r="BQ738" s="13"/>
      <c r="BR738" s="13"/>
      <c r="BS738" s="13"/>
      <c r="BT738" s="13"/>
      <c r="BU738" s="13"/>
      <c r="BV738" s="13"/>
      <c r="BW738" s="13"/>
      <c r="BX738" s="13"/>
      <c r="BY738" s="13"/>
      <c r="BZ738" s="13"/>
      <c r="CA738" s="13"/>
      <c r="CB738" s="13"/>
      <c r="CC738" s="13"/>
      <c r="CD738" s="13"/>
      <c r="CE738" s="13"/>
      <c r="CF738" s="13"/>
      <c r="CG738" s="13"/>
      <c r="CH738" s="13"/>
    </row>
    <row r="739" spans="1:86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13"/>
      <c r="AY739" s="13"/>
      <c r="AZ739" s="13"/>
      <c r="BA739" s="13"/>
      <c r="BB739" s="13"/>
      <c r="BC739" s="13"/>
      <c r="BD739" s="13"/>
      <c r="BE739" s="13"/>
      <c r="BF739" s="13"/>
      <c r="BG739" s="13"/>
      <c r="BH739" s="13"/>
      <c r="BI739" s="13"/>
      <c r="BJ739" s="13"/>
      <c r="BK739" s="13"/>
      <c r="BL739" s="13"/>
      <c r="BM739" s="13"/>
      <c r="BN739" s="13"/>
      <c r="BO739" s="13"/>
      <c r="BP739" s="13"/>
      <c r="BQ739" s="13"/>
      <c r="BR739" s="13"/>
      <c r="BS739" s="13"/>
      <c r="BT739" s="13"/>
      <c r="BU739" s="13"/>
      <c r="BV739" s="13"/>
      <c r="BW739" s="13"/>
      <c r="BX739" s="13"/>
      <c r="BY739" s="13"/>
      <c r="BZ739" s="13"/>
      <c r="CA739" s="13"/>
      <c r="CB739" s="13"/>
      <c r="CC739" s="13"/>
      <c r="CD739" s="13"/>
      <c r="CE739" s="13"/>
      <c r="CF739" s="13"/>
      <c r="CG739" s="13"/>
      <c r="CH739" s="13"/>
    </row>
    <row r="740" spans="1:86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13"/>
      <c r="AY740" s="13"/>
      <c r="AZ740" s="13"/>
      <c r="BA740" s="13"/>
      <c r="BB740" s="13"/>
      <c r="BC740" s="13"/>
      <c r="BD740" s="13"/>
      <c r="BE740" s="13"/>
      <c r="BF740" s="13"/>
      <c r="BG740" s="13"/>
      <c r="BH740" s="13"/>
      <c r="BI740" s="13"/>
      <c r="BJ740" s="13"/>
      <c r="BK740" s="13"/>
      <c r="BL740" s="13"/>
      <c r="BM740" s="13"/>
      <c r="BN740" s="13"/>
      <c r="BO740" s="13"/>
      <c r="BP740" s="13"/>
      <c r="BQ740" s="13"/>
      <c r="BR740" s="13"/>
      <c r="BS740" s="13"/>
      <c r="BT740" s="13"/>
      <c r="BU740" s="13"/>
      <c r="BV740" s="13"/>
      <c r="BW740" s="13"/>
      <c r="BX740" s="13"/>
      <c r="BY740" s="13"/>
      <c r="BZ740" s="13"/>
      <c r="CA740" s="13"/>
      <c r="CB740" s="13"/>
      <c r="CC740" s="13"/>
      <c r="CD740" s="13"/>
      <c r="CE740" s="13"/>
      <c r="CF740" s="13"/>
      <c r="CG740" s="13"/>
      <c r="CH740" s="13"/>
    </row>
    <row r="741" spans="1:86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13"/>
      <c r="AY741" s="13"/>
      <c r="AZ741" s="13"/>
      <c r="BA741" s="13"/>
      <c r="BB741" s="13"/>
      <c r="BC741" s="13"/>
      <c r="BD741" s="13"/>
      <c r="BE741" s="13"/>
      <c r="BF741" s="13"/>
      <c r="BG741" s="13"/>
      <c r="BH741" s="13"/>
      <c r="BI741" s="13"/>
      <c r="BJ741" s="13"/>
      <c r="BK741" s="13"/>
      <c r="BL741" s="13"/>
      <c r="BM741" s="13"/>
      <c r="BN741" s="13"/>
      <c r="BO741" s="13"/>
      <c r="BP741" s="13"/>
      <c r="BQ741" s="13"/>
      <c r="BR741" s="13"/>
      <c r="BS741" s="13"/>
      <c r="BT741" s="13"/>
      <c r="BU741" s="13"/>
      <c r="BV741" s="13"/>
      <c r="BW741" s="13"/>
      <c r="BX741" s="13"/>
      <c r="BY741" s="13"/>
      <c r="BZ741" s="13"/>
      <c r="CA741" s="13"/>
      <c r="CB741" s="13"/>
      <c r="CC741" s="13"/>
      <c r="CD741" s="13"/>
      <c r="CE741" s="13"/>
      <c r="CF741" s="13"/>
      <c r="CG741" s="13"/>
      <c r="CH741" s="13"/>
    </row>
    <row r="742" spans="1:86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13"/>
      <c r="AY742" s="13"/>
      <c r="AZ742" s="13"/>
      <c r="BA742" s="13"/>
      <c r="BB742" s="13"/>
      <c r="BC742" s="13"/>
      <c r="BD742" s="13"/>
      <c r="BE742" s="13"/>
      <c r="BF742" s="13"/>
      <c r="BG742" s="13"/>
      <c r="BH742" s="13"/>
      <c r="BI742" s="13"/>
      <c r="BJ742" s="13"/>
      <c r="BK742" s="13"/>
      <c r="BL742" s="13"/>
      <c r="BM742" s="13"/>
      <c r="BN742" s="13"/>
      <c r="BO742" s="13"/>
      <c r="BP742" s="13"/>
      <c r="BQ742" s="13"/>
      <c r="BR742" s="13"/>
      <c r="BS742" s="13"/>
      <c r="BT742" s="13"/>
      <c r="BU742" s="13"/>
      <c r="BV742" s="13"/>
      <c r="BW742" s="13"/>
      <c r="BX742" s="13"/>
      <c r="BY742" s="13"/>
      <c r="BZ742" s="13"/>
      <c r="CA742" s="13"/>
      <c r="CB742" s="13"/>
      <c r="CC742" s="13"/>
      <c r="CD742" s="13"/>
      <c r="CE742" s="13"/>
      <c r="CF742" s="13"/>
      <c r="CG742" s="13"/>
      <c r="CH742" s="13"/>
    </row>
    <row r="743" spans="1:86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13"/>
      <c r="AY743" s="13"/>
      <c r="AZ743" s="13"/>
      <c r="BA743" s="13"/>
      <c r="BB743" s="13"/>
      <c r="BC743" s="13"/>
      <c r="BD743" s="13"/>
      <c r="BE743" s="13"/>
      <c r="BF743" s="13"/>
      <c r="BG743" s="13"/>
      <c r="BH743" s="13"/>
      <c r="BI743" s="13"/>
      <c r="BJ743" s="13"/>
      <c r="BK743" s="13"/>
      <c r="BL743" s="13"/>
      <c r="BM743" s="13"/>
      <c r="BN743" s="13"/>
      <c r="BO743" s="13"/>
      <c r="BP743" s="13"/>
      <c r="BQ743" s="13"/>
      <c r="BR743" s="13"/>
      <c r="BS743" s="13"/>
      <c r="BT743" s="13"/>
      <c r="BU743" s="13"/>
      <c r="BV743" s="13"/>
      <c r="BW743" s="13"/>
      <c r="BX743" s="13"/>
      <c r="BY743" s="13"/>
      <c r="BZ743" s="13"/>
      <c r="CA743" s="13"/>
      <c r="CB743" s="13"/>
      <c r="CC743" s="13"/>
      <c r="CD743" s="13"/>
      <c r="CE743" s="13"/>
      <c r="CF743" s="13"/>
      <c r="CG743" s="13"/>
      <c r="CH743" s="13"/>
    </row>
    <row r="744" spans="1:86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13"/>
      <c r="AY744" s="13"/>
      <c r="AZ744" s="13"/>
      <c r="BA744" s="13"/>
      <c r="BB744" s="13"/>
      <c r="BC744" s="13"/>
      <c r="BD744" s="13"/>
      <c r="BE744" s="13"/>
      <c r="BF744" s="13"/>
      <c r="BG744" s="13"/>
      <c r="BH744" s="13"/>
      <c r="BI744" s="13"/>
      <c r="BJ744" s="13"/>
      <c r="BK744" s="13"/>
      <c r="BL744" s="13"/>
      <c r="BM744" s="13"/>
      <c r="BN744" s="13"/>
      <c r="BO744" s="13"/>
      <c r="BP744" s="13"/>
      <c r="BQ744" s="13"/>
      <c r="BR744" s="13"/>
      <c r="BS744" s="13"/>
      <c r="BT744" s="13"/>
      <c r="BU744" s="13"/>
      <c r="BV744" s="13"/>
      <c r="BW744" s="13"/>
      <c r="BX744" s="13"/>
      <c r="BY744" s="13"/>
      <c r="BZ744" s="13"/>
      <c r="CA744" s="13"/>
      <c r="CB744" s="13"/>
      <c r="CC744" s="13"/>
      <c r="CD744" s="13"/>
      <c r="CE744" s="13"/>
      <c r="CF744" s="13"/>
      <c r="CG744" s="13"/>
      <c r="CH744" s="13"/>
    </row>
    <row r="745" spans="1:86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13"/>
      <c r="AY745" s="13"/>
      <c r="AZ745" s="13"/>
      <c r="BA745" s="13"/>
      <c r="BB745" s="13"/>
      <c r="BC745" s="13"/>
      <c r="BD745" s="13"/>
      <c r="BE745" s="13"/>
      <c r="BF745" s="13"/>
      <c r="BG745" s="13"/>
      <c r="BH745" s="13"/>
      <c r="BI745" s="13"/>
      <c r="BJ745" s="13"/>
      <c r="BK745" s="13"/>
      <c r="BL745" s="13"/>
      <c r="BM745" s="13"/>
      <c r="BN745" s="13"/>
      <c r="BO745" s="13"/>
      <c r="BP745" s="13"/>
      <c r="BQ745" s="13"/>
      <c r="BR745" s="13"/>
      <c r="BS745" s="13"/>
      <c r="BT745" s="13"/>
      <c r="BU745" s="13"/>
      <c r="BV745" s="13"/>
      <c r="BW745" s="13"/>
      <c r="BX745" s="13"/>
      <c r="BY745" s="13"/>
      <c r="BZ745" s="13"/>
      <c r="CA745" s="13"/>
      <c r="CB745" s="13"/>
      <c r="CC745" s="13"/>
      <c r="CD745" s="13"/>
      <c r="CE745" s="13"/>
      <c r="CF745" s="13"/>
      <c r="CG745" s="13"/>
      <c r="CH745" s="13"/>
    </row>
    <row r="746" spans="1:86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13"/>
      <c r="AY746" s="13"/>
      <c r="AZ746" s="13"/>
      <c r="BA746" s="13"/>
      <c r="BB746" s="13"/>
      <c r="BC746" s="13"/>
      <c r="BD746" s="13"/>
      <c r="BE746" s="13"/>
      <c r="BF746" s="13"/>
      <c r="BG746" s="13"/>
      <c r="BH746" s="13"/>
      <c r="BI746" s="13"/>
      <c r="BJ746" s="13"/>
      <c r="BK746" s="13"/>
      <c r="BL746" s="13"/>
      <c r="BM746" s="13"/>
      <c r="BN746" s="13"/>
      <c r="BO746" s="13"/>
      <c r="BP746" s="13"/>
      <c r="BQ746" s="13"/>
      <c r="BR746" s="13"/>
      <c r="BS746" s="13"/>
      <c r="BT746" s="13"/>
      <c r="BU746" s="13"/>
      <c r="BV746" s="13"/>
      <c r="BW746" s="13"/>
      <c r="BX746" s="13"/>
      <c r="BY746" s="13"/>
      <c r="BZ746" s="13"/>
      <c r="CA746" s="13"/>
      <c r="CB746" s="13"/>
      <c r="CC746" s="13"/>
      <c r="CD746" s="13"/>
      <c r="CE746" s="13"/>
      <c r="CF746" s="13"/>
      <c r="CG746" s="13"/>
      <c r="CH746" s="13"/>
    </row>
    <row r="747" spans="1:86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13"/>
      <c r="AY747" s="13"/>
      <c r="AZ747" s="13"/>
      <c r="BA747" s="13"/>
      <c r="BB747" s="13"/>
      <c r="BC747" s="13"/>
      <c r="BD747" s="13"/>
      <c r="BE747" s="13"/>
      <c r="BF747" s="13"/>
      <c r="BG747" s="13"/>
      <c r="BH747" s="13"/>
      <c r="BI747" s="13"/>
      <c r="BJ747" s="13"/>
      <c r="BK747" s="13"/>
      <c r="BL747" s="13"/>
      <c r="BM747" s="13"/>
      <c r="BN747" s="13"/>
      <c r="BO747" s="13"/>
      <c r="BP747" s="13"/>
      <c r="BQ747" s="13"/>
      <c r="BR747" s="13"/>
      <c r="BS747" s="13"/>
      <c r="BT747" s="13"/>
      <c r="BU747" s="13"/>
      <c r="BV747" s="13"/>
      <c r="BW747" s="13"/>
      <c r="BX747" s="13"/>
      <c r="BY747" s="13"/>
      <c r="BZ747" s="13"/>
      <c r="CA747" s="13"/>
      <c r="CB747" s="13"/>
      <c r="CC747" s="13"/>
      <c r="CD747" s="13"/>
      <c r="CE747" s="13"/>
      <c r="CF747" s="13"/>
      <c r="CG747" s="13"/>
      <c r="CH747" s="13"/>
    </row>
    <row r="748" spans="1:86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13"/>
      <c r="AY748" s="13"/>
      <c r="AZ748" s="13"/>
      <c r="BA748" s="13"/>
      <c r="BB748" s="13"/>
      <c r="BC748" s="13"/>
      <c r="BD748" s="13"/>
      <c r="BE748" s="13"/>
      <c r="BF748" s="13"/>
      <c r="BG748" s="13"/>
      <c r="BH748" s="13"/>
      <c r="BI748" s="13"/>
      <c r="BJ748" s="13"/>
      <c r="BK748" s="13"/>
      <c r="BL748" s="13"/>
      <c r="BM748" s="13"/>
      <c r="BN748" s="13"/>
      <c r="BO748" s="13"/>
      <c r="BP748" s="13"/>
      <c r="BQ748" s="13"/>
      <c r="BR748" s="13"/>
      <c r="BS748" s="13"/>
      <c r="BT748" s="13"/>
      <c r="BU748" s="13"/>
      <c r="BV748" s="13"/>
      <c r="BW748" s="13"/>
      <c r="BX748" s="13"/>
      <c r="BY748" s="13"/>
      <c r="BZ748" s="13"/>
      <c r="CA748" s="13"/>
      <c r="CB748" s="13"/>
      <c r="CC748" s="13"/>
      <c r="CD748" s="13"/>
      <c r="CE748" s="13"/>
      <c r="CF748" s="13"/>
      <c r="CG748" s="13"/>
      <c r="CH748" s="13"/>
    </row>
    <row r="749" spans="1:86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13"/>
      <c r="AY749" s="13"/>
      <c r="AZ749" s="13"/>
      <c r="BA749" s="13"/>
      <c r="BB749" s="13"/>
      <c r="BC749" s="13"/>
      <c r="BD749" s="13"/>
      <c r="BE749" s="13"/>
      <c r="BF749" s="13"/>
      <c r="BG749" s="13"/>
      <c r="BH749" s="13"/>
      <c r="BI749" s="13"/>
      <c r="BJ749" s="13"/>
      <c r="BK749" s="13"/>
      <c r="BL749" s="13"/>
      <c r="BM749" s="13"/>
      <c r="BN749" s="13"/>
      <c r="BO749" s="13"/>
      <c r="BP749" s="13"/>
      <c r="BQ749" s="13"/>
      <c r="BR749" s="13"/>
      <c r="BS749" s="13"/>
      <c r="BT749" s="13"/>
      <c r="BU749" s="13"/>
      <c r="BV749" s="13"/>
      <c r="BW749" s="13"/>
      <c r="BX749" s="13"/>
      <c r="BY749" s="13"/>
      <c r="BZ749" s="13"/>
      <c r="CA749" s="13"/>
      <c r="CB749" s="13"/>
      <c r="CC749" s="13"/>
      <c r="CD749" s="13"/>
      <c r="CE749" s="13"/>
      <c r="CF749" s="13"/>
      <c r="CG749" s="13"/>
      <c r="CH749" s="13"/>
    </row>
    <row r="750" spans="1:86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13"/>
      <c r="AY750" s="13"/>
      <c r="AZ750" s="13"/>
      <c r="BA750" s="13"/>
      <c r="BB750" s="13"/>
      <c r="BC750" s="13"/>
      <c r="BD750" s="13"/>
      <c r="BE750" s="13"/>
      <c r="BF750" s="13"/>
      <c r="BG750" s="13"/>
      <c r="BH750" s="13"/>
      <c r="BI750" s="13"/>
      <c r="BJ750" s="13"/>
      <c r="BK750" s="13"/>
      <c r="BL750" s="13"/>
      <c r="BM750" s="13"/>
      <c r="BN750" s="13"/>
      <c r="BO750" s="13"/>
      <c r="BP750" s="13"/>
      <c r="BQ750" s="13"/>
      <c r="BR750" s="13"/>
      <c r="BS750" s="13"/>
      <c r="BT750" s="13"/>
      <c r="BU750" s="13"/>
      <c r="BV750" s="13"/>
      <c r="BW750" s="13"/>
      <c r="BX750" s="13"/>
      <c r="BY750" s="13"/>
      <c r="BZ750" s="13"/>
      <c r="CA750" s="13"/>
      <c r="CB750" s="13"/>
      <c r="CC750" s="13"/>
      <c r="CD750" s="13"/>
      <c r="CE750" s="13"/>
      <c r="CF750" s="13"/>
      <c r="CG750" s="13"/>
      <c r="CH750" s="13"/>
    </row>
    <row r="751" spans="1:86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13"/>
      <c r="AY751" s="13"/>
      <c r="AZ751" s="13"/>
      <c r="BA751" s="13"/>
      <c r="BB751" s="13"/>
      <c r="BC751" s="13"/>
      <c r="BD751" s="13"/>
      <c r="BE751" s="13"/>
      <c r="BF751" s="13"/>
      <c r="BG751" s="13"/>
      <c r="BH751" s="13"/>
      <c r="BI751" s="13"/>
      <c r="BJ751" s="13"/>
      <c r="BK751" s="13"/>
      <c r="BL751" s="13"/>
      <c r="BM751" s="13"/>
      <c r="BN751" s="13"/>
      <c r="BO751" s="13"/>
      <c r="BP751" s="13"/>
      <c r="BQ751" s="13"/>
      <c r="BR751" s="13"/>
      <c r="BS751" s="13"/>
      <c r="BT751" s="13"/>
      <c r="BU751" s="13"/>
      <c r="BV751" s="13"/>
      <c r="BW751" s="13"/>
      <c r="BX751" s="13"/>
      <c r="BY751" s="13"/>
      <c r="BZ751" s="13"/>
      <c r="CA751" s="13"/>
      <c r="CB751" s="13"/>
      <c r="CC751" s="13"/>
      <c r="CD751" s="13"/>
      <c r="CE751" s="13"/>
      <c r="CF751" s="13"/>
      <c r="CG751" s="13"/>
      <c r="CH751" s="13"/>
    </row>
    <row r="752" spans="1:86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13"/>
      <c r="AY752" s="13"/>
      <c r="AZ752" s="13"/>
      <c r="BA752" s="13"/>
      <c r="BB752" s="13"/>
      <c r="BC752" s="13"/>
      <c r="BD752" s="13"/>
      <c r="BE752" s="13"/>
      <c r="BF752" s="13"/>
      <c r="BG752" s="13"/>
      <c r="BH752" s="13"/>
      <c r="BI752" s="13"/>
      <c r="BJ752" s="13"/>
      <c r="BK752" s="13"/>
      <c r="BL752" s="13"/>
      <c r="BM752" s="13"/>
      <c r="BN752" s="13"/>
      <c r="BO752" s="13"/>
      <c r="BP752" s="13"/>
      <c r="BQ752" s="13"/>
      <c r="BR752" s="13"/>
      <c r="BS752" s="13"/>
      <c r="BT752" s="13"/>
      <c r="BU752" s="13"/>
      <c r="BV752" s="13"/>
      <c r="BW752" s="13"/>
      <c r="BX752" s="13"/>
      <c r="BY752" s="13"/>
      <c r="BZ752" s="13"/>
      <c r="CA752" s="13"/>
      <c r="CB752" s="13"/>
      <c r="CC752" s="13"/>
      <c r="CD752" s="13"/>
      <c r="CE752" s="13"/>
      <c r="CF752" s="13"/>
      <c r="CG752" s="13"/>
      <c r="CH752" s="13"/>
    </row>
    <row r="753" spans="1:86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13"/>
      <c r="AY753" s="13"/>
      <c r="AZ753" s="13"/>
      <c r="BA753" s="13"/>
      <c r="BB753" s="13"/>
      <c r="BC753" s="13"/>
      <c r="BD753" s="13"/>
      <c r="BE753" s="13"/>
      <c r="BF753" s="13"/>
      <c r="BG753" s="13"/>
      <c r="BH753" s="13"/>
      <c r="BI753" s="13"/>
      <c r="BJ753" s="13"/>
      <c r="BK753" s="13"/>
      <c r="BL753" s="13"/>
      <c r="BM753" s="13"/>
      <c r="BN753" s="13"/>
      <c r="BO753" s="13"/>
      <c r="BP753" s="13"/>
      <c r="BQ753" s="13"/>
      <c r="BR753" s="13"/>
      <c r="BS753" s="13"/>
      <c r="BT753" s="13"/>
      <c r="BU753" s="13"/>
      <c r="BV753" s="13"/>
      <c r="BW753" s="13"/>
      <c r="BX753" s="13"/>
      <c r="BY753" s="13"/>
      <c r="BZ753" s="13"/>
      <c r="CA753" s="13"/>
      <c r="CB753" s="13"/>
      <c r="CC753" s="13"/>
      <c r="CD753" s="13"/>
      <c r="CE753" s="13"/>
      <c r="CF753" s="13"/>
      <c r="CG753" s="13"/>
      <c r="CH753" s="13"/>
    </row>
    <row r="754" spans="1:86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13"/>
      <c r="AY754" s="13"/>
      <c r="AZ754" s="13"/>
      <c r="BA754" s="13"/>
      <c r="BB754" s="13"/>
      <c r="BC754" s="13"/>
      <c r="BD754" s="13"/>
      <c r="BE754" s="13"/>
      <c r="BF754" s="13"/>
      <c r="BG754" s="13"/>
      <c r="BH754" s="13"/>
      <c r="BI754" s="13"/>
      <c r="BJ754" s="13"/>
      <c r="BK754" s="13"/>
      <c r="BL754" s="13"/>
      <c r="BM754" s="13"/>
      <c r="BN754" s="13"/>
      <c r="BO754" s="13"/>
      <c r="BP754" s="13"/>
      <c r="BQ754" s="13"/>
      <c r="BR754" s="13"/>
      <c r="BS754" s="13"/>
      <c r="BT754" s="13"/>
      <c r="BU754" s="13"/>
      <c r="BV754" s="13"/>
      <c r="BW754" s="13"/>
      <c r="BX754" s="13"/>
      <c r="BY754" s="13"/>
      <c r="BZ754" s="13"/>
      <c r="CA754" s="13"/>
      <c r="CB754" s="13"/>
      <c r="CC754" s="13"/>
      <c r="CD754" s="13"/>
      <c r="CE754" s="13"/>
      <c r="CF754" s="13"/>
      <c r="CG754" s="13"/>
      <c r="CH754" s="13"/>
    </row>
    <row r="755" spans="1:86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13"/>
      <c r="AY755" s="13"/>
      <c r="AZ755" s="13"/>
      <c r="BA755" s="13"/>
      <c r="BB755" s="13"/>
      <c r="BC755" s="13"/>
      <c r="BD755" s="13"/>
      <c r="BE755" s="13"/>
      <c r="BF755" s="13"/>
      <c r="BG755" s="13"/>
      <c r="BH755" s="13"/>
      <c r="BI755" s="13"/>
      <c r="BJ755" s="13"/>
      <c r="BK755" s="13"/>
      <c r="BL755" s="13"/>
      <c r="BM755" s="13"/>
      <c r="BN755" s="13"/>
      <c r="BO755" s="13"/>
      <c r="BP755" s="13"/>
      <c r="BQ755" s="13"/>
      <c r="BR755" s="13"/>
      <c r="BS755" s="13"/>
      <c r="BT755" s="13"/>
      <c r="BU755" s="13"/>
      <c r="BV755" s="13"/>
      <c r="BW755" s="13"/>
      <c r="BX755" s="13"/>
      <c r="BY755" s="13"/>
      <c r="BZ755" s="13"/>
      <c r="CA755" s="13"/>
      <c r="CB755" s="13"/>
      <c r="CC755" s="13"/>
      <c r="CD755" s="13"/>
      <c r="CE755" s="13"/>
      <c r="CF755" s="13"/>
      <c r="CG755" s="13"/>
      <c r="CH755" s="13"/>
    </row>
    <row r="756" spans="1:86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13"/>
      <c r="AY756" s="13"/>
      <c r="AZ756" s="13"/>
      <c r="BA756" s="13"/>
      <c r="BB756" s="13"/>
      <c r="BC756" s="13"/>
      <c r="BD756" s="13"/>
      <c r="BE756" s="13"/>
      <c r="BF756" s="13"/>
      <c r="BG756" s="13"/>
      <c r="BH756" s="13"/>
      <c r="BI756" s="13"/>
      <c r="BJ756" s="13"/>
      <c r="BK756" s="13"/>
      <c r="BL756" s="13"/>
      <c r="BM756" s="13"/>
      <c r="BN756" s="13"/>
      <c r="BO756" s="13"/>
      <c r="BP756" s="13"/>
      <c r="BQ756" s="13"/>
      <c r="BR756" s="13"/>
      <c r="BS756" s="13"/>
      <c r="BT756" s="13"/>
      <c r="BU756" s="13"/>
      <c r="BV756" s="13"/>
      <c r="BW756" s="13"/>
      <c r="BX756" s="13"/>
      <c r="BY756" s="13"/>
      <c r="BZ756" s="13"/>
      <c r="CA756" s="13"/>
      <c r="CB756" s="13"/>
      <c r="CC756" s="13"/>
      <c r="CD756" s="13"/>
      <c r="CE756" s="13"/>
      <c r="CF756" s="13"/>
      <c r="CG756" s="13"/>
      <c r="CH756" s="13"/>
    </row>
    <row r="757" spans="1:86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13"/>
      <c r="AY757" s="13"/>
      <c r="AZ757" s="13"/>
      <c r="BA757" s="13"/>
      <c r="BB757" s="13"/>
      <c r="BC757" s="13"/>
      <c r="BD757" s="13"/>
      <c r="BE757" s="13"/>
      <c r="BF757" s="13"/>
      <c r="BG757" s="13"/>
      <c r="BH757" s="13"/>
      <c r="BI757" s="13"/>
      <c r="BJ757" s="13"/>
      <c r="BK757" s="13"/>
      <c r="BL757" s="13"/>
      <c r="BM757" s="13"/>
      <c r="BN757" s="13"/>
      <c r="BO757" s="13"/>
      <c r="BP757" s="13"/>
      <c r="BQ757" s="13"/>
      <c r="BR757" s="13"/>
      <c r="BS757" s="13"/>
      <c r="BT757" s="13"/>
      <c r="BU757" s="13"/>
      <c r="BV757" s="13"/>
      <c r="BW757" s="13"/>
      <c r="BX757" s="13"/>
      <c r="BY757" s="13"/>
      <c r="BZ757" s="13"/>
      <c r="CA757" s="13"/>
      <c r="CB757" s="13"/>
      <c r="CC757" s="13"/>
      <c r="CD757" s="13"/>
      <c r="CE757" s="13"/>
      <c r="CF757" s="13"/>
      <c r="CG757" s="13"/>
      <c r="CH757" s="13"/>
    </row>
    <row r="758" spans="1:86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13"/>
      <c r="AY758" s="13"/>
      <c r="AZ758" s="13"/>
      <c r="BA758" s="13"/>
      <c r="BB758" s="13"/>
      <c r="BC758" s="13"/>
      <c r="BD758" s="13"/>
      <c r="BE758" s="13"/>
      <c r="BF758" s="13"/>
      <c r="BG758" s="13"/>
      <c r="BH758" s="13"/>
      <c r="BI758" s="13"/>
      <c r="BJ758" s="13"/>
      <c r="BK758" s="13"/>
      <c r="BL758" s="13"/>
      <c r="BM758" s="13"/>
      <c r="BN758" s="13"/>
      <c r="BO758" s="13"/>
      <c r="BP758" s="13"/>
      <c r="BQ758" s="13"/>
      <c r="BR758" s="13"/>
      <c r="BS758" s="13"/>
      <c r="BT758" s="13"/>
      <c r="BU758" s="13"/>
      <c r="BV758" s="13"/>
      <c r="BW758" s="13"/>
      <c r="BX758" s="13"/>
      <c r="BY758" s="13"/>
      <c r="BZ758" s="13"/>
      <c r="CA758" s="13"/>
      <c r="CB758" s="13"/>
      <c r="CC758" s="13"/>
      <c r="CD758" s="13"/>
      <c r="CE758" s="13"/>
      <c r="CF758" s="13"/>
      <c r="CG758" s="13"/>
      <c r="CH758" s="13"/>
    </row>
    <row r="759" spans="1:86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13"/>
      <c r="AY759" s="13"/>
      <c r="AZ759" s="13"/>
      <c r="BA759" s="13"/>
      <c r="BB759" s="13"/>
      <c r="BC759" s="13"/>
      <c r="BD759" s="13"/>
      <c r="BE759" s="13"/>
      <c r="BF759" s="13"/>
      <c r="BG759" s="13"/>
      <c r="BH759" s="13"/>
      <c r="BI759" s="13"/>
      <c r="BJ759" s="13"/>
      <c r="BK759" s="13"/>
      <c r="BL759" s="13"/>
      <c r="BM759" s="13"/>
      <c r="BN759" s="13"/>
      <c r="BO759" s="13"/>
      <c r="BP759" s="13"/>
      <c r="BQ759" s="13"/>
      <c r="BR759" s="13"/>
      <c r="BS759" s="13"/>
      <c r="BT759" s="13"/>
      <c r="BU759" s="13"/>
      <c r="BV759" s="13"/>
      <c r="BW759" s="13"/>
      <c r="BX759" s="13"/>
      <c r="BY759" s="13"/>
      <c r="BZ759" s="13"/>
      <c r="CA759" s="13"/>
      <c r="CB759" s="13"/>
      <c r="CC759" s="13"/>
      <c r="CD759" s="13"/>
      <c r="CE759" s="13"/>
      <c r="CF759" s="13"/>
      <c r="CG759" s="13"/>
      <c r="CH759" s="13"/>
    </row>
    <row r="760" spans="1:86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13"/>
      <c r="AY760" s="13"/>
      <c r="AZ760" s="13"/>
      <c r="BA760" s="13"/>
      <c r="BB760" s="13"/>
      <c r="BC760" s="13"/>
      <c r="BD760" s="13"/>
      <c r="BE760" s="13"/>
      <c r="BF760" s="13"/>
      <c r="BG760" s="13"/>
      <c r="BH760" s="13"/>
      <c r="BI760" s="13"/>
      <c r="BJ760" s="13"/>
      <c r="BK760" s="13"/>
      <c r="BL760" s="13"/>
      <c r="BM760" s="13"/>
      <c r="BN760" s="13"/>
      <c r="BO760" s="13"/>
      <c r="BP760" s="13"/>
      <c r="BQ760" s="13"/>
      <c r="BR760" s="13"/>
      <c r="BS760" s="13"/>
      <c r="BT760" s="13"/>
      <c r="BU760" s="13"/>
      <c r="BV760" s="13"/>
      <c r="BW760" s="13"/>
      <c r="BX760" s="13"/>
      <c r="BY760" s="13"/>
      <c r="BZ760" s="13"/>
      <c r="CA760" s="13"/>
      <c r="CB760" s="13"/>
      <c r="CC760" s="13"/>
      <c r="CD760" s="13"/>
      <c r="CE760" s="13"/>
      <c r="CF760" s="13"/>
      <c r="CG760" s="13"/>
      <c r="CH760" s="13"/>
    </row>
    <row r="761" spans="1:86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13"/>
      <c r="AY761" s="13"/>
      <c r="AZ761" s="13"/>
      <c r="BA761" s="13"/>
      <c r="BB761" s="13"/>
      <c r="BC761" s="13"/>
      <c r="BD761" s="13"/>
      <c r="BE761" s="13"/>
      <c r="BF761" s="13"/>
      <c r="BG761" s="13"/>
      <c r="BH761" s="13"/>
      <c r="BI761" s="13"/>
      <c r="BJ761" s="13"/>
      <c r="BK761" s="13"/>
      <c r="BL761" s="13"/>
      <c r="BM761" s="13"/>
      <c r="BN761" s="13"/>
      <c r="BO761" s="13"/>
      <c r="BP761" s="13"/>
      <c r="BQ761" s="13"/>
      <c r="BR761" s="13"/>
      <c r="BS761" s="13"/>
      <c r="BT761" s="13"/>
      <c r="BU761" s="13"/>
      <c r="BV761" s="13"/>
      <c r="BW761" s="13"/>
      <c r="BX761" s="13"/>
      <c r="BY761" s="13"/>
      <c r="BZ761" s="13"/>
      <c r="CA761" s="13"/>
      <c r="CB761" s="13"/>
      <c r="CC761" s="13"/>
      <c r="CD761" s="13"/>
      <c r="CE761" s="13"/>
      <c r="CF761" s="13"/>
      <c r="CG761" s="13"/>
      <c r="CH761" s="13"/>
    </row>
    <row r="762" spans="1:86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13"/>
      <c r="AY762" s="13"/>
      <c r="AZ762" s="13"/>
      <c r="BA762" s="13"/>
      <c r="BB762" s="13"/>
      <c r="BC762" s="13"/>
      <c r="BD762" s="13"/>
      <c r="BE762" s="13"/>
      <c r="BF762" s="13"/>
      <c r="BG762" s="13"/>
      <c r="BH762" s="13"/>
      <c r="BI762" s="13"/>
      <c r="BJ762" s="13"/>
      <c r="BK762" s="13"/>
      <c r="BL762" s="13"/>
      <c r="BM762" s="13"/>
      <c r="BN762" s="13"/>
      <c r="BO762" s="13"/>
      <c r="BP762" s="13"/>
      <c r="BQ762" s="13"/>
      <c r="BR762" s="13"/>
      <c r="BS762" s="13"/>
      <c r="BT762" s="13"/>
      <c r="BU762" s="13"/>
      <c r="BV762" s="13"/>
      <c r="BW762" s="13"/>
      <c r="BX762" s="13"/>
      <c r="BY762" s="13"/>
      <c r="BZ762" s="13"/>
      <c r="CA762" s="13"/>
      <c r="CB762" s="13"/>
      <c r="CC762" s="13"/>
      <c r="CD762" s="13"/>
      <c r="CE762" s="13"/>
      <c r="CF762" s="13"/>
      <c r="CG762" s="13"/>
      <c r="CH762" s="13"/>
    </row>
    <row r="763" spans="1:86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13"/>
      <c r="AY763" s="13"/>
      <c r="AZ763" s="13"/>
      <c r="BA763" s="13"/>
      <c r="BB763" s="13"/>
      <c r="BC763" s="13"/>
      <c r="BD763" s="13"/>
      <c r="BE763" s="13"/>
      <c r="BF763" s="13"/>
      <c r="BG763" s="13"/>
      <c r="BH763" s="13"/>
      <c r="BI763" s="13"/>
      <c r="BJ763" s="13"/>
      <c r="BK763" s="13"/>
      <c r="BL763" s="13"/>
      <c r="BM763" s="13"/>
      <c r="BN763" s="13"/>
      <c r="BO763" s="13"/>
      <c r="BP763" s="13"/>
      <c r="BQ763" s="13"/>
      <c r="BR763" s="13"/>
      <c r="BS763" s="13"/>
      <c r="BT763" s="13"/>
      <c r="BU763" s="13"/>
      <c r="BV763" s="13"/>
      <c r="BW763" s="13"/>
      <c r="BX763" s="13"/>
      <c r="BY763" s="13"/>
      <c r="BZ763" s="13"/>
      <c r="CA763" s="13"/>
      <c r="CB763" s="13"/>
      <c r="CC763" s="13"/>
      <c r="CD763" s="13"/>
      <c r="CE763" s="13"/>
      <c r="CF763" s="13"/>
      <c r="CG763" s="13"/>
      <c r="CH763" s="13"/>
    </row>
    <row r="764" spans="1:86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13"/>
      <c r="AY764" s="13"/>
      <c r="AZ764" s="13"/>
      <c r="BA764" s="13"/>
      <c r="BB764" s="13"/>
      <c r="BC764" s="13"/>
      <c r="BD764" s="13"/>
      <c r="BE764" s="13"/>
      <c r="BF764" s="13"/>
      <c r="BG764" s="13"/>
      <c r="BH764" s="13"/>
      <c r="BI764" s="13"/>
      <c r="BJ764" s="13"/>
      <c r="BK764" s="13"/>
      <c r="BL764" s="13"/>
      <c r="BM764" s="13"/>
      <c r="BN764" s="13"/>
      <c r="BO764" s="13"/>
      <c r="BP764" s="13"/>
      <c r="BQ764" s="13"/>
      <c r="BR764" s="13"/>
      <c r="BS764" s="13"/>
      <c r="BT764" s="13"/>
      <c r="BU764" s="13"/>
      <c r="BV764" s="13"/>
      <c r="BW764" s="13"/>
      <c r="BX764" s="13"/>
      <c r="BY764" s="13"/>
      <c r="BZ764" s="13"/>
      <c r="CA764" s="13"/>
      <c r="CB764" s="13"/>
      <c r="CC764" s="13"/>
      <c r="CD764" s="13"/>
      <c r="CE764" s="13"/>
      <c r="CF764" s="13"/>
      <c r="CG764" s="13"/>
      <c r="CH764" s="13"/>
    </row>
    <row r="765" spans="1:86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13"/>
      <c r="AY765" s="13"/>
      <c r="AZ765" s="13"/>
      <c r="BA765" s="13"/>
      <c r="BB765" s="13"/>
      <c r="BC765" s="13"/>
      <c r="BD765" s="13"/>
      <c r="BE765" s="13"/>
      <c r="BF765" s="13"/>
      <c r="BG765" s="13"/>
      <c r="BH765" s="13"/>
      <c r="BI765" s="13"/>
      <c r="BJ765" s="13"/>
      <c r="BK765" s="13"/>
      <c r="BL765" s="13"/>
      <c r="BM765" s="13"/>
      <c r="BN765" s="13"/>
      <c r="BO765" s="13"/>
      <c r="BP765" s="13"/>
      <c r="BQ765" s="13"/>
      <c r="BR765" s="13"/>
      <c r="BS765" s="13"/>
      <c r="BT765" s="13"/>
      <c r="BU765" s="13"/>
      <c r="BV765" s="13"/>
      <c r="BW765" s="13"/>
      <c r="BX765" s="13"/>
      <c r="BY765" s="13"/>
      <c r="BZ765" s="13"/>
      <c r="CA765" s="13"/>
      <c r="CB765" s="13"/>
      <c r="CC765" s="13"/>
      <c r="CD765" s="13"/>
      <c r="CE765" s="13"/>
      <c r="CF765" s="13"/>
      <c r="CG765" s="13"/>
      <c r="CH765" s="13"/>
    </row>
    <row r="766" spans="1:86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13"/>
      <c r="AY766" s="13"/>
      <c r="AZ766" s="13"/>
      <c r="BA766" s="13"/>
      <c r="BB766" s="13"/>
      <c r="BC766" s="13"/>
      <c r="BD766" s="13"/>
      <c r="BE766" s="13"/>
      <c r="BF766" s="13"/>
      <c r="BG766" s="13"/>
      <c r="BH766" s="13"/>
      <c r="BI766" s="13"/>
      <c r="BJ766" s="13"/>
      <c r="BK766" s="13"/>
      <c r="BL766" s="13"/>
      <c r="BM766" s="13"/>
      <c r="BN766" s="13"/>
      <c r="BO766" s="13"/>
      <c r="BP766" s="13"/>
      <c r="BQ766" s="13"/>
      <c r="BR766" s="13"/>
      <c r="BS766" s="13"/>
      <c r="BT766" s="13"/>
      <c r="BU766" s="13"/>
      <c r="BV766" s="13"/>
      <c r="BW766" s="13"/>
      <c r="BX766" s="13"/>
      <c r="BY766" s="13"/>
      <c r="BZ766" s="13"/>
      <c r="CA766" s="13"/>
      <c r="CB766" s="13"/>
      <c r="CC766" s="13"/>
      <c r="CD766" s="13"/>
      <c r="CE766" s="13"/>
      <c r="CF766" s="13"/>
      <c r="CG766" s="13"/>
      <c r="CH766" s="13"/>
    </row>
    <row r="767" spans="1:86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13"/>
      <c r="AY767" s="13"/>
      <c r="AZ767" s="13"/>
      <c r="BA767" s="13"/>
      <c r="BB767" s="13"/>
      <c r="BC767" s="13"/>
      <c r="BD767" s="13"/>
      <c r="BE767" s="13"/>
      <c r="BF767" s="13"/>
      <c r="BG767" s="13"/>
      <c r="BH767" s="13"/>
      <c r="BI767" s="13"/>
      <c r="BJ767" s="13"/>
      <c r="BK767" s="13"/>
      <c r="BL767" s="13"/>
      <c r="BM767" s="13"/>
      <c r="BN767" s="13"/>
      <c r="BO767" s="13"/>
      <c r="BP767" s="13"/>
      <c r="BQ767" s="13"/>
      <c r="BR767" s="13"/>
      <c r="BS767" s="13"/>
      <c r="BT767" s="13"/>
      <c r="BU767" s="13"/>
      <c r="BV767" s="13"/>
      <c r="BW767" s="13"/>
      <c r="BX767" s="13"/>
      <c r="BY767" s="13"/>
      <c r="BZ767" s="13"/>
      <c r="CA767" s="13"/>
      <c r="CB767" s="13"/>
      <c r="CC767" s="13"/>
      <c r="CD767" s="13"/>
      <c r="CE767" s="13"/>
      <c r="CF767" s="13"/>
      <c r="CG767" s="13"/>
      <c r="CH767" s="13"/>
    </row>
    <row r="768" spans="1:86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13"/>
      <c r="AY768" s="13"/>
      <c r="AZ768" s="13"/>
      <c r="BA768" s="13"/>
      <c r="BB768" s="13"/>
      <c r="BC768" s="13"/>
      <c r="BD768" s="13"/>
      <c r="BE768" s="13"/>
      <c r="BF768" s="13"/>
      <c r="BG768" s="13"/>
      <c r="BH768" s="13"/>
      <c r="BI768" s="13"/>
      <c r="BJ768" s="13"/>
      <c r="BK768" s="13"/>
      <c r="BL768" s="13"/>
      <c r="BM768" s="13"/>
      <c r="BN768" s="13"/>
      <c r="BO768" s="13"/>
      <c r="BP768" s="13"/>
      <c r="BQ768" s="13"/>
      <c r="BR768" s="13"/>
      <c r="BS768" s="13"/>
      <c r="BT768" s="13"/>
      <c r="BU768" s="13"/>
      <c r="BV768" s="13"/>
      <c r="BW768" s="13"/>
      <c r="BX768" s="13"/>
      <c r="BY768" s="13"/>
      <c r="BZ768" s="13"/>
      <c r="CA768" s="13"/>
      <c r="CB768" s="13"/>
      <c r="CC768" s="13"/>
      <c r="CD768" s="13"/>
      <c r="CE768" s="13"/>
      <c r="CF768" s="13"/>
      <c r="CG768" s="13"/>
      <c r="CH768" s="13"/>
    </row>
    <row r="769" spans="1:86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13"/>
      <c r="AY769" s="13"/>
      <c r="AZ769" s="13"/>
      <c r="BA769" s="13"/>
      <c r="BB769" s="13"/>
      <c r="BC769" s="13"/>
      <c r="BD769" s="13"/>
      <c r="BE769" s="13"/>
      <c r="BF769" s="13"/>
      <c r="BG769" s="13"/>
      <c r="BH769" s="13"/>
      <c r="BI769" s="13"/>
      <c r="BJ769" s="13"/>
      <c r="BK769" s="13"/>
      <c r="BL769" s="13"/>
      <c r="BM769" s="13"/>
      <c r="BN769" s="13"/>
      <c r="BO769" s="13"/>
      <c r="BP769" s="13"/>
      <c r="BQ769" s="13"/>
      <c r="BR769" s="13"/>
      <c r="BS769" s="13"/>
      <c r="BT769" s="13"/>
      <c r="BU769" s="13"/>
      <c r="BV769" s="13"/>
      <c r="BW769" s="13"/>
      <c r="BX769" s="13"/>
      <c r="BY769" s="13"/>
      <c r="BZ769" s="13"/>
      <c r="CA769" s="13"/>
      <c r="CB769" s="13"/>
      <c r="CC769" s="13"/>
      <c r="CD769" s="13"/>
      <c r="CE769" s="13"/>
      <c r="CF769" s="13"/>
      <c r="CG769" s="13"/>
      <c r="CH769" s="13"/>
    </row>
    <row r="770" spans="1:86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13"/>
      <c r="AY770" s="13"/>
      <c r="AZ770" s="13"/>
      <c r="BA770" s="13"/>
      <c r="BB770" s="13"/>
      <c r="BC770" s="13"/>
      <c r="BD770" s="13"/>
      <c r="BE770" s="13"/>
      <c r="BF770" s="13"/>
      <c r="BG770" s="13"/>
      <c r="BH770" s="13"/>
      <c r="BI770" s="13"/>
      <c r="BJ770" s="13"/>
      <c r="BK770" s="13"/>
      <c r="BL770" s="13"/>
      <c r="BM770" s="13"/>
      <c r="BN770" s="13"/>
      <c r="BO770" s="13"/>
      <c r="BP770" s="13"/>
      <c r="BQ770" s="13"/>
      <c r="BR770" s="13"/>
      <c r="BS770" s="13"/>
      <c r="BT770" s="13"/>
      <c r="BU770" s="13"/>
      <c r="BV770" s="13"/>
      <c r="BW770" s="13"/>
      <c r="BX770" s="13"/>
      <c r="BY770" s="13"/>
      <c r="BZ770" s="13"/>
      <c r="CA770" s="13"/>
      <c r="CB770" s="13"/>
      <c r="CC770" s="13"/>
      <c r="CD770" s="13"/>
      <c r="CE770" s="13"/>
      <c r="CF770" s="13"/>
      <c r="CG770" s="13"/>
      <c r="CH770" s="13"/>
    </row>
    <row r="771" spans="1:86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13"/>
      <c r="AY771" s="13"/>
      <c r="AZ771" s="13"/>
      <c r="BA771" s="13"/>
      <c r="BB771" s="13"/>
      <c r="BC771" s="13"/>
      <c r="BD771" s="13"/>
      <c r="BE771" s="13"/>
      <c r="BF771" s="13"/>
      <c r="BG771" s="13"/>
      <c r="BH771" s="13"/>
      <c r="BI771" s="13"/>
      <c r="BJ771" s="13"/>
      <c r="BK771" s="13"/>
      <c r="BL771" s="13"/>
      <c r="BM771" s="13"/>
      <c r="BN771" s="13"/>
      <c r="BO771" s="13"/>
      <c r="BP771" s="13"/>
      <c r="BQ771" s="13"/>
      <c r="BR771" s="13"/>
      <c r="BS771" s="13"/>
      <c r="BT771" s="13"/>
      <c r="BU771" s="13"/>
      <c r="BV771" s="13"/>
      <c r="BW771" s="13"/>
      <c r="BX771" s="13"/>
      <c r="BY771" s="13"/>
      <c r="BZ771" s="13"/>
      <c r="CA771" s="13"/>
      <c r="CB771" s="13"/>
      <c r="CC771" s="13"/>
      <c r="CD771" s="13"/>
      <c r="CE771" s="13"/>
      <c r="CF771" s="13"/>
      <c r="CG771" s="13"/>
      <c r="CH771" s="13"/>
    </row>
    <row r="772" spans="1:86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13"/>
      <c r="AY772" s="13"/>
      <c r="AZ772" s="13"/>
      <c r="BA772" s="13"/>
      <c r="BB772" s="13"/>
      <c r="BC772" s="13"/>
      <c r="BD772" s="13"/>
      <c r="BE772" s="13"/>
      <c r="BF772" s="13"/>
      <c r="BG772" s="13"/>
      <c r="BH772" s="13"/>
      <c r="BI772" s="13"/>
      <c r="BJ772" s="13"/>
      <c r="BK772" s="13"/>
      <c r="BL772" s="13"/>
      <c r="BM772" s="13"/>
      <c r="BN772" s="13"/>
      <c r="BO772" s="13"/>
      <c r="BP772" s="13"/>
      <c r="BQ772" s="13"/>
      <c r="BR772" s="13"/>
      <c r="BS772" s="13"/>
      <c r="BT772" s="13"/>
      <c r="BU772" s="13"/>
      <c r="BV772" s="13"/>
      <c r="BW772" s="13"/>
      <c r="BX772" s="13"/>
      <c r="BY772" s="13"/>
      <c r="BZ772" s="13"/>
      <c r="CA772" s="13"/>
      <c r="CB772" s="13"/>
      <c r="CC772" s="13"/>
      <c r="CD772" s="13"/>
      <c r="CE772" s="13"/>
      <c r="CF772" s="13"/>
      <c r="CG772" s="13"/>
      <c r="CH772" s="13"/>
    </row>
    <row r="773" spans="1:86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13"/>
      <c r="AY773" s="13"/>
      <c r="AZ773" s="13"/>
      <c r="BA773" s="13"/>
      <c r="BB773" s="13"/>
      <c r="BC773" s="13"/>
      <c r="BD773" s="13"/>
      <c r="BE773" s="13"/>
      <c r="BF773" s="13"/>
      <c r="BG773" s="13"/>
      <c r="BH773" s="13"/>
      <c r="BI773" s="13"/>
      <c r="BJ773" s="13"/>
      <c r="BK773" s="13"/>
      <c r="BL773" s="13"/>
      <c r="BM773" s="13"/>
      <c r="BN773" s="13"/>
      <c r="BO773" s="13"/>
      <c r="BP773" s="13"/>
      <c r="BQ773" s="13"/>
      <c r="BR773" s="13"/>
      <c r="BS773" s="13"/>
      <c r="BT773" s="13"/>
      <c r="BU773" s="13"/>
      <c r="BV773" s="13"/>
      <c r="BW773" s="13"/>
      <c r="BX773" s="13"/>
      <c r="BY773" s="13"/>
      <c r="BZ773" s="13"/>
      <c r="CA773" s="13"/>
      <c r="CB773" s="13"/>
      <c r="CC773" s="13"/>
      <c r="CD773" s="13"/>
      <c r="CE773" s="13"/>
      <c r="CF773" s="13"/>
      <c r="CG773" s="13"/>
      <c r="CH773" s="13"/>
    </row>
    <row r="774" spans="1:86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13"/>
      <c r="AY774" s="13"/>
      <c r="AZ774" s="13"/>
      <c r="BA774" s="13"/>
      <c r="BB774" s="13"/>
      <c r="BC774" s="13"/>
      <c r="BD774" s="13"/>
      <c r="BE774" s="13"/>
      <c r="BF774" s="13"/>
      <c r="BG774" s="13"/>
      <c r="BH774" s="13"/>
      <c r="BI774" s="13"/>
      <c r="BJ774" s="13"/>
      <c r="BK774" s="13"/>
      <c r="BL774" s="13"/>
      <c r="BM774" s="13"/>
      <c r="BN774" s="13"/>
      <c r="BO774" s="13"/>
      <c r="BP774" s="13"/>
      <c r="BQ774" s="13"/>
      <c r="BR774" s="13"/>
      <c r="BS774" s="13"/>
      <c r="BT774" s="13"/>
      <c r="BU774" s="13"/>
      <c r="BV774" s="13"/>
      <c r="BW774" s="13"/>
      <c r="BX774" s="13"/>
      <c r="BY774" s="13"/>
      <c r="BZ774" s="13"/>
      <c r="CA774" s="13"/>
      <c r="CB774" s="13"/>
      <c r="CC774" s="13"/>
      <c r="CD774" s="13"/>
      <c r="CE774" s="13"/>
      <c r="CF774" s="13"/>
      <c r="CG774" s="13"/>
      <c r="CH774" s="13"/>
    </row>
    <row r="775" spans="1:86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13"/>
      <c r="AY775" s="13"/>
      <c r="AZ775" s="13"/>
      <c r="BA775" s="13"/>
      <c r="BB775" s="13"/>
      <c r="BC775" s="13"/>
      <c r="BD775" s="13"/>
      <c r="BE775" s="13"/>
      <c r="BF775" s="13"/>
      <c r="BG775" s="13"/>
      <c r="BH775" s="13"/>
      <c r="BI775" s="13"/>
      <c r="BJ775" s="13"/>
      <c r="BK775" s="13"/>
      <c r="BL775" s="13"/>
      <c r="BM775" s="13"/>
      <c r="BN775" s="13"/>
      <c r="BO775" s="13"/>
      <c r="BP775" s="13"/>
      <c r="BQ775" s="13"/>
      <c r="BR775" s="13"/>
      <c r="BS775" s="13"/>
      <c r="BT775" s="13"/>
      <c r="BU775" s="13"/>
      <c r="BV775" s="13"/>
      <c r="BW775" s="13"/>
      <c r="BX775" s="13"/>
      <c r="BY775" s="13"/>
      <c r="BZ775" s="13"/>
      <c r="CA775" s="13"/>
      <c r="CB775" s="13"/>
      <c r="CC775" s="13"/>
      <c r="CD775" s="13"/>
      <c r="CE775" s="13"/>
      <c r="CF775" s="13"/>
      <c r="CG775" s="13"/>
      <c r="CH775" s="13"/>
    </row>
    <row r="776" spans="1:86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13"/>
      <c r="AY776" s="13"/>
      <c r="AZ776" s="13"/>
      <c r="BA776" s="13"/>
      <c r="BB776" s="13"/>
      <c r="BC776" s="13"/>
      <c r="BD776" s="13"/>
      <c r="BE776" s="13"/>
      <c r="BF776" s="13"/>
      <c r="BG776" s="13"/>
      <c r="BH776" s="13"/>
      <c r="BI776" s="13"/>
      <c r="BJ776" s="13"/>
      <c r="BK776" s="13"/>
      <c r="BL776" s="13"/>
      <c r="BM776" s="13"/>
      <c r="BN776" s="13"/>
      <c r="BO776" s="13"/>
      <c r="BP776" s="13"/>
      <c r="BQ776" s="13"/>
      <c r="BR776" s="13"/>
      <c r="BS776" s="13"/>
      <c r="BT776" s="13"/>
      <c r="BU776" s="13"/>
      <c r="BV776" s="13"/>
      <c r="BW776" s="13"/>
      <c r="BX776" s="13"/>
      <c r="BY776" s="13"/>
      <c r="BZ776" s="13"/>
      <c r="CA776" s="13"/>
      <c r="CB776" s="13"/>
      <c r="CC776" s="13"/>
      <c r="CD776" s="13"/>
      <c r="CE776" s="13"/>
      <c r="CF776" s="13"/>
      <c r="CG776" s="13"/>
      <c r="CH776" s="13"/>
    </row>
    <row r="777" spans="1:86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13"/>
      <c r="AY777" s="13"/>
      <c r="AZ777" s="13"/>
      <c r="BA777" s="13"/>
      <c r="BB777" s="13"/>
      <c r="BC777" s="13"/>
      <c r="BD777" s="13"/>
      <c r="BE777" s="13"/>
      <c r="BF777" s="13"/>
      <c r="BG777" s="13"/>
      <c r="BH777" s="13"/>
      <c r="BI777" s="13"/>
      <c r="BJ777" s="13"/>
      <c r="BK777" s="13"/>
      <c r="BL777" s="13"/>
      <c r="BM777" s="13"/>
      <c r="BN777" s="13"/>
      <c r="BO777" s="13"/>
      <c r="BP777" s="13"/>
      <c r="BQ777" s="13"/>
      <c r="BR777" s="13"/>
      <c r="BS777" s="13"/>
      <c r="BT777" s="13"/>
      <c r="BU777" s="13"/>
      <c r="BV777" s="13"/>
      <c r="BW777" s="13"/>
      <c r="BX777" s="13"/>
      <c r="BY777" s="13"/>
      <c r="BZ777" s="13"/>
      <c r="CA777" s="13"/>
      <c r="CB777" s="13"/>
      <c r="CC777" s="13"/>
      <c r="CD777" s="13"/>
      <c r="CE777" s="13"/>
      <c r="CF777" s="13"/>
      <c r="CG777" s="13"/>
      <c r="CH777" s="13"/>
    </row>
    <row r="778" spans="1:86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13"/>
      <c r="AY778" s="13"/>
      <c r="AZ778" s="13"/>
      <c r="BA778" s="13"/>
      <c r="BB778" s="13"/>
      <c r="BC778" s="13"/>
      <c r="BD778" s="13"/>
      <c r="BE778" s="13"/>
      <c r="BF778" s="13"/>
      <c r="BG778" s="13"/>
      <c r="BH778" s="13"/>
      <c r="BI778" s="13"/>
      <c r="BJ778" s="13"/>
      <c r="BK778" s="13"/>
      <c r="BL778" s="13"/>
      <c r="BM778" s="13"/>
      <c r="BN778" s="13"/>
      <c r="BO778" s="13"/>
      <c r="BP778" s="13"/>
      <c r="BQ778" s="13"/>
      <c r="BR778" s="13"/>
      <c r="BS778" s="13"/>
      <c r="BT778" s="13"/>
      <c r="BU778" s="13"/>
      <c r="BV778" s="13"/>
      <c r="BW778" s="13"/>
      <c r="BX778" s="13"/>
      <c r="BY778" s="13"/>
      <c r="BZ778" s="13"/>
      <c r="CA778" s="13"/>
      <c r="CB778" s="13"/>
      <c r="CC778" s="13"/>
      <c r="CD778" s="13"/>
      <c r="CE778" s="13"/>
      <c r="CF778" s="13"/>
      <c r="CG778" s="13"/>
      <c r="CH778" s="13"/>
    </row>
    <row r="779" spans="1:86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13"/>
      <c r="AY779" s="13"/>
      <c r="AZ779" s="13"/>
      <c r="BA779" s="13"/>
      <c r="BB779" s="13"/>
      <c r="BC779" s="13"/>
      <c r="BD779" s="13"/>
      <c r="BE779" s="13"/>
      <c r="BF779" s="13"/>
      <c r="BG779" s="13"/>
      <c r="BH779" s="13"/>
      <c r="BI779" s="13"/>
      <c r="BJ779" s="13"/>
      <c r="BK779" s="13"/>
      <c r="BL779" s="13"/>
      <c r="BM779" s="13"/>
      <c r="BN779" s="13"/>
      <c r="BO779" s="13"/>
      <c r="BP779" s="13"/>
      <c r="BQ779" s="13"/>
      <c r="BR779" s="13"/>
      <c r="BS779" s="13"/>
      <c r="BT779" s="13"/>
      <c r="BU779" s="13"/>
      <c r="BV779" s="13"/>
      <c r="BW779" s="13"/>
      <c r="BX779" s="13"/>
      <c r="BY779" s="13"/>
      <c r="BZ779" s="13"/>
      <c r="CA779" s="13"/>
      <c r="CB779" s="13"/>
      <c r="CC779" s="13"/>
      <c r="CD779" s="13"/>
      <c r="CE779" s="13"/>
      <c r="CF779" s="13"/>
      <c r="CG779" s="13"/>
      <c r="CH779" s="13"/>
    </row>
    <row r="780" spans="1:86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13"/>
      <c r="AY780" s="13"/>
      <c r="AZ780" s="13"/>
      <c r="BA780" s="13"/>
      <c r="BB780" s="13"/>
      <c r="BC780" s="13"/>
      <c r="BD780" s="13"/>
      <c r="BE780" s="13"/>
      <c r="BF780" s="13"/>
      <c r="BG780" s="13"/>
      <c r="BH780" s="13"/>
      <c r="BI780" s="13"/>
      <c r="BJ780" s="13"/>
      <c r="BK780" s="13"/>
      <c r="BL780" s="13"/>
      <c r="BM780" s="13"/>
      <c r="BN780" s="13"/>
      <c r="BO780" s="13"/>
      <c r="BP780" s="13"/>
      <c r="BQ780" s="13"/>
      <c r="BR780" s="13"/>
      <c r="BS780" s="13"/>
      <c r="BT780" s="13"/>
      <c r="BU780" s="13"/>
      <c r="BV780" s="13"/>
      <c r="BW780" s="13"/>
      <c r="BX780" s="13"/>
      <c r="BY780" s="13"/>
      <c r="BZ780" s="13"/>
      <c r="CA780" s="13"/>
      <c r="CB780" s="13"/>
      <c r="CC780" s="13"/>
      <c r="CD780" s="13"/>
      <c r="CE780" s="13"/>
      <c r="CF780" s="13"/>
      <c r="CG780" s="13"/>
      <c r="CH780" s="13"/>
    </row>
    <row r="781" spans="1:86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13"/>
      <c r="AY781" s="13"/>
      <c r="AZ781" s="13"/>
      <c r="BA781" s="13"/>
      <c r="BB781" s="13"/>
      <c r="BC781" s="13"/>
      <c r="BD781" s="13"/>
      <c r="BE781" s="13"/>
      <c r="BF781" s="13"/>
      <c r="BG781" s="13"/>
      <c r="BH781" s="13"/>
      <c r="BI781" s="13"/>
      <c r="BJ781" s="13"/>
      <c r="BK781" s="13"/>
      <c r="BL781" s="13"/>
      <c r="BM781" s="13"/>
      <c r="BN781" s="13"/>
      <c r="BO781" s="13"/>
      <c r="BP781" s="13"/>
      <c r="BQ781" s="13"/>
      <c r="BR781" s="13"/>
      <c r="BS781" s="13"/>
      <c r="BT781" s="13"/>
      <c r="BU781" s="13"/>
      <c r="BV781" s="13"/>
      <c r="BW781" s="13"/>
      <c r="BX781" s="13"/>
      <c r="BY781" s="13"/>
      <c r="BZ781" s="13"/>
      <c r="CA781" s="13"/>
      <c r="CB781" s="13"/>
      <c r="CC781" s="13"/>
      <c r="CD781" s="13"/>
      <c r="CE781" s="13"/>
      <c r="CF781" s="13"/>
      <c r="CG781" s="13"/>
      <c r="CH781" s="13"/>
    </row>
    <row r="782" spans="1:86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13"/>
      <c r="AY782" s="13"/>
      <c r="AZ782" s="13"/>
      <c r="BA782" s="13"/>
      <c r="BB782" s="13"/>
      <c r="BC782" s="13"/>
      <c r="BD782" s="13"/>
      <c r="BE782" s="13"/>
      <c r="BF782" s="13"/>
      <c r="BG782" s="13"/>
      <c r="BH782" s="13"/>
      <c r="BI782" s="13"/>
      <c r="BJ782" s="13"/>
      <c r="BK782" s="13"/>
      <c r="BL782" s="13"/>
      <c r="BM782" s="13"/>
      <c r="BN782" s="13"/>
      <c r="BO782" s="13"/>
      <c r="BP782" s="13"/>
      <c r="BQ782" s="13"/>
      <c r="BR782" s="13"/>
      <c r="BS782" s="13"/>
      <c r="BT782" s="13"/>
      <c r="BU782" s="13"/>
      <c r="BV782" s="13"/>
      <c r="BW782" s="13"/>
      <c r="BX782" s="13"/>
      <c r="BY782" s="13"/>
      <c r="BZ782" s="13"/>
      <c r="CA782" s="13"/>
      <c r="CB782" s="13"/>
      <c r="CC782" s="13"/>
      <c r="CD782" s="13"/>
      <c r="CE782" s="13"/>
      <c r="CF782" s="13"/>
      <c r="CG782" s="13"/>
      <c r="CH782" s="13"/>
    </row>
    <row r="783" spans="1:86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13"/>
      <c r="AY783" s="13"/>
      <c r="AZ783" s="13"/>
      <c r="BA783" s="13"/>
      <c r="BB783" s="13"/>
      <c r="BC783" s="13"/>
      <c r="BD783" s="13"/>
      <c r="BE783" s="13"/>
      <c r="BF783" s="13"/>
      <c r="BG783" s="13"/>
      <c r="BH783" s="13"/>
      <c r="BI783" s="13"/>
      <c r="BJ783" s="13"/>
      <c r="BK783" s="13"/>
      <c r="BL783" s="13"/>
      <c r="BM783" s="13"/>
      <c r="BN783" s="13"/>
      <c r="BO783" s="13"/>
      <c r="BP783" s="13"/>
      <c r="BQ783" s="13"/>
      <c r="BR783" s="13"/>
      <c r="BS783" s="13"/>
      <c r="BT783" s="13"/>
      <c r="BU783" s="13"/>
      <c r="BV783" s="13"/>
      <c r="BW783" s="13"/>
      <c r="BX783" s="13"/>
      <c r="BY783" s="13"/>
      <c r="BZ783" s="13"/>
      <c r="CA783" s="13"/>
      <c r="CB783" s="13"/>
      <c r="CC783" s="13"/>
      <c r="CD783" s="13"/>
      <c r="CE783" s="13"/>
      <c r="CF783" s="13"/>
      <c r="CG783" s="13"/>
      <c r="CH783" s="13"/>
    </row>
    <row r="784" spans="1:86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13"/>
      <c r="AY784" s="13"/>
      <c r="AZ784" s="13"/>
      <c r="BA784" s="13"/>
      <c r="BB784" s="13"/>
      <c r="BC784" s="13"/>
      <c r="BD784" s="13"/>
      <c r="BE784" s="13"/>
      <c r="BF784" s="13"/>
      <c r="BG784" s="13"/>
      <c r="BH784" s="13"/>
      <c r="BI784" s="13"/>
      <c r="BJ784" s="13"/>
      <c r="BK784" s="13"/>
      <c r="BL784" s="13"/>
      <c r="BM784" s="13"/>
      <c r="BN784" s="13"/>
      <c r="BO784" s="13"/>
      <c r="BP784" s="13"/>
      <c r="BQ784" s="13"/>
      <c r="BR784" s="13"/>
      <c r="BS784" s="13"/>
      <c r="BT784" s="13"/>
      <c r="BU784" s="13"/>
      <c r="BV784" s="13"/>
      <c r="BW784" s="13"/>
      <c r="BX784" s="13"/>
      <c r="BY784" s="13"/>
      <c r="BZ784" s="13"/>
      <c r="CA784" s="13"/>
      <c r="CB784" s="13"/>
      <c r="CC784" s="13"/>
      <c r="CD784" s="13"/>
      <c r="CE784" s="13"/>
      <c r="CF784" s="13"/>
      <c r="CG784" s="13"/>
      <c r="CH784" s="13"/>
    </row>
    <row r="785" spans="1:86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13"/>
      <c r="AY785" s="13"/>
      <c r="AZ785" s="13"/>
      <c r="BA785" s="13"/>
      <c r="BB785" s="13"/>
      <c r="BC785" s="13"/>
      <c r="BD785" s="13"/>
      <c r="BE785" s="13"/>
      <c r="BF785" s="13"/>
      <c r="BG785" s="13"/>
      <c r="BH785" s="13"/>
      <c r="BI785" s="13"/>
      <c r="BJ785" s="13"/>
      <c r="BK785" s="13"/>
      <c r="BL785" s="13"/>
      <c r="BM785" s="13"/>
      <c r="BN785" s="13"/>
      <c r="BO785" s="13"/>
      <c r="BP785" s="13"/>
      <c r="BQ785" s="13"/>
      <c r="BR785" s="13"/>
      <c r="BS785" s="13"/>
      <c r="BT785" s="13"/>
      <c r="BU785" s="13"/>
      <c r="BV785" s="13"/>
      <c r="BW785" s="13"/>
      <c r="BX785" s="13"/>
      <c r="BY785" s="13"/>
      <c r="BZ785" s="13"/>
      <c r="CA785" s="13"/>
      <c r="CB785" s="13"/>
      <c r="CC785" s="13"/>
      <c r="CD785" s="13"/>
      <c r="CE785" s="13"/>
      <c r="CF785" s="13"/>
      <c r="CG785" s="13"/>
      <c r="CH785" s="13"/>
    </row>
    <row r="786" spans="1:86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13"/>
      <c r="AY786" s="13"/>
      <c r="AZ786" s="13"/>
      <c r="BA786" s="13"/>
      <c r="BB786" s="13"/>
      <c r="BC786" s="13"/>
      <c r="BD786" s="13"/>
      <c r="BE786" s="13"/>
      <c r="BF786" s="13"/>
      <c r="BG786" s="13"/>
      <c r="BH786" s="13"/>
      <c r="BI786" s="13"/>
      <c r="BJ786" s="13"/>
      <c r="BK786" s="13"/>
      <c r="BL786" s="13"/>
      <c r="BM786" s="13"/>
      <c r="BN786" s="13"/>
      <c r="BO786" s="13"/>
      <c r="BP786" s="13"/>
      <c r="BQ786" s="13"/>
      <c r="BR786" s="13"/>
      <c r="BS786" s="13"/>
      <c r="BT786" s="13"/>
      <c r="BU786" s="13"/>
      <c r="BV786" s="13"/>
      <c r="BW786" s="13"/>
      <c r="BX786" s="13"/>
      <c r="BY786" s="13"/>
      <c r="BZ786" s="13"/>
      <c r="CA786" s="13"/>
      <c r="CB786" s="13"/>
      <c r="CC786" s="13"/>
      <c r="CD786" s="13"/>
      <c r="CE786" s="13"/>
      <c r="CF786" s="13"/>
      <c r="CG786" s="13"/>
      <c r="CH786" s="13"/>
    </row>
    <row r="787" spans="1:86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13"/>
      <c r="AY787" s="13"/>
      <c r="AZ787" s="13"/>
      <c r="BA787" s="13"/>
      <c r="BB787" s="13"/>
      <c r="BC787" s="13"/>
      <c r="BD787" s="13"/>
      <c r="BE787" s="13"/>
      <c r="BF787" s="13"/>
      <c r="BG787" s="13"/>
      <c r="BH787" s="13"/>
      <c r="BI787" s="13"/>
      <c r="BJ787" s="13"/>
      <c r="BK787" s="13"/>
      <c r="BL787" s="13"/>
      <c r="BM787" s="13"/>
      <c r="BN787" s="13"/>
      <c r="BO787" s="13"/>
      <c r="BP787" s="13"/>
      <c r="BQ787" s="13"/>
      <c r="BR787" s="13"/>
      <c r="BS787" s="13"/>
      <c r="BT787" s="13"/>
      <c r="BU787" s="13"/>
      <c r="BV787" s="13"/>
      <c r="BW787" s="13"/>
      <c r="BX787" s="13"/>
      <c r="BY787" s="13"/>
      <c r="BZ787" s="13"/>
      <c r="CA787" s="13"/>
      <c r="CB787" s="13"/>
      <c r="CC787" s="13"/>
      <c r="CD787" s="13"/>
      <c r="CE787" s="13"/>
      <c r="CF787" s="13"/>
      <c r="CG787" s="13"/>
      <c r="CH787" s="13"/>
    </row>
    <row r="788" spans="1:86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13"/>
      <c r="AY788" s="13"/>
      <c r="AZ788" s="13"/>
      <c r="BA788" s="13"/>
      <c r="BB788" s="13"/>
      <c r="BC788" s="13"/>
      <c r="BD788" s="13"/>
      <c r="BE788" s="13"/>
      <c r="BF788" s="13"/>
      <c r="BG788" s="13"/>
      <c r="BH788" s="13"/>
      <c r="BI788" s="13"/>
      <c r="BJ788" s="13"/>
      <c r="BK788" s="13"/>
      <c r="BL788" s="13"/>
      <c r="BM788" s="13"/>
      <c r="BN788" s="13"/>
      <c r="BO788" s="13"/>
      <c r="BP788" s="13"/>
      <c r="BQ788" s="13"/>
      <c r="BR788" s="13"/>
      <c r="BS788" s="13"/>
      <c r="BT788" s="13"/>
      <c r="BU788" s="13"/>
      <c r="BV788" s="13"/>
      <c r="BW788" s="13"/>
      <c r="BX788" s="13"/>
      <c r="BY788" s="13"/>
      <c r="BZ788" s="13"/>
      <c r="CA788" s="13"/>
      <c r="CB788" s="13"/>
      <c r="CC788" s="13"/>
      <c r="CD788" s="13"/>
      <c r="CE788" s="13"/>
      <c r="CF788" s="13"/>
      <c r="CG788" s="13"/>
      <c r="CH788" s="13"/>
    </row>
    <row r="789" spans="1:86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13"/>
      <c r="AY789" s="13"/>
      <c r="AZ789" s="13"/>
      <c r="BA789" s="13"/>
      <c r="BB789" s="13"/>
      <c r="BC789" s="13"/>
      <c r="BD789" s="13"/>
      <c r="BE789" s="13"/>
      <c r="BF789" s="13"/>
      <c r="BG789" s="13"/>
      <c r="BH789" s="13"/>
      <c r="BI789" s="13"/>
      <c r="BJ789" s="13"/>
      <c r="BK789" s="13"/>
      <c r="BL789" s="13"/>
      <c r="BM789" s="13"/>
      <c r="BN789" s="13"/>
      <c r="BO789" s="13"/>
      <c r="BP789" s="13"/>
      <c r="BQ789" s="13"/>
      <c r="BR789" s="13"/>
      <c r="BS789" s="13"/>
      <c r="BT789" s="13"/>
      <c r="BU789" s="13"/>
      <c r="BV789" s="13"/>
      <c r="BW789" s="13"/>
      <c r="BX789" s="13"/>
      <c r="BY789" s="13"/>
      <c r="BZ789" s="13"/>
      <c r="CA789" s="13"/>
      <c r="CB789" s="13"/>
      <c r="CC789" s="13"/>
      <c r="CD789" s="13"/>
      <c r="CE789" s="13"/>
      <c r="CF789" s="13"/>
      <c r="CG789" s="13"/>
      <c r="CH789" s="13"/>
    </row>
    <row r="790" spans="1:86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13"/>
      <c r="AY790" s="13"/>
      <c r="AZ790" s="13"/>
      <c r="BA790" s="13"/>
      <c r="BB790" s="13"/>
      <c r="BC790" s="13"/>
      <c r="BD790" s="13"/>
      <c r="BE790" s="13"/>
      <c r="BF790" s="13"/>
      <c r="BG790" s="13"/>
      <c r="BH790" s="13"/>
      <c r="BI790" s="13"/>
      <c r="BJ790" s="13"/>
      <c r="BK790" s="13"/>
      <c r="BL790" s="13"/>
      <c r="BM790" s="13"/>
      <c r="BN790" s="13"/>
      <c r="BO790" s="13"/>
      <c r="BP790" s="13"/>
      <c r="BQ790" s="13"/>
      <c r="BR790" s="13"/>
      <c r="BS790" s="13"/>
      <c r="BT790" s="13"/>
      <c r="BU790" s="13"/>
      <c r="BV790" s="13"/>
      <c r="BW790" s="13"/>
      <c r="BX790" s="13"/>
      <c r="BY790" s="13"/>
      <c r="BZ790" s="13"/>
      <c r="CA790" s="13"/>
      <c r="CB790" s="13"/>
      <c r="CC790" s="13"/>
      <c r="CD790" s="13"/>
      <c r="CE790" s="13"/>
      <c r="CF790" s="13"/>
      <c r="CG790" s="13"/>
      <c r="CH790" s="13"/>
    </row>
    <row r="791" spans="1:86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13"/>
      <c r="AY791" s="13"/>
      <c r="AZ791" s="13"/>
      <c r="BA791" s="13"/>
      <c r="BB791" s="13"/>
      <c r="BC791" s="13"/>
      <c r="BD791" s="13"/>
      <c r="BE791" s="13"/>
      <c r="BF791" s="13"/>
      <c r="BG791" s="13"/>
      <c r="BH791" s="13"/>
      <c r="BI791" s="13"/>
      <c r="BJ791" s="13"/>
      <c r="BK791" s="13"/>
      <c r="BL791" s="13"/>
      <c r="BM791" s="13"/>
      <c r="BN791" s="13"/>
      <c r="BO791" s="13"/>
      <c r="BP791" s="13"/>
      <c r="BQ791" s="13"/>
      <c r="BR791" s="13"/>
      <c r="BS791" s="13"/>
      <c r="BT791" s="13"/>
      <c r="BU791" s="13"/>
      <c r="BV791" s="13"/>
      <c r="BW791" s="13"/>
      <c r="BX791" s="13"/>
      <c r="BY791" s="13"/>
      <c r="BZ791" s="13"/>
      <c r="CA791" s="13"/>
      <c r="CB791" s="13"/>
      <c r="CC791" s="13"/>
      <c r="CD791" s="13"/>
      <c r="CE791" s="13"/>
      <c r="CF791" s="13"/>
      <c r="CG791" s="13"/>
      <c r="CH791" s="13"/>
    </row>
    <row r="792" spans="1:86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13"/>
      <c r="AY792" s="13"/>
      <c r="AZ792" s="13"/>
      <c r="BA792" s="13"/>
      <c r="BB792" s="13"/>
      <c r="BC792" s="13"/>
      <c r="BD792" s="13"/>
      <c r="BE792" s="13"/>
      <c r="BF792" s="13"/>
      <c r="BG792" s="13"/>
      <c r="BH792" s="13"/>
      <c r="BI792" s="13"/>
      <c r="BJ792" s="13"/>
      <c r="BK792" s="13"/>
      <c r="BL792" s="13"/>
      <c r="BM792" s="13"/>
      <c r="BN792" s="13"/>
      <c r="BO792" s="13"/>
      <c r="BP792" s="13"/>
      <c r="BQ792" s="13"/>
      <c r="BR792" s="13"/>
      <c r="BS792" s="13"/>
      <c r="BT792" s="13"/>
      <c r="BU792" s="13"/>
      <c r="BV792" s="13"/>
      <c r="BW792" s="13"/>
      <c r="BX792" s="13"/>
      <c r="BY792" s="13"/>
      <c r="BZ792" s="13"/>
      <c r="CA792" s="13"/>
      <c r="CB792" s="13"/>
      <c r="CC792" s="13"/>
      <c r="CD792" s="13"/>
      <c r="CE792" s="13"/>
      <c r="CF792" s="13"/>
      <c r="CG792" s="13"/>
      <c r="CH792" s="13"/>
    </row>
    <row r="793" spans="1:86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13"/>
      <c r="AY793" s="13"/>
      <c r="AZ793" s="13"/>
      <c r="BA793" s="13"/>
      <c r="BB793" s="13"/>
      <c r="BC793" s="13"/>
      <c r="BD793" s="13"/>
      <c r="BE793" s="13"/>
      <c r="BF793" s="13"/>
      <c r="BG793" s="13"/>
      <c r="BH793" s="13"/>
      <c r="BI793" s="13"/>
      <c r="BJ793" s="13"/>
      <c r="BK793" s="13"/>
      <c r="BL793" s="13"/>
      <c r="BM793" s="13"/>
      <c r="BN793" s="13"/>
      <c r="BO793" s="13"/>
      <c r="BP793" s="13"/>
      <c r="BQ793" s="13"/>
      <c r="BR793" s="13"/>
      <c r="BS793" s="13"/>
      <c r="BT793" s="13"/>
      <c r="BU793" s="13"/>
      <c r="BV793" s="13"/>
      <c r="BW793" s="13"/>
      <c r="BX793" s="13"/>
      <c r="BY793" s="13"/>
      <c r="BZ793" s="13"/>
      <c r="CA793" s="13"/>
      <c r="CB793" s="13"/>
      <c r="CC793" s="13"/>
      <c r="CD793" s="13"/>
      <c r="CE793" s="13"/>
      <c r="CF793" s="13"/>
      <c r="CG793" s="13"/>
      <c r="CH793" s="13"/>
    </row>
    <row r="794" spans="1:86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Z794" s="15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  <c r="AL794" s="15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13"/>
      <c r="AY794" s="13"/>
      <c r="AZ794" s="13"/>
      <c r="BA794" s="13"/>
      <c r="BB794" s="13"/>
      <c r="BC794" s="13"/>
      <c r="BD794" s="13"/>
      <c r="BE794" s="13"/>
      <c r="BF794" s="13"/>
      <c r="BG794" s="13"/>
      <c r="BH794" s="13"/>
      <c r="BI794" s="13"/>
      <c r="BJ794" s="13"/>
      <c r="BK794" s="13"/>
      <c r="BL794" s="13"/>
      <c r="BM794" s="13"/>
      <c r="BN794" s="13"/>
      <c r="BO794" s="13"/>
      <c r="BP794" s="13"/>
      <c r="BQ794" s="13"/>
      <c r="BR794" s="13"/>
      <c r="BS794" s="13"/>
      <c r="BT794" s="13"/>
      <c r="BU794" s="13"/>
      <c r="BV794" s="13"/>
      <c r="BW794" s="13"/>
      <c r="BX794" s="13"/>
      <c r="BY794" s="13"/>
      <c r="BZ794" s="13"/>
      <c r="CA794" s="13"/>
      <c r="CB794" s="13"/>
      <c r="CC794" s="13"/>
      <c r="CD794" s="13"/>
      <c r="CE794" s="13"/>
      <c r="CF794" s="13"/>
      <c r="CG794" s="13"/>
      <c r="CH794" s="13"/>
    </row>
    <row r="795" spans="1:86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Z795" s="15"/>
      <c r="AA795" s="15"/>
      <c r="AB795" s="15"/>
      <c r="AC795" s="15"/>
      <c r="AD795" s="15"/>
      <c r="AE795" s="15"/>
      <c r="AF795" s="15"/>
      <c r="AG795" s="15"/>
      <c r="AH795" s="15"/>
      <c r="AI795" s="15"/>
      <c r="AJ795" s="15"/>
      <c r="AK795" s="15"/>
      <c r="AL795" s="15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13"/>
      <c r="AY795" s="13"/>
      <c r="AZ795" s="13"/>
      <c r="BA795" s="13"/>
      <c r="BB795" s="13"/>
      <c r="BC795" s="13"/>
      <c r="BD795" s="13"/>
      <c r="BE795" s="13"/>
      <c r="BF795" s="13"/>
      <c r="BG795" s="13"/>
      <c r="BH795" s="13"/>
      <c r="BI795" s="13"/>
      <c r="BJ795" s="13"/>
      <c r="BK795" s="13"/>
      <c r="BL795" s="13"/>
      <c r="BM795" s="13"/>
      <c r="BN795" s="13"/>
      <c r="BO795" s="13"/>
      <c r="BP795" s="13"/>
      <c r="BQ795" s="13"/>
      <c r="BR795" s="13"/>
      <c r="BS795" s="13"/>
      <c r="BT795" s="13"/>
      <c r="BU795" s="13"/>
      <c r="BV795" s="13"/>
      <c r="BW795" s="13"/>
      <c r="BX795" s="13"/>
      <c r="BY795" s="13"/>
      <c r="BZ795" s="13"/>
      <c r="CA795" s="13"/>
      <c r="CB795" s="13"/>
      <c r="CC795" s="13"/>
      <c r="CD795" s="13"/>
      <c r="CE795" s="13"/>
      <c r="CF795" s="13"/>
      <c r="CG795" s="13"/>
      <c r="CH795" s="13"/>
    </row>
    <row r="796" spans="1:86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Z796" s="15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  <c r="AL796" s="15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13"/>
      <c r="AY796" s="13"/>
      <c r="AZ796" s="13"/>
      <c r="BA796" s="13"/>
      <c r="BB796" s="13"/>
      <c r="BC796" s="13"/>
      <c r="BD796" s="13"/>
      <c r="BE796" s="13"/>
      <c r="BF796" s="13"/>
      <c r="BG796" s="13"/>
      <c r="BH796" s="13"/>
      <c r="BI796" s="13"/>
      <c r="BJ796" s="13"/>
      <c r="BK796" s="13"/>
      <c r="BL796" s="13"/>
      <c r="BM796" s="13"/>
      <c r="BN796" s="13"/>
      <c r="BO796" s="13"/>
      <c r="BP796" s="13"/>
      <c r="BQ796" s="13"/>
      <c r="BR796" s="13"/>
      <c r="BS796" s="13"/>
      <c r="BT796" s="13"/>
      <c r="BU796" s="13"/>
      <c r="BV796" s="13"/>
      <c r="BW796" s="13"/>
      <c r="BX796" s="13"/>
      <c r="BY796" s="13"/>
      <c r="BZ796" s="13"/>
      <c r="CA796" s="13"/>
      <c r="CB796" s="13"/>
      <c r="CC796" s="13"/>
      <c r="CD796" s="13"/>
      <c r="CE796" s="13"/>
      <c r="CF796" s="13"/>
      <c r="CG796" s="13"/>
      <c r="CH796" s="13"/>
    </row>
    <row r="797" spans="1:86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Z797" s="15"/>
      <c r="AA797" s="15"/>
      <c r="AB797" s="15"/>
      <c r="AC797" s="15"/>
      <c r="AD797" s="15"/>
      <c r="AE797" s="15"/>
      <c r="AF797" s="15"/>
      <c r="AG797" s="15"/>
      <c r="AH797" s="15"/>
      <c r="AI797" s="15"/>
      <c r="AJ797" s="15"/>
      <c r="AK797" s="15"/>
      <c r="AL797" s="15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13"/>
      <c r="AY797" s="13"/>
      <c r="AZ797" s="13"/>
      <c r="BA797" s="13"/>
      <c r="BB797" s="13"/>
      <c r="BC797" s="13"/>
      <c r="BD797" s="13"/>
      <c r="BE797" s="13"/>
      <c r="BF797" s="13"/>
      <c r="BG797" s="13"/>
      <c r="BH797" s="13"/>
      <c r="BI797" s="13"/>
      <c r="BJ797" s="13"/>
      <c r="BK797" s="13"/>
      <c r="BL797" s="13"/>
      <c r="BM797" s="13"/>
      <c r="BN797" s="13"/>
      <c r="BO797" s="13"/>
      <c r="BP797" s="13"/>
      <c r="BQ797" s="13"/>
      <c r="BR797" s="13"/>
      <c r="BS797" s="13"/>
      <c r="BT797" s="13"/>
      <c r="BU797" s="13"/>
      <c r="BV797" s="13"/>
      <c r="BW797" s="13"/>
      <c r="BX797" s="13"/>
      <c r="BY797" s="13"/>
      <c r="BZ797" s="13"/>
      <c r="CA797" s="13"/>
      <c r="CB797" s="13"/>
      <c r="CC797" s="13"/>
      <c r="CD797" s="13"/>
      <c r="CE797" s="13"/>
      <c r="CF797" s="13"/>
      <c r="CG797" s="13"/>
      <c r="CH797" s="13"/>
    </row>
    <row r="798" spans="1:86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  <c r="AL798" s="15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13"/>
      <c r="AY798" s="13"/>
      <c r="AZ798" s="13"/>
      <c r="BA798" s="13"/>
      <c r="BB798" s="13"/>
      <c r="BC798" s="13"/>
      <c r="BD798" s="13"/>
      <c r="BE798" s="13"/>
      <c r="BF798" s="13"/>
      <c r="BG798" s="13"/>
      <c r="BH798" s="13"/>
      <c r="BI798" s="13"/>
      <c r="BJ798" s="13"/>
      <c r="BK798" s="13"/>
      <c r="BL798" s="13"/>
      <c r="BM798" s="13"/>
      <c r="BN798" s="13"/>
      <c r="BO798" s="13"/>
      <c r="BP798" s="13"/>
      <c r="BQ798" s="13"/>
      <c r="BR798" s="13"/>
      <c r="BS798" s="13"/>
      <c r="BT798" s="13"/>
      <c r="BU798" s="13"/>
      <c r="BV798" s="13"/>
      <c r="BW798" s="13"/>
      <c r="BX798" s="13"/>
      <c r="BY798" s="13"/>
      <c r="BZ798" s="13"/>
      <c r="CA798" s="13"/>
      <c r="CB798" s="13"/>
      <c r="CC798" s="13"/>
      <c r="CD798" s="13"/>
      <c r="CE798" s="13"/>
      <c r="CF798" s="13"/>
      <c r="CG798" s="13"/>
      <c r="CH798" s="13"/>
    </row>
    <row r="799" spans="1:86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Z799" s="15"/>
      <c r="AA799" s="15"/>
      <c r="AB799" s="15"/>
      <c r="AC799" s="15"/>
      <c r="AD799" s="15"/>
      <c r="AE799" s="15"/>
      <c r="AF799" s="15"/>
      <c r="AG799" s="15"/>
      <c r="AH799" s="15"/>
      <c r="AI799" s="15"/>
      <c r="AJ799" s="15"/>
      <c r="AK799" s="15"/>
      <c r="AL799" s="15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13"/>
      <c r="AY799" s="13"/>
      <c r="AZ799" s="13"/>
      <c r="BA799" s="13"/>
      <c r="BB799" s="13"/>
      <c r="BC799" s="13"/>
      <c r="BD799" s="13"/>
      <c r="BE799" s="13"/>
      <c r="BF799" s="13"/>
      <c r="BG799" s="13"/>
      <c r="BH799" s="13"/>
      <c r="BI799" s="13"/>
      <c r="BJ799" s="13"/>
      <c r="BK799" s="13"/>
      <c r="BL799" s="13"/>
      <c r="BM799" s="13"/>
      <c r="BN799" s="13"/>
      <c r="BO799" s="13"/>
      <c r="BP799" s="13"/>
      <c r="BQ799" s="13"/>
      <c r="BR799" s="13"/>
      <c r="BS799" s="13"/>
      <c r="BT799" s="13"/>
      <c r="BU799" s="13"/>
      <c r="BV799" s="13"/>
      <c r="BW799" s="13"/>
      <c r="BX799" s="13"/>
      <c r="BY799" s="13"/>
      <c r="BZ799" s="13"/>
      <c r="CA799" s="13"/>
      <c r="CB799" s="13"/>
      <c r="CC799" s="13"/>
      <c r="CD799" s="13"/>
      <c r="CE799" s="13"/>
      <c r="CF799" s="13"/>
      <c r="CG799" s="13"/>
      <c r="CH799" s="13"/>
    </row>
    <row r="800" spans="1:86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  <c r="AL800" s="15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13"/>
      <c r="AY800" s="13"/>
      <c r="AZ800" s="13"/>
      <c r="BA800" s="13"/>
      <c r="BB800" s="13"/>
      <c r="BC800" s="13"/>
      <c r="BD800" s="13"/>
      <c r="BE800" s="13"/>
      <c r="BF800" s="13"/>
      <c r="BG800" s="13"/>
      <c r="BH800" s="13"/>
      <c r="BI800" s="13"/>
      <c r="BJ800" s="13"/>
      <c r="BK800" s="13"/>
      <c r="BL800" s="13"/>
      <c r="BM800" s="13"/>
      <c r="BN800" s="13"/>
      <c r="BO800" s="13"/>
      <c r="BP800" s="13"/>
      <c r="BQ800" s="13"/>
      <c r="BR800" s="13"/>
      <c r="BS800" s="13"/>
      <c r="BT800" s="13"/>
      <c r="BU800" s="13"/>
      <c r="BV800" s="13"/>
      <c r="BW800" s="13"/>
      <c r="BX800" s="13"/>
      <c r="BY800" s="13"/>
      <c r="BZ800" s="13"/>
      <c r="CA800" s="13"/>
      <c r="CB800" s="13"/>
      <c r="CC800" s="13"/>
      <c r="CD800" s="13"/>
      <c r="CE800" s="13"/>
      <c r="CF800" s="13"/>
      <c r="CG800" s="13"/>
      <c r="CH800" s="13"/>
    </row>
    <row r="801" spans="1:86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13"/>
      <c r="AY801" s="13"/>
      <c r="AZ801" s="13"/>
      <c r="BA801" s="13"/>
      <c r="BB801" s="13"/>
      <c r="BC801" s="13"/>
      <c r="BD801" s="13"/>
      <c r="BE801" s="13"/>
      <c r="BF801" s="13"/>
      <c r="BG801" s="13"/>
      <c r="BH801" s="13"/>
      <c r="BI801" s="13"/>
      <c r="BJ801" s="13"/>
      <c r="BK801" s="13"/>
      <c r="BL801" s="13"/>
      <c r="BM801" s="13"/>
      <c r="BN801" s="13"/>
      <c r="BO801" s="13"/>
      <c r="BP801" s="13"/>
      <c r="BQ801" s="13"/>
      <c r="BR801" s="13"/>
      <c r="BS801" s="13"/>
      <c r="BT801" s="13"/>
      <c r="BU801" s="13"/>
      <c r="BV801" s="13"/>
      <c r="BW801" s="13"/>
      <c r="BX801" s="13"/>
      <c r="BY801" s="13"/>
      <c r="BZ801" s="13"/>
      <c r="CA801" s="13"/>
      <c r="CB801" s="13"/>
      <c r="CC801" s="13"/>
      <c r="CD801" s="13"/>
      <c r="CE801" s="13"/>
      <c r="CF801" s="13"/>
      <c r="CG801" s="13"/>
      <c r="CH801" s="13"/>
    </row>
    <row r="802" spans="1:86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  <c r="AL802" s="15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13"/>
      <c r="AY802" s="13"/>
      <c r="AZ802" s="13"/>
      <c r="BA802" s="13"/>
      <c r="BB802" s="13"/>
      <c r="BC802" s="13"/>
      <c r="BD802" s="13"/>
      <c r="BE802" s="13"/>
      <c r="BF802" s="13"/>
      <c r="BG802" s="13"/>
      <c r="BH802" s="13"/>
      <c r="BI802" s="13"/>
      <c r="BJ802" s="13"/>
      <c r="BK802" s="13"/>
      <c r="BL802" s="13"/>
      <c r="BM802" s="13"/>
      <c r="BN802" s="13"/>
      <c r="BO802" s="13"/>
      <c r="BP802" s="13"/>
      <c r="BQ802" s="13"/>
      <c r="BR802" s="13"/>
      <c r="BS802" s="13"/>
      <c r="BT802" s="13"/>
      <c r="BU802" s="13"/>
      <c r="BV802" s="13"/>
      <c r="BW802" s="13"/>
      <c r="BX802" s="13"/>
      <c r="BY802" s="13"/>
      <c r="BZ802" s="13"/>
      <c r="CA802" s="13"/>
      <c r="CB802" s="13"/>
      <c r="CC802" s="13"/>
      <c r="CD802" s="13"/>
      <c r="CE802" s="13"/>
      <c r="CF802" s="13"/>
      <c r="CG802" s="13"/>
      <c r="CH802" s="13"/>
    </row>
    <row r="803" spans="1:86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13"/>
      <c r="AY803" s="13"/>
      <c r="AZ803" s="13"/>
      <c r="BA803" s="13"/>
      <c r="BB803" s="13"/>
      <c r="BC803" s="13"/>
      <c r="BD803" s="13"/>
      <c r="BE803" s="13"/>
      <c r="BF803" s="13"/>
      <c r="BG803" s="13"/>
      <c r="BH803" s="13"/>
      <c r="BI803" s="13"/>
      <c r="BJ803" s="13"/>
      <c r="BK803" s="13"/>
      <c r="BL803" s="13"/>
      <c r="BM803" s="13"/>
      <c r="BN803" s="13"/>
      <c r="BO803" s="13"/>
      <c r="BP803" s="13"/>
      <c r="BQ803" s="13"/>
      <c r="BR803" s="13"/>
      <c r="BS803" s="13"/>
      <c r="BT803" s="13"/>
      <c r="BU803" s="13"/>
      <c r="BV803" s="13"/>
      <c r="BW803" s="13"/>
      <c r="BX803" s="13"/>
      <c r="BY803" s="13"/>
      <c r="BZ803" s="13"/>
      <c r="CA803" s="13"/>
      <c r="CB803" s="13"/>
      <c r="CC803" s="13"/>
      <c r="CD803" s="13"/>
      <c r="CE803" s="13"/>
      <c r="CF803" s="13"/>
      <c r="CG803" s="13"/>
      <c r="CH803" s="13"/>
    </row>
    <row r="804" spans="1:86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Z804" s="15"/>
      <c r="AA804" s="15"/>
      <c r="AB804" s="15"/>
      <c r="AC804" s="15"/>
      <c r="AD804" s="15"/>
      <c r="AE804" s="15"/>
      <c r="AF804" s="15"/>
      <c r="AG804" s="15"/>
      <c r="AH804" s="15"/>
      <c r="AI804" s="15"/>
      <c r="AJ804" s="15"/>
      <c r="AK804" s="15"/>
      <c r="AL804" s="15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13"/>
      <c r="AY804" s="13"/>
      <c r="AZ804" s="13"/>
      <c r="BA804" s="13"/>
      <c r="BB804" s="13"/>
      <c r="BC804" s="13"/>
      <c r="BD804" s="13"/>
      <c r="BE804" s="13"/>
      <c r="BF804" s="13"/>
      <c r="BG804" s="13"/>
      <c r="BH804" s="13"/>
      <c r="BI804" s="13"/>
      <c r="BJ804" s="13"/>
      <c r="BK804" s="13"/>
      <c r="BL804" s="13"/>
      <c r="BM804" s="13"/>
      <c r="BN804" s="13"/>
      <c r="BO804" s="13"/>
      <c r="BP804" s="13"/>
      <c r="BQ804" s="13"/>
      <c r="BR804" s="13"/>
      <c r="BS804" s="13"/>
      <c r="BT804" s="13"/>
      <c r="BU804" s="13"/>
      <c r="BV804" s="13"/>
      <c r="BW804" s="13"/>
      <c r="BX804" s="13"/>
      <c r="BY804" s="13"/>
      <c r="BZ804" s="13"/>
      <c r="CA804" s="13"/>
      <c r="CB804" s="13"/>
      <c r="CC804" s="13"/>
      <c r="CD804" s="13"/>
      <c r="CE804" s="13"/>
      <c r="CF804" s="13"/>
      <c r="CG804" s="13"/>
      <c r="CH804" s="13"/>
    </row>
    <row r="805" spans="1:86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Z805" s="15"/>
      <c r="AA805" s="15"/>
      <c r="AB805" s="15"/>
      <c r="AC805" s="15"/>
      <c r="AD805" s="15"/>
      <c r="AE805" s="15"/>
      <c r="AF805" s="15"/>
      <c r="AG805" s="15"/>
      <c r="AH805" s="15"/>
      <c r="AI805" s="15"/>
      <c r="AJ805" s="15"/>
      <c r="AK805" s="15"/>
      <c r="AL805" s="15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13"/>
      <c r="AY805" s="13"/>
      <c r="AZ805" s="13"/>
      <c r="BA805" s="13"/>
      <c r="BB805" s="13"/>
      <c r="BC805" s="13"/>
      <c r="BD805" s="13"/>
      <c r="BE805" s="13"/>
      <c r="BF805" s="13"/>
      <c r="BG805" s="13"/>
      <c r="BH805" s="13"/>
      <c r="BI805" s="13"/>
      <c r="BJ805" s="13"/>
      <c r="BK805" s="13"/>
      <c r="BL805" s="13"/>
      <c r="BM805" s="13"/>
      <c r="BN805" s="13"/>
      <c r="BO805" s="13"/>
      <c r="BP805" s="13"/>
      <c r="BQ805" s="13"/>
      <c r="BR805" s="13"/>
      <c r="BS805" s="13"/>
      <c r="BT805" s="13"/>
      <c r="BU805" s="13"/>
      <c r="BV805" s="13"/>
      <c r="BW805" s="13"/>
      <c r="BX805" s="13"/>
      <c r="BY805" s="13"/>
      <c r="BZ805" s="13"/>
      <c r="CA805" s="13"/>
      <c r="CB805" s="13"/>
      <c r="CC805" s="13"/>
      <c r="CD805" s="13"/>
      <c r="CE805" s="13"/>
      <c r="CF805" s="13"/>
      <c r="CG805" s="13"/>
      <c r="CH805" s="13"/>
    </row>
    <row r="806" spans="1:86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13"/>
      <c r="AY806" s="13"/>
      <c r="AZ806" s="13"/>
      <c r="BA806" s="13"/>
      <c r="BB806" s="13"/>
      <c r="BC806" s="13"/>
      <c r="BD806" s="13"/>
      <c r="BE806" s="13"/>
      <c r="BF806" s="13"/>
      <c r="BG806" s="13"/>
      <c r="BH806" s="13"/>
      <c r="BI806" s="13"/>
      <c r="BJ806" s="13"/>
      <c r="BK806" s="13"/>
      <c r="BL806" s="13"/>
      <c r="BM806" s="13"/>
      <c r="BN806" s="13"/>
      <c r="BO806" s="13"/>
      <c r="BP806" s="13"/>
      <c r="BQ806" s="13"/>
      <c r="BR806" s="13"/>
      <c r="BS806" s="13"/>
      <c r="BT806" s="13"/>
      <c r="BU806" s="13"/>
      <c r="BV806" s="13"/>
      <c r="BW806" s="13"/>
      <c r="BX806" s="13"/>
      <c r="BY806" s="13"/>
      <c r="BZ806" s="13"/>
      <c r="CA806" s="13"/>
      <c r="CB806" s="13"/>
      <c r="CC806" s="13"/>
      <c r="CD806" s="13"/>
      <c r="CE806" s="13"/>
      <c r="CF806" s="13"/>
      <c r="CG806" s="13"/>
      <c r="CH806" s="13"/>
    </row>
    <row r="807" spans="1:86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Z807" s="15"/>
      <c r="AA807" s="15"/>
      <c r="AB807" s="15"/>
      <c r="AC807" s="15"/>
      <c r="AD807" s="15"/>
      <c r="AE807" s="15"/>
      <c r="AF807" s="15"/>
      <c r="AG807" s="15"/>
      <c r="AH807" s="15"/>
      <c r="AI807" s="15"/>
      <c r="AJ807" s="15"/>
      <c r="AK807" s="15"/>
      <c r="AL807" s="15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13"/>
      <c r="AY807" s="13"/>
      <c r="AZ807" s="13"/>
      <c r="BA807" s="13"/>
      <c r="BB807" s="13"/>
      <c r="BC807" s="13"/>
      <c r="BD807" s="13"/>
      <c r="BE807" s="13"/>
      <c r="BF807" s="13"/>
      <c r="BG807" s="13"/>
      <c r="BH807" s="13"/>
      <c r="BI807" s="13"/>
      <c r="BJ807" s="13"/>
      <c r="BK807" s="13"/>
      <c r="BL807" s="13"/>
      <c r="BM807" s="13"/>
      <c r="BN807" s="13"/>
      <c r="BO807" s="13"/>
      <c r="BP807" s="13"/>
      <c r="BQ807" s="13"/>
      <c r="BR807" s="13"/>
      <c r="BS807" s="13"/>
      <c r="BT807" s="13"/>
      <c r="BU807" s="13"/>
      <c r="BV807" s="13"/>
      <c r="BW807" s="13"/>
      <c r="BX807" s="13"/>
      <c r="BY807" s="13"/>
      <c r="BZ807" s="13"/>
      <c r="CA807" s="13"/>
      <c r="CB807" s="13"/>
      <c r="CC807" s="13"/>
      <c r="CD807" s="13"/>
      <c r="CE807" s="13"/>
      <c r="CF807" s="13"/>
      <c r="CG807" s="13"/>
      <c r="CH807" s="13"/>
    </row>
    <row r="808" spans="1:86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Z808" s="15"/>
      <c r="AA808" s="15"/>
      <c r="AB808" s="15"/>
      <c r="AC808" s="15"/>
      <c r="AD808" s="15"/>
      <c r="AE808" s="15"/>
      <c r="AF808" s="15"/>
      <c r="AG808" s="15"/>
      <c r="AH808" s="15"/>
      <c r="AI808" s="15"/>
      <c r="AJ808" s="15"/>
      <c r="AK808" s="15"/>
      <c r="AL808" s="15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13"/>
      <c r="AY808" s="13"/>
      <c r="AZ808" s="13"/>
      <c r="BA808" s="13"/>
      <c r="BB808" s="13"/>
      <c r="BC808" s="13"/>
      <c r="BD808" s="13"/>
      <c r="BE808" s="13"/>
      <c r="BF808" s="13"/>
      <c r="BG808" s="13"/>
      <c r="BH808" s="13"/>
      <c r="BI808" s="13"/>
      <c r="BJ808" s="13"/>
      <c r="BK808" s="13"/>
      <c r="BL808" s="13"/>
      <c r="BM808" s="13"/>
      <c r="BN808" s="13"/>
      <c r="BO808" s="13"/>
      <c r="BP808" s="13"/>
      <c r="BQ808" s="13"/>
      <c r="BR808" s="13"/>
      <c r="BS808" s="13"/>
      <c r="BT808" s="13"/>
      <c r="BU808" s="13"/>
      <c r="BV808" s="13"/>
      <c r="BW808" s="13"/>
      <c r="BX808" s="13"/>
      <c r="BY808" s="13"/>
      <c r="BZ808" s="13"/>
      <c r="CA808" s="13"/>
      <c r="CB808" s="13"/>
      <c r="CC808" s="13"/>
      <c r="CD808" s="13"/>
      <c r="CE808" s="13"/>
      <c r="CF808" s="13"/>
      <c r="CG808" s="13"/>
      <c r="CH808" s="13"/>
    </row>
    <row r="809" spans="1:86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Z809" s="15"/>
      <c r="AA809" s="15"/>
      <c r="AB809" s="15"/>
      <c r="AC809" s="15"/>
      <c r="AD809" s="15"/>
      <c r="AE809" s="15"/>
      <c r="AF809" s="15"/>
      <c r="AG809" s="15"/>
      <c r="AH809" s="15"/>
      <c r="AI809" s="15"/>
      <c r="AJ809" s="15"/>
      <c r="AK809" s="15"/>
      <c r="AL809" s="15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13"/>
      <c r="AY809" s="13"/>
      <c r="AZ809" s="13"/>
      <c r="BA809" s="13"/>
      <c r="BB809" s="13"/>
      <c r="BC809" s="13"/>
      <c r="BD809" s="13"/>
      <c r="BE809" s="13"/>
      <c r="BF809" s="13"/>
      <c r="BG809" s="13"/>
      <c r="BH809" s="13"/>
      <c r="BI809" s="13"/>
      <c r="BJ809" s="13"/>
      <c r="BK809" s="13"/>
      <c r="BL809" s="13"/>
      <c r="BM809" s="13"/>
      <c r="BN809" s="13"/>
      <c r="BO809" s="13"/>
      <c r="BP809" s="13"/>
      <c r="BQ809" s="13"/>
      <c r="BR809" s="13"/>
      <c r="BS809" s="13"/>
      <c r="BT809" s="13"/>
      <c r="BU809" s="13"/>
      <c r="BV809" s="13"/>
      <c r="BW809" s="13"/>
      <c r="BX809" s="13"/>
      <c r="BY809" s="13"/>
      <c r="BZ809" s="13"/>
      <c r="CA809" s="13"/>
      <c r="CB809" s="13"/>
      <c r="CC809" s="13"/>
      <c r="CD809" s="13"/>
      <c r="CE809" s="13"/>
      <c r="CF809" s="13"/>
      <c r="CG809" s="13"/>
      <c r="CH809" s="13"/>
    </row>
    <row r="810" spans="1:86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Z810" s="15"/>
      <c r="AA810" s="15"/>
      <c r="AB810" s="15"/>
      <c r="AC810" s="15"/>
      <c r="AD810" s="15"/>
      <c r="AE810" s="15"/>
      <c r="AF810" s="15"/>
      <c r="AG810" s="15"/>
      <c r="AH810" s="15"/>
      <c r="AI810" s="15"/>
      <c r="AJ810" s="15"/>
      <c r="AK810" s="15"/>
      <c r="AL810" s="15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13"/>
      <c r="AY810" s="13"/>
      <c r="AZ810" s="13"/>
      <c r="BA810" s="13"/>
      <c r="BB810" s="13"/>
      <c r="BC810" s="13"/>
      <c r="BD810" s="13"/>
      <c r="BE810" s="13"/>
      <c r="BF810" s="13"/>
      <c r="BG810" s="13"/>
      <c r="BH810" s="13"/>
      <c r="BI810" s="13"/>
      <c r="BJ810" s="13"/>
      <c r="BK810" s="13"/>
      <c r="BL810" s="13"/>
      <c r="BM810" s="13"/>
      <c r="BN810" s="13"/>
      <c r="BO810" s="13"/>
      <c r="BP810" s="13"/>
      <c r="BQ810" s="13"/>
      <c r="BR810" s="13"/>
      <c r="BS810" s="13"/>
      <c r="BT810" s="13"/>
      <c r="BU810" s="13"/>
      <c r="BV810" s="13"/>
      <c r="BW810" s="13"/>
      <c r="BX810" s="13"/>
      <c r="BY810" s="13"/>
      <c r="BZ810" s="13"/>
      <c r="CA810" s="13"/>
      <c r="CB810" s="13"/>
      <c r="CC810" s="13"/>
      <c r="CD810" s="13"/>
      <c r="CE810" s="13"/>
      <c r="CF810" s="13"/>
      <c r="CG810" s="13"/>
      <c r="CH810" s="13"/>
    </row>
    <row r="811" spans="1:86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Z811" s="15"/>
      <c r="AA811" s="15"/>
      <c r="AB811" s="15"/>
      <c r="AC811" s="15"/>
      <c r="AD811" s="15"/>
      <c r="AE811" s="15"/>
      <c r="AF811" s="15"/>
      <c r="AG811" s="15"/>
      <c r="AH811" s="15"/>
      <c r="AI811" s="15"/>
      <c r="AJ811" s="15"/>
      <c r="AK811" s="15"/>
      <c r="AL811" s="15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13"/>
      <c r="AY811" s="13"/>
      <c r="AZ811" s="13"/>
      <c r="BA811" s="13"/>
      <c r="BB811" s="13"/>
      <c r="BC811" s="13"/>
      <c r="BD811" s="13"/>
      <c r="BE811" s="13"/>
      <c r="BF811" s="13"/>
      <c r="BG811" s="13"/>
      <c r="BH811" s="13"/>
      <c r="BI811" s="13"/>
      <c r="BJ811" s="13"/>
      <c r="BK811" s="13"/>
      <c r="BL811" s="13"/>
      <c r="BM811" s="13"/>
      <c r="BN811" s="13"/>
      <c r="BO811" s="13"/>
      <c r="BP811" s="13"/>
      <c r="BQ811" s="13"/>
      <c r="BR811" s="13"/>
      <c r="BS811" s="13"/>
      <c r="BT811" s="13"/>
      <c r="BU811" s="13"/>
      <c r="BV811" s="13"/>
      <c r="BW811" s="13"/>
      <c r="BX811" s="13"/>
      <c r="BY811" s="13"/>
      <c r="BZ811" s="13"/>
      <c r="CA811" s="13"/>
      <c r="CB811" s="13"/>
      <c r="CC811" s="13"/>
      <c r="CD811" s="13"/>
      <c r="CE811" s="13"/>
      <c r="CF811" s="13"/>
      <c r="CG811" s="13"/>
      <c r="CH811" s="13"/>
    </row>
    <row r="812" spans="1:86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Z812" s="15"/>
      <c r="AA812" s="15"/>
      <c r="AB812" s="15"/>
      <c r="AC812" s="15"/>
      <c r="AD812" s="15"/>
      <c r="AE812" s="15"/>
      <c r="AF812" s="15"/>
      <c r="AG812" s="15"/>
      <c r="AH812" s="15"/>
      <c r="AI812" s="15"/>
      <c r="AJ812" s="15"/>
      <c r="AK812" s="15"/>
      <c r="AL812" s="15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13"/>
      <c r="AY812" s="13"/>
      <c r="AZ812" s="13"/>
      <c r="BA812" s="13"/>
      <c r="BB812" s="13"/>
      <c r="BC812" s="13"/>
      <c r="BD812" s="13"/>
      <c r="BE812" s="13"/>
      <c r="BF812" s="13"/>
      <c r="BG812" s="13"/>
      <c r="BH812" s="13"/>
      <c r="BI812" s="13"/>
      <c r="BJ812" s="13"/>
      <c r="BK812" s="13"/>
      <c r="BL812" s="13"/>
      <c r="BM812" s="13"/>
      <c r="BN812" s="13"/>
      <c r="BO812" s="13"/>
      <c r="BP812" s="13"/>
      <c r="BQ812" s="13"/>
      <c r="BR812" s="13"/>
      <c r="BS812" s="13"/>
      <c r="BT812" s="13"/>
      <c r="BU812" s="13"/>
      <c r="BV812" s="13"/>
      <c r="BW812" s="13"/>
      <c r="BX812" s="13"/>
      <c r="BY812" s="13"/>
      <c r="BZ812" s="13"/>
      <c r="CA812" s="13"/>
      <c r="CB812" s="13"/>
      <c r="CC812" s="13"/>
      <c r="CD812" s="13"/>
      <c r="CE812" s="13"/>
      <c r="CF812" s="13"/>
      <c r="CG812" s="13"/>
      <c r="CH812" s="13"/>
    </row>
    <row r="813" spans="1:86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Z813" s="15"/>
      <c r="AA813" s="15"/>
      <c r="AB813" s="15"/>
      <c r="AC813" s="15"/>
      <c r="AD813" s="15"/>
      <c r="AE813" s="15"/>
      <c r="AF813" s="15"/>
      <c r="AG813" s="15"/>
      <c r="AH813" s="15"/>
      <c r="AI813" s="15"/>
      <c r="AJ813" s="15"/>
      <c r="AK813" s="15"/>
      <c r="AL813" s="15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13"/>
      <c r="AY813" s="13"/>
      <c r="AZ813" s="13"/>
      <c r="BA813" s="13"/>
      <c r="BB813" s="13"/>
      <c r="BC813" s="13"/>
      <c r="BD813" s="13"/>
      <c r="BE813" s="13"/>
      <c r="BF813" s="13"/>
      <c r="BG813" s="13"/>
      <c r="BH813" s="13"/>
      <c r="BI813" s="13"/>
      <c r="BJ813" s="13"/>
      <c r="BK813" s="13"/>
      <c r="BL813" s="13"/>
      <c r="BM813" s="13"/>
      <c r="BN813" s="13"/>
      <c r="BO813" s="13"/>
      <c r="BP813" s="13"/>
      <c r="BQ813" s="13"/>
      <c r="BR813" s="13"/>
      <c r="BS813" s="13"/>
      <c r="BT813" s="13"/>
      <c r="BU813" s="13"/>
      <c r="BV813" s="13"/>
      <c r="BW813" s="13"/>
      <c r="BX813" s="13"/>
      <c r="BY813" s="13"/>
      <c r="BZ813" s="13"/>
      <c r="CA813" s="13"/>
      <c r="CB813" s="13"/>
      <c r="CC813" s="13"/>
      <c r="CD813" s="13"/>
      <c r="CE813" s="13"/>
      <c r="CF813" s="13"/>
      <c r="CG813" s="13"/>
      <c r="CH813" s="13"/>
    </row>
    <row r="814" spans="1:86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Z814" s="15"/>
      <c r="AA814" s="15"/>
      <c r="AB814" s="15"/>
      <c r="AC814" s="15"/>
      <c r="AD814" s="15"/>
      <c r="AE814" s="15"/>
      <c r="AF814" s="15"/>
      <c r="AG814" s="15"/>
      <c r="AH814" s="15"/>
      <c r="AI814" s="15"/>
      <c r="AJ814" s="15"/>
      <c r="AK814" s="15"/>
      <c r="AL814" s="15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13"/>
      <c r="AY814" s="13"/>
      <c r="AZ814" s="13"/>
      <c r="BA814" s="13"/>
      <c r="BB814" s="13"/>
      <c r="BC814" s="13"/>
      <c r="BD814" s="13"/>
      <c r="BE814" s="13"/>
      <c r="BF814" s="13"/>
      <c r="BG814" s="13"/>
      <c r="BH814" s="13"/>
      <c r="BI814" s="13"/>
      <c r="BJ814" s="13"/>
      <c r="BK814" s="13"/>
      <c r="BL814" s="13"/>
      <c r="BM814" s="13"/>
      <c r="BN814" s="13"/>
      <c r="BO814" s="13"/>
      <c r="BP814" s="13"/>
      <c r="BQ814" s="13"/>
      <c r="BR814" s="13"/>
      <c r="BS814" s="13"/>
      <c r="BT814" s="13"/>
      <c r="BU814" s="13"/>
      <c r="BV814" s="13"/>
      <c r="BW814" s="13"/>
      <c r="BX814" s="13"/>
      <c r="BY814" s="13"/>
      <c r="BZ814" s="13"/>
      <c r="CA814" s="13"/>
      <c r="CB814" s="13"/>
      <c r="CC814" s="13"/>
      <c r="CD814" s="13"/>
      <c r="CE814" s="13"/>
      <c r="CF814" s="13"/>
      <c r="CG814" s="13"/>
      <c r="CH814" s="13"/>
    </row>
    <row r="815" spans="1:86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Z815" s="15"/>
      <c r="AA815" s="15"/>
      <c r="AB815" s="15"/>
      <c r="AC815" s="15"/>
      <c r="AD815" s="15"/>
      <c r="AE815" s="15"/>
      <c r="AF815" s="15"/>
      <c r="AG815" s="15"/>
      <c r="AH815" s="15"/>
      <c r="AI815" s="15"/>
      <c r="AJ815" s="15"/>
      <c r="AK815" s="15"/>
      <c r="AL815" s="15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13"/>
      <c r="AY815" s="13"/>
      <c r="AZ815" s="13"/>
      <c r="BA815" s="13"/>
      <c r="BB815" s="13"/>
      <c r="BC815" s="13"/>
      <c r="BD815" s="13"/>
      <c r="BE815" s="13"/>
      <c r="BF815" s="13"/>
      <c r="BG815" s="13"/>
      <c r="BH815" s="13"/>
      <c r="BI815" s="13"/>
      <c r="BJ815" s="13"/>
      <c r="BK815" s="13"/>
      <c r="BL815" s="13"/>
      <c r="BM815" s="13"/>
      <c r="BN815" s="13"/>
      <c r="BO815" s="13"/>
      <c r="BP815" s="13"/>
      <c r="BQ815" s="13"/>
      <c r="BR815" s="13"/>
      <c r="BS815" s="13"/>
      <c r="BT815" s="13"/>
      <c r="BU815" s="13"/>
      <c r="BV815" s="13"/>
      <c r="BW815" s="13"/>
      <c r="BX815" s="13"/>
      <c r="BY815" s="13"/>
      <c r="BZ815" s="13"/>
      <c r="CA815" s="13"/>
      <c r="CB815" s="13"/>
      <c r="CC815" s="13"/>
      <c r="CD815" s="13"/>
      <c r="CE815" s="13"/>
      <c r="CF815" s="13"/>
      <c r="CG815" s="13"/>
      <c r="CH815" s="13"/>
    </row>
    <row r="816" spans="1:86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13"/>
      <c r="AY816" s="13"/>
      <c r="AZ816" s="13"/>
      <c r="BA816" s="13"/>
      <c r="BB816" s="13"/>
      <c r="BC816" s="13"/>
      <c r="BD816" s="13"/>
      <c r="BE816" s="13"/>
      <c r="BF816" s="13"/>
      <c r="BG816" s="13"/>
      <c r="BH816" s="13"/>
      <c r="BI816" s="13"/>
      <c r="BJ816" s="13"/>
      <c r="BK816" s="13"/>
      <c r="BL816" s="13"/>
      <c r="BM816" s="13"/>
      <c r="BN816" s="13"/>
      <c r="BO816" s="13"/>
      <c r="BP816" s="13"/>
      <c r="BQ816" s="13"/>
      <c r="BR816" s="13"/>
      <c r="BS816" s="13"/>
      <c r="BT816" s="13"/>
      <c r="BU816" s="13"/>
      <c r="BV816" s="13"/>
      <c r="BW816" s="13"/>
      <c r="BX816" s="13"/>
      <c r="BY816" s="13"/>
      <c r="BZ816" s="13"/>
      <c r="CA816" s="13"/>
      <c r="CB816" s="13"/>
      <c r="CC816" s="13"/>
      <c r="CD816" s="13"/>
      <c r="CE816" s="13"/>
      <c r="CF816" s="13"/>
      <c r="CG816" s="13"/>
      <c r="CH816" s="13"/>
    </row>
    <row r="817" spans="1:86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Z817" s="15"/>
      <c r="AA817" s="15"/>
      <c r="AB817" s="15"/>
      <c r="AC817" s="15"/>
      <c r="AD817" s="15"/>
      <c r="AE817" s="15"/>
      <c r="AF817" s="15"/>
      <c r="AG817" s="15"/>
      <c r="AH817" s="15"/>
      <c r="AI817" s="15"/>
      <c r="AJ817" s="15"/>
      <c r="AK817" s="15"/>
      <c r="AL817" s="15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13"/>
      <c r="AY817" s="13"/>
      <c r="AZ817" s="13"/>
      <c r="BA817" s="13"/>
      <c r="BB817" s="13"/>
      <c r="BC817" s="13"/>
      <c r="BD817" s="13"/>
      <c r="BE817" s="13"/>
      <c r="BF817" s="13"/>
      <c r="BG817" s="13"/>
      <c r="BH817" s="13"/>
      <c r="BI817" s="13"/>
      <c r="BJ817" s="13"/>
      <c r="BK817" s="13"/>
      <c r="BL817" s="13"/>
      <c r="BM817" s="13"/>
      <c r="BN817" s="13"/>
      <c r="BO817" s="13"/>
      <c r="BP817" s="13"/>
      <c r="BQ817" s="13"/>
      <c r="BR817" s="13"/>
      <c r="BS817" s="13"/>
      <c r="BT817" s="13"/>
      <c r="BU817" s="13"/>
      <c r="BV817" s="13"/>
      <c r="BW817" s="13"/>
      <c r="BX817" s="13"/>
      <c r="BY817" s="13"/>
      <c r="BZ817" s="13"/>
      <c r="CA817" s="13"/>
      <c r="CB817" s="13"/>
      <c r="CC817" s="13"/>
      <c r="CD817" s="13"/>
      <c r="CE817" s="13"/>
      <c r="CF817" s="13"/>
      <c r="CG817" s="13"/>
      <c r="CH817" s="13"/>
    </row>
    <row r="818" spans="1:86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Z818" s="15"/>
      <c r="AA818" s="15"/>
      <c r="AB818" s="15"/>
      <c r="AC818" s="15"/>
      <c r="AD818" s="15"/>
      <c r="AE818" s="15"/>
      <c r="AF818" s="15"/>
      <c r="AG818" s="15"/>
      <c r="AH818" s="15"/>
      <c r="AI818" s="15"/>
      <c r="AJ818" s="15"/>
      <c r="AK818" s="15"/>
      <c r="AL818" s="15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13"/>
      <c r="AY818" s="13"/>
      <c r="AZ818" s="13"/>
      <c r="BA818" s="13"/>
      <c r="BB818" s="13"/>
      <c r="BC818" s="13"/>
      <c r="BD818" s="13"/>
      <c r="BE818" s="13"/>
      <c r="BF818" s="13"/>
      <c r="BG818" s="13"/>
      <c r="BH818" s="13"/>
      <c r="BI818" s="13"/>
      <c r="BJ818" s="13"/>
      <c r="BK818" s="13"/>
      <c r="BL818" s="13"/>
      <c r="BM818" s="13"/>
      <c r="BN818" s="13"/>
      <c r="BO818" s="13"/>
      <c r="BP818" s="13"/>
      <c r="BQ818" s="13"/>
      <c r="BR818" s="13"/>
      <c r="BS818" s="13"/>
      <c r="BT818" s="13"/>
      <c r="BU818" s="13"/>
      <c r="BV818" s="13"/>
      <c r="BW818" s="13"/>
      <c r="BX818" s="13"/>
      <c r="BY818" s="13"/>
      <c r="BZ818" s="13"/>
      <c r="CA818" s="13"/>
      <c r="CB818" s="13"/>
      <c r="CC818" s="13"/>
      <c r="CD818" s="13"/>
      <c r="CE818" s="13"/>
      <c r="CF818" s="13"/>
      <c r="CG818" s="13"/>
      <c r="CH818" s="13"/>
    </row>
    <row r="819" spans="1:86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Z819" s="15"/>
      <c r="AA819" s="15"/>
      <c r="AB819" s="15"/>
      <c r="AC819" s="15"/>
      <c r="AD819" s="15"/>
      <c r="AE819" s="15"/>
      <c r="AF819" s="15"/>
      <c r="AG819" s="15"/>
      <c r="AH819" s="15"/>
      <c r="AI819" s="15"/>
      <c r="AJ819" s="15"/>
      <c r="AK819" s="15"/>
      <c r="AL819" s="15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13"/>
      <c r="AY819" s="13"/>
      <c r="AZ819" s="13"/>
      <c r="BA819" s="13"/>
      <c r="BB819" s="13"/>
      <c r="BC819" s="13"/>
      <c r="BD819" s="13"/>
      <c r="BE819" s="13"/>
      <c r="BF819" s="13"/>
      <c r="BG819" s="13"/>
      <c r="BH819" s="13"/>
      <c r="BI819" s="13"/>
      <c r="BJ819" s="13"/>
      <c r="BK819" s="13"/>
      <c r="BL819" s="13"/>
      <c r="BM819" s="13"/>
      <c r="BN819" s="13"/>
      <c r="BO819" s="13"/>
      <c r="BP819" s="13"/>
      <c r="BQ819" s="13"/>
      <c r="BR819" s="13"/>
      <c r="BS819" s="13"/>
      <c r="BT819" s="13"/>
      <c r="BU819" s="13"/>
      <c r="BV819" s="13"/>
      <c r="BW819" s="13"/>
      <c r="BX819" s="13"/>
      <c r="BY819" s="13"/>
      <c r="BZ819" s="13"/>
      <c r="CA819" s="13"/>
      <c r="CB819" s="13"/>
      <c r="CC819" s="13"/>
      <c r="CD819" s="13"/>
      <c r="CE819" s="13"/>
      <c r="CF819" s="13"/>
      <c r="CG819" s="13"/>
      <c r="CH819" s="13"/>
    </row>
    <row r="820" spans="1:86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Z820" s="15"/>
      <c r="AA820" s="15"/>
      <c r="AB820" s="15"/>
      <c r="AC820" s="15"/>
      <c r="AD820" s="15"/>
      <c r="AE820" s="15"/>
      <c r="AF820" s="15"/>
      <c r="AG820" s="15"/>
      <c r="AH820" s="15"/>
      <c r="AI820" s="15"/>
      <c r="AJ820" s="15"/>
      <c r="AK820" s="15"/>
      <c r="AL820" s="15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13"/>
      <c r="AY820" s="13"/>
      <c r="AZ820" s="13"/>
      <c r="BA820" s="13"/>
      <c r="BB820" s="13"/>
      <c r="BC820" s="13"/>
      <c r="BD820" s="13"/>
      <c r="BE820" s="13"/>
      <c r="BF820" s="13"/>
      <c r="BG820" s="13"/>
      <c r="BH820" s="13"/>
      <c r="BI820" s="13"/>
      <c r="BJ820" s="13"/>
      <c r="BK820" s="13"/>
      <c r="BL820" s="13"/>
      <c r="BM820" s="13"/>
      <c r="BN820" s="13"/>
      <c r="BO820" s="13"/>
      <c r="BP820" s="13"/>
      <c r="BQ820" s="13"/>
      <c r="BR820" s="13"/>
      <c r="BS820" s="13"/>
      <c r="BT820" s="13"/>
      <c r="BU820" s="13"/>
      <c r="BV820" s="13"/>
      <c r="BW820" s="13"/>
      <c r="BX820" s="13"/>
      <c r="BY820" s="13"/>
      <c r="BZ820" s="13"/>
      <c r="CA820" s="13"/>
      <c r="CB820" s="13"/>
      <c r="CC820" s="13"/>
      <c r="CD820" s="13"/>
      <c r="CE820" s="13"/>
      <c r="CF820" s="13"/>
      <c r="CG820" s="13"/>
      <c r="CH820" s="13"/>
    </row>
    <row r="821" spans="1:86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Z821" s="15"/>
      <c r="AA821" s="15"/>
      <c r="AB821" s="15"/>
      <c r="AC821" s="15"/>
      <c r="AD821" s="15"/>
      <c r="AE821" s="15"/>
      <c r="AF821" s="15"/>
      <c r="AG821" s="15"/>
      <c r="AH821" s="15"/>
      <c r="AI821" s="15"/>
      <c r="AJ821" s="15"/>
      <c r="AK821" s="15"/>
      <c r="AL821" s="15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13"/>
      <c r="AY821" s="13"/>
      <c r="AZ821" s="13"/>
      <c r="BA821" s="13"/>
      <c r="BB821" s="13"/>
      <c r="BC821" s="13"/>
      <c r="BD821" s="13"/>
      <c r="BE821" s="13"/>
      <c r="BF821" s="13"/>
      <c r="BG821" s="13"/>
      <c r="BH821" s="13"/>
      <c r="BI821" s="13"/>
      <c r="BJ821" s="13"/>
      <c r="BK821" s="13"/>
      <c r="BL821" s="13"/>
      <c r="BM821" s="13"/>
      <c r="BN821" s="13"/>
      <c r="BO821" s="13"/>
      <c r="BP821" s="13"/>
      <c r="BQ821" s="13"/>
      <c r="BR821" s="13"/>
      <c r="BS821" s="13"/>
      <c r="BT821" s="13"/>
      <c r="BU821" s="13"/>
      <c r="BV821" s="13"/>
      <c r="BW821" s="13"/>
      <c r="BX821" s="13"/>
      <c r="BY821" s="13"/>
      <c r="BZ821" s="13"/>
      <c r="CA821" s="13"/>
      <c r="CB821" s="13"/>
      <c r="CC821" s="13"/>
      <c r="CD821" s="13"/>
      <c r="CE821" s="13"/>
      <c r="CF821" s="13"/>
      <c r="CG821" s="13"/>
      <c r="CH821" s="13"/>
    </row>
    <row r="822" spans="1:86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Z822" s="15"/>
      <c r="AA822" s="15"/>
      <c r="AB822" s="15"/>
      <c r="AC822" s="15"/>
      <c r="AD822" s="15"/>
      <c r="AE822" s="15"/>
      <c r="AF822" s="15"/>
      <c r="AG822" s="15"/>
      <c r="AH822" s="15"/>
      <c r="AI822" s="15"/>
      <c r="AJ822" s="15"/>
      <c r="AK822" s="15"/>
      <c r="AL822" s="15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13"/>
      <c r="AY822" s="13"/>
      <c r="AZ822" s="13"/>
      <c r="BA822" s="13"/>
      <c r="BB822" s="13"/>
      <c r="BC822" s="13"/>
      <c r="BD822" s="13"/>
      <c r="BE822" s="13"/>
      <c r="BF822" s="13"/>
      <c r="BG822" s="13"/>
      <c r="BH822" s="13"/>
      <c r="BI822" s="13"/>
      <c r="BJ822" s="13"/>
      <c r="BK822" s="13"/>
      <c r="BL822" s="13"/>
      <c r="BM822" s="13"/>
      <c r="BN822" s="13"/>
      <c r="BO822" s="13"/>
      <c r="BP822" s="13"/>
      <c r="BQ822" s="13"/>
      <c r="BR822" s="13"/>
      <c r="BS822" s="13"/>
      <c r="BT822" s="13"/>
      <c r="BU822" s="13"/>
      <c r="BV822" s="13"/>
      <c r="BW822" s="13"/>
      <c r="BX822" s="13"/>
      <c r="BY822" s="13"/>
      <c r="BZ822" s="13"/>
      <c r="CA822" s="13"/>
      <c r="CB822" s="13"/>
      <c r="CC822" s="13"/>
      <c r="CD822" s="13"/>
      <c r="CE822" s="13"/>
      <c r="CF822" s="13"/>
      <c r="CG822" s="13"/>
      <c r="CH822" s="13"/>
    </row>
    <row r="823" spans="1:86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Z823" s="15"/>
      <c r="AA823" s="15"/>
      <c r="AB823" s="15"/>
      <c r="AC823" s="15"/>
      <c r="AD823" s="15"/>
      <c r="AE823" s="15"/>
      <c r="AF823" s="15"/>
      <c r="AG823" s="15"/>
      <c r="AH823" s="15"/>
      <c r="AI823" s="15"/>
      <c r="AJ823" s="15"/>
      <c r="AK823" s="15"/>
      <c r="AL823" s="15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13"/>
      <c r="AY823" s="13"/>
      <c r="AZ823" s="13"/>
      <c r="BA823" s="13"/>
      <c r="BB823" s="13"/>
      <c r="BC823" s="13"/>
      <c r="BD823" s="13"/>
      <c r="BE823" s="13"/>
      <c r="BF823" s="13"/>
      <c r="BG823" s="13"/>
      <c r="BH823" s="13"/>
      <c r="BI823" s="13"/>
      <c r="BJ823" s="13"/>
      <c r="BK823" s="13"/>
      <c r="BL823" s="13"/>
      <c r="BM823" s="13"/>
      <c r="BN823" s="13"/>
      <c r="BO823" s="13"/>
      <c r="BP823" s="13"/>
      <c r="BQ823" s="13"/>
      <c r="BR823" s="13"/>
      <c r="BS823" s="13"/>
      <c r="BT823" s="13"/>
      <c r="BU823" s="13"/>
      <c r="BV823" s="13"/>
      <c r="BW823" s="13"/>
      <c r="BX823" s="13"/>
      <c r="BY823" s="13"/>
      <c r="BZ823" s="13"/>
      <c r="CA823" s="13"/>
      <c r="CB823" s="13"/>
      <c r="CC823" s="13"/>
      <c r="CD823" s="13"/>
      <c r="CE823" s="13"/>
      <c r="CF823" s="13"/>
      <c r="CG823" s="13"/>
      <c r="CH823" s="13"/>
    </row>
    <row r="824" spans="1:86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Z824" s="15"/>
      <c r="AA824" s="15"/>
      <c r="AB824" s="15"/>
      <c r="AC824" s="15"/>
      <c r="AD824" s="15"/>
      <c r="AE824" s="15"/>
      <c r="AF824" s="15"/>
      <c r="AG824" s="15"/>
      <c r="AH824" s="15"/>
      <c r="AI824" s="15"/>
      <c r="AJ824" s="15"/>
      <c r="AK824" s="15"/>
      <c r="AL824" s="15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13"/>
      <c r="AY824" s="13"/>
      <c r="AZ824" s="13"/>
      <c r="BA824" s="13"/>
      <c r="BB824" s="13"/>
      <c r="BC824" s="13"/>
      <c r="BD824" s="13"/>
      <c r="BE824" s="13"/>
      <c r="BF824" s="13"/>
      <c r="BG824" s="13"/>
      <c r="BH824" s="13"/>
      <c r="BI824" s="13"/>
      <c r="BJ824" s="13"/>
      <c r="BK824" s="13"/>
      <c r="BL824" s="13"/>
      <c r="BM824" s="13"/>
      <c r="BN824" s="13"/>
      <c r="BO824" s="13"/>
      <c r="BP824" s="13"/>
      <c r="BQ824" s="13"/>
      <c r="BR824" s="13"/>
      <c r="BS824" s="13"/>
      <c r="BT824" s="13"/>
      <c r="BU824" s="13"/>
      <c r="BV824" s="13"/>
      <c r="BW824" s="13"/>
      <c r="BX824" s="13"/>
      <c r="BY824" s="13"/>
      <c r="BZ824" s="13"/>
      <c r="CA824" s="13"/>
      <c r="CB824" s="13"/>
      <c r="CC824" s="13"/>
      <c r="CD824" s="13"/>
      <c r="CE824" s="13"/>
      <c r="CF824" s="13"/>
      <c r="CG824" s="13"/>
      <c r="CH824" s="13"/>
    </row>
    <row r="825" spans="1:86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Z825" s="15"/>
      <c r="AA825" s="15"/>
      <c r="AB825" s="15"/>
      <c r="AC825" s="15"/>
      <c r="AD825" s="15"/>
      <c r="AE825" s="15"/>
      <c r="AF825" s="15"/>
      <c r="AG825" s="15"/>
      <c r="AH825" s="15"/>
      <c r="AI825" s="15"/>
      <c r="AJ825" s="15"/>
      <c r="AK825" s="15"/>
      <c r="AL825" s="15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13"/>
      <c r="AY825" s="13"/>
      <c r="AZ825" s="13"/>
      <c r="BA825" s="13"/>
      <c r="BB825" s="13"/>
      <c r="BC825" s="13"/>
      <c r="BD825" s="13"/>
      <c r="BE825" s="13"/>
      <c r="BF825" s="13"/>
      <c r="BG825" s="13"/>
      <c r="BH825" s="13"/>
      <c r="BI825" s="13"/>
      <c r="BJ825" s="13"/>
      <c r="BK825" s="13"/>
      <c r="BL825" s="13"/>
      <c r="BM825" s="13"/>
      <c r="BN825" s="13"/>
      <c r="BO825" s="13"/>
      <c r="BP825" s="13"/>
      <c r="BQ825" s="13"/>
      <c r="BR825" s="13"/>
      <c r="BS825" s="13"/>
      <c r="BT825" s="13"/>
      <c r="BU825" s="13"/>
      <c r="BV825" s="13"/>
      <c r="BW825" s="13"/>
      <c r="BX825" s="13"/>
      <c r="BY825" s="13"/>
      <c r="BZ825" s="13"/>
      <c r="CA825" s="13"/>
      <c r="CB825" s="13"/>
      <c r="CC825" s="13"/>
      <c r="CD825" s="13"/>
      <c r="CE825" s="13"/>
      <c r="CF825" s="13"/>
      <c r="CG825" s="13"/>
      <c r="CH825" s="13"/>
    </row>
    <row r="826" spans="1:86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Z826" s="15"/>
      <c r="AA826" s="15"/>
      <c r="AB826" s="15"/>
      <c r="AC826" s="15"/>
      <c r="AD826" s="15"/>
      <c r="AE826" s="15"/>
      <c r="AF826" s="15"/>
      <c r="AG826" s="15"/>
      <c r="AH826" s="15"/>
      <c r="AI826" s="15"/>
      <c r="AJ826" s="15"/>
      <c r="AK826" s="15"/>
      <c r="AL826" s="15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13"/>
      <c r="AY826" s="13"/>
      <c r="AZ826" s="13"/>
      <c r="BA826" s="13"/>
      <c r="BB826" s="13"/>
      <c r="BC826" s="13"/>
      <c r="BD826" s="13"/>
      <c r="BE826" s="13"/>
      <c r="BF826" s="13"/>
      <c r="BG826" s="13"/>
      <c r="BH826" s="13"/>
      <c r="BI826" s="13"/>
      <c r="BJ826" s="13"/>
      <c r="BK826" s="13"/>
      <c r="BL826" s="13"/>
      <c r="BM826" s="13"/>
      <c r="BN826" s="13"/>
      <c r="BO826" s="13"/>
      <c r="BP826" s="13"/>
      <c r="BQ826" s="13"/>
      <c r="BR826" s="13"/>
      <c r="BS826" s="13"/>
      <c r="BT826" s="13"/>
      <c r="BU826" s="13"/>
      <c r="BV826" s="13"/>
      <c r="BW826" s="13"/>
      <c r="BX826" s="13"/>
      <c r="BY826" s="13"/>
      <c r="BZ826" s="13"/>
      <c r="CA826" s="13"/>
      <c r="CB826" s="13"/>
      <c r="CC826" s="13"/>
      <c r="CD826" s="13"/>
      <c r="CE826" s="13"/>
      <c r="CF826" s="13"/>
      <c r="CG826" s="13"/>
      <c r="CH826" s="13"/>
    </row>
    <row r="827" spans="1:86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Z827" s="15"/>
      <c r="AA827" s="15"/>
      <c r="AB827" s="15"/>
      <c r="AC827" s="15"/>
      <c r="AD827" s="15"/>
      <c r="AE827" s="15"/>
      <c r="AF827" s="15"/>
      <c r="AG827" s="15"/>
      <c r="AH827" s="15"/>
      <c r="AI827" s="15"/>
      <c r="AJ827" s="15"/>
      <c r="AK827" s="15"/>
      <c r="AL827" s="15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13"/>
      <c r="AY827" s="13"/>
      <c r="AZ827" s="13"/>
      <c r="BA827" s="13"/>
      <c r="BB827" s="13"/>
      <c r="BC827" s="13"/>
      <c r="BD827" s="13"/>
      <c r="BE827" s="13"/>
      <c r="BF827" s="13"/>
      <c r="BG827" s="13"/>
      <c r="BH827" s="13"/>
      <c r="BI827" s="13"/>
      <c r="BJ827" s="13"/>
      <c r="BK827" s="13"/>
      <c r="BL827" s="13"/>
      <c r="BM827" s="13"/>
      <c r="BN827" s="13"/>
      <c r="BO827" s="13"/>
      <c r="BP827" s="13"/>
      <c r="BQ827" s="13"/>
      <c r="BR827" s="13"/>
      <c r="BS827" s="13"/>
      <c r="BT827" s="13"/>
      <c r="BU827" s="13"/>
      <c r="BV827" s="13"/>
      <c r="BW827" s="13"/>
      <c r="BX827" s="13"/>
      <c r="BY827" s="13"/>
      <c r="BZ827" s="13"/>
      <c r="CA827" s="13"/>
      <c r="CB827" s="13"/>
      <c r="CC827" s="13"/>
      <c r="CD827" s="13"/>
      <c r="CE827" s="13"/>
      <c r="CF827" s="13"/>
      <c r="CG827" s="13"/>
      <c r="CH827" s="13"/>
    </row>
    <row r="828" spans="1:86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Z828" s="15"/>
      <c r="AA828" s="15"/>
      <c r="AB828" s="15"/>
      <c r="AC828" s="15"/>
      <c r="AD828" s="15"/>
      <c r="AE828" s="15"/>
      <c r="AF828" s="15"/>
      <c r="AG828" s="15"/>
      <c r="AH828" s="15"/>
      <c r="AI828" s="15"/>
      <c r="AJ828" s="15"/>
      <c r="AK828" s="15"/>
      <c r="AL828" s="15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13"/>
      <c r="AY828" s="13"/>
      <c r="AZ828" s="13"/>
      <c r="BA828" s="13"/>
      <c r="BB828" s="13"/>
      <c r="BC828" s="13"/>
      <c r="BD828" s="13"/>
      <c r="BE828" s="13"/>
      <c r="BF828" s="13"/>
      <c r="BG828" s="13"/>
      <c r="BH828" s="13"/>
      <c r="BI828" s="13"/>
      <c r="BJ828" s="13"/>
      <c r="BK828" s="13"/>
      <c r="BL828" s="13"/>
      <c r="BM828" s="13"/>
      <c r="BN828" s="13"/>
      <c r="BO828" s="13"/>
      <c r="BP828" s="13"/>
      <c r="BQ828" s="13"/>
      <c r="BR828" s="13"/>
      <c r="BS828" s="13"/>
      <c r="BT828" s="13"/>
      <c r="BU828" s="13"/>
      <c r="BV828" s="13"/>
      <c r="BW828" s="13"/>
      <c r="BX828" s="13"/>
      <c r="BY828" s="13"/>
      <c r="BZ828" s="13"/>
      <c r="CA828" s="13"/>
      <c r="CB828" s="13"/>
      <c r="CC828" s="13"/>
      <c r="CD828" s="13"/>
      <c r="CE828" s="13"/>
      <c r="CF828" s="13"/>
      <c r="CG828" s="13"/>
      <c r="CH828" s="13"/>
    </row>
    <row r="829" spans="1:86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Z829" s="15"/>
      <c r="AA829" s="15"/>
      <c r="AB829" s="15"/>
      <c r="AC829" s="15"/>
      <c r="AD829" s="15"/>
      <c r="AE829" s="15"/>
      <c r="AF829" s="15"/>
      <c r="AG829" s="15"/>
      <c r="AH829" s="15"/>
      <c r="AI829" s="15"/>
      <c r="AJ829" s="15"/>
      <c r="AK829" s="15"/>
      <c r="AL829" s="15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13"/>
      <c r="AY829" s="13"/>
      <c r="AZ829" s="13"/>
      <c r="BA829" s="13"/>
      <c r="BB829" s="13"/>
      <c r="BC829" s="13"/>
      <c r="BD829" s="13"/>
      <c r="BE829" s="13"/>
      <c r="BF829" s="13"/>
      <c r="BG829" s="13"/>
      <c r="BH829" s="13"/>
      <c r="BI829" s="13"/>
      <c r="BJ829" s="13"/>
      <c r="BK829" s="13"/>
      <c r="BL829" s="13"/>
      <c r="BM829" s="13"/>
      <c r="BN829" s="13"/>
      <c r="BO829" s="13"/>
      <c r="BP829" s="13"/>
      <c r="BQ829" s="13"/>
      <c r="BR829" s="13"/>
      <c r="BS829" s="13"/>
      <c r="BT829" s="13"/>
      <c r="BU829" s="13"/>
      <c r="BV829" s="13"/>
      <c r="BW829" s="13"/>
      <c r="BX829" s="13"/>
      <c r="BY829" s="13"/>
      <c r="BZ829" s="13"/>
      <c r="CA829" s="13"/>
      <c r="CB829" s="13"/>
      <c r="CC829" s="13"/>
      <c r="CD829" s="13"/>
      <c r="CE829" s="13"/>
      <c r="CF829" s="13"/>
      <c r="CG829" s="13"/>
      <c r="CH829" s="13"/>
    </row>
    <row r="830" spans="1:86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Z830" s="15"/>
      <c r="AA830" s="15"/>
      <c r="AB830" s="15"/>
      <c r="AC830" s="15"/>
      <c r="AD830" s="15"/>
      <c r="AE830" s="15"/>
      <c r="AF830" s="15"/>
      <c r="AG830" s="15"/>
      <c r="AH830" s="15"/>
      <c r="AI830" s="15"/>
      <c r="AJ830" s="15"/>
      <c r="AK830" s="15"/>
      <c r="AL830" s="15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13"/>
      <c r="AY830" s="13"/>
      <c r="AZ830" s="13"/>
      <c r="BA830" s="13"/>
      <c r="BB830" s="13"/>
      <c r="BC830" s="13"/>
      <c r="BD830" s="13"/>
      <c r="BE830" s="13"/>
      <c r="BF830" s="13"/>
      <c r="BG830" s="13"/>
      <c r="BH830" s="13"/>
      <c r="BI830" s="13"/>
      <c r="BJ830" s="13"/>
      <c r="BK830" s="13"/>
      <c r="BL830" s="13"/>
      <c r="BM830" s="13"/>
      <c r="BN830" s="13"/>
      <c r="BO830" s="13"/>
      <c r="BP830" s="13"/>
      <c r="BQ830" s="13"/>
      <c r="BR830" s="13"/>
      <c r="BS830" s="13"/>
      <c r="BT830" s="13"/>
      <c r="BU830" s="13"/>
      <c r="BV830" s="13"/>
      <c r="BW830" s="13"/>
      <c r="BX830" s="13"/>
      <c r="BY830" s="13"/>
      <c r="BZ830" s="13"/>
      <c r="CA830" s="13"/>
      <c r="CB830" s="13"/>
      <c r="CC830" s="13"/>
      <c r="CD830" s="13"/>
      <c r="CE830" s="13"/>
      <c r="CF830" s="13"/>
      <c r="CG830" s="13"/>
      <c r="CH830" s="13"/>
    </row>
    <row r="831" spans="1:86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Z831" s="15"/>
      <c r="AA831" s="15"/>
      <c r="AB831" s="15"/>
      <c r="AC831" s="15"/>
      <c r="AD831" s="15"/>
      <c r="AE831" s="15"/>
      <c r="AF831" s="15"/>
      <c r="AG831" s="15"/>
      <c r="AH831" s="15"/>
      <c r="AI831" s="15"/>
      <c r="AJ831" s="15"/>
      <c r="AK831" s="15"/>
      <c r="AL831" s="15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13"/>
      <c r="AY831" s="13"/>
      <c r="AZ831" s="13"/>
      <c r="BA831" s="13"/>
      <c r="BB831" s="13"/>
      <c r="BC831" s="13"/>
      <c r="BD831" s="13"/>
      <c r="BE831" s="13"/>
      <c r="BF831" s="13"/>
      <c r="BG831" s="13"/>
      <c r="BH831" s="13"/>
      <c r="BI831" s="13"/>
      <c r="BJ831" s="13"/>
      <c r="BK831" s="13"/>
      <c r="BL831" s="13"/>
      <c r="BM831" s="13"/>
      <c r="BN831" s="13"/>
      <c r="BO831" s="13"/>
      <c r="BP831" s="13"/>
      <c r="BQ831" s="13"/>
      <c r="BR831" s="13"/>
      <c r="BS831" s="13"/>
      <c r="BT831" s="13"/>
      <c r="BU831" s="13"/>
      <c r="BV831" s="13"/>
      <c r="BW831" s="13"/>
      <c r="BX831" s="13"/>
      <c r="BY831" s="13"/>
      <c r="BZ831" s="13"/>
      <c r="CA831" s="13"/>
      <c r="CB831" s="13"/>
      <c r="CC831" s="13"/>
      <c r="CD831" s="13"/>
      <c r="CE831" s="13"/>
      <c r="CF831" s="13"/>
      <c r="CG831" s="13"/>
      <c r="CH831" s="13"/>
    </row>
    <row r="832" spans="1:86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Z832" s="15"/>
      <c r="AA832" s="15"/>
      <c r="AB832" s="15"/>
      <c r="AC832" s="15"/>
      <c r="AD832" s="15"/>
      <c r="AE832" s="15"/>
      <c r="AF832" s="15"/>
      <c r="AG832" s="15"/>
      <c r="AH832" s="15"/>
      <c r="AI832" s="15"/>
      <c r="AJ832" s="15"/>
      <c r="AK832" s="15"/>
      <c r="AL832" s="15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13"/>
      <c r="AY832" s="13"/>
      <c r="AZ832" s="13"/>
      <c r="BA832" s="13"/>
      <c r="BB832" s="13"/>
      <c r="BC832" s="13"/>
      <c r="BD832" s="13"/>
      <c r="BE832" s="13"/>
      <c r="BF832" s="13"/>
      <c r="BG832" s="13"/>
      <c r="BH832" s="13"/>
      <c r="BI832" s="13"/>
      <c r="BJ832" s="13"/>
      <c r="BK832" s="13"/>
      <c r="BL832" s="13"/>
      <c r="BM832" s="13"/>
      <c r="BN832" s="13"/>
      <c r="BO832" s="13"/>
      <c r="BP832" s="13"/>
      <c r="BQ832" s="13"/>
      <c r="BR832" s="13"/>
      <c r="BS832" s="13"/>
      <c r="BT832" s="13"/>
      <c r="BU832" s="13"/>
      <c r="BV832" s="13"/>
      <c r="BW832" s="13"/>
      <c r="BX832" s="13"/>
      <c r="BY832" s="13"/>
      <c r="BZ832" s="13"/>
      <c r="CA832" s="13"/>
      <c r="CB832" s="13"/>
      <c r="CC832" s="13"/>
      <c r="CD832" s="13"/>
      <c r="CE832" s="13"/>
      <c r="CF832" s="13"/>
      <c r="CG832" s="13"/>
      <c r="CH832" s="13"/>
    </row>
    <row r="833" spans="1:86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Z833" s="15"/>
      <c r="AA833" s="15"/>
      <c r="AB833" s="15"/>
      <c r="AC833" s="15"/>
      <c r="AD833" s="15"/>
      <c r="AE833" s="15"/>
      <c r="AF833" s="15"/>
      <c r="AG833" s="15"/>
      <c r="AH833" s="15"/>
      <c r="AI833" s="15"/>
      <c r="AJ833" s="15"/>
      <c r="AK833" s="15"/>
      <c r="AL833" s="15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13"/>
      <c r="AY833" s="13"/>
      <c r="AZ833" s="13"/>
      <c r="BA833" s="13"/>
      <c r="BB833" s="13"/>
      <c r="BC833" s="13"/>
      <c r="BD833" s="13"/>
      <c r="BE833" s="13"/>
      <c r="BF833" s="13"/>
      <c r="BG833" s="13"/>
      <c r="BH833" s="13"/>
      <c r="BI833" s="13"/>
      <c r="BJ833" s="13"/>
      <c r="BK833" s="13"/>
      <c r="BL833" s="13"/>
      <c r="BM833" s="13"/>
      <c r="BN833" s="13"/>
      <c r="BO833" s="13"/>
      <c r="BP833" s="13"/>
      <c r="BQ833" s="13"/>
      <c r="BR833" s="13"/>
      <c r="BS833" s="13"/>
      <c r="BT833" s="13"/>
      <c r="BU833" s="13"/>
      <c r="BV833" s="13"/>
      <c r="BW833" s="13"/>
      <c r="BX833" s="13"/>
      <c r="BY833" s="13"/>
      <c r="BZ833" s="13"/>
      <c r="CA833" s="13"/>
      <c r="CB833" s="13"/>
      <c r="CC833" s="13"/>
      <c r="CD833" s="13"/>
      <c r="CE833" s="13"/>
      <c r="CF833" s="13"/>
      <c r="CG833" s="13"/>
      <c r="CH833" s="13"/>
    </row>
    <row r="834" spans="1:86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Z834" s="15"/>
      <c r="AA834" s="15"/>
      <c r="AB834" s="15"/>
      <c r="AC834" s="15"/>
      <c r="AD834" s="15"/>
      <c r="AE834" s="15"/>
      <c r="AF834" s="15"/>
      <c r="AG834" s="15"/>
      <c r="AH834" s="15"/>
      <c r="AI834" s="15"/>
      <c r="AJ834" s="15"/>
      <c r="AK834" s="15"/>
      <c r="AL834" s="15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13"/>
      <c r="AY834" s="13"/>
      <c r="AZ834" s="13"/>
      <c r="BA834" s="13"/>
      <c r="BB834" s="13"/>
      <c r="BC834" s="13"/>
      <c r="BD834" s="13"/>
      <c r="BE834" s="13"/>
      <c r="BF834" s="13"/>
      <c r="BG834" s="13"/>
      <c r="BH834" s="13"/>
      <c r="BI834" s="13"/>
      <c r="BJ834" s="13"/>
      <c r="BK834" s="13"/>
      <c r="BL834" s="13"/>
      <c r="BM834" s="13"/>
      <c r="BN834" s="13"/>
      <c r="BO834" s="13"/>
      <c r="BP834" s="13"/>
      <c r="BQ834" s="13"/>
      <c r="BR834" s="13"/>
      <c r="BS834" s="13"/>
      <c r="BT834" s="13"/>
      <c r="BU834" s="13"/>
      <c r="BV834" s="13"/>
      <c r="BW834" s="13"/>
      <c r="BX834" s="13"/>
      <c r="BY834" s="13"/>
      <c r="BZ834" s="13"/>
      <c r="CA834" s="13"/>
      <c r="CB834" s="13"/>
      <c r="CC834" s="13"/>
      <c r="CD834" s="13"/>
      <c r="CE834" s="13"/>
      <c r="CF834" s="13"/>
      <c r="CG834" s="13"/>
      <c r="CH834" s="13"/>
    </row>
    <row r="835" spans="1:86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Z835" s="15"/>
      <c r="AA835" s="15"/>
      <c r="AB835" s="15"/>
      <c r="AC835" s="15"/>
      <c r="AD835" s="15"/>
      <c r="AE835" s="15"/>
      <c r="AF835" s="15"/>
      <c r="AG835" s="15"/>
      <c r="AH835" s="15"/>
      <c r="AI835" s="15"/>
      <c r="AJ835" s="15"/>
      <c r="AK835" s="15"/>
      <c r="AL835" s="15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13"/>
      <c r="AY835" s="13"/>
      <c r="AZ835" s="13"/>
      <c r="BA835" s="13"/>
      <c r="BB835" s="13"/>
      <c r="BC835" s="13"/>
      <c r="BD835" s="13"/>
      <c r="BE835" s="13"/>
      <c r="BF835" s="13"/>
      <c r="BG835" s="13"/>
      <c r="BH835" s="13"/>
      <c r="BI835" s="13"/>
      <c r="BJ835" s="13"/>
      <c r="BK835" s="13"/>
      <c r="BL835" s="13"/>
      <c r="BM835" s="13"/>
      <c r="BN835" s="13"/>
      <c r="BO835" s="13"/>
      <c r="BP835" s="13"/>
      <c r="BQ835" s="13"/>
      <c r="BR835" s="13"/>
      <c r="BS835" s="13"/>
      <c r="BT835" s="13"/>
      <c r="BU835" s="13"/>
      <c r="BV835" s="13"/>
      <c r="BW835" s="13"/>
      <c r="BX835" s="13"/>
      <c r="BY835" s="13"/>
      <c r="BZ835" s="13"/>
      <c r="CA835" s="13"/>
      <c r="CB835" s="13"/>
      <c r="CC835" s="13"/>
      <c r="CD835" s="13"/>
      <c r="CE835" s="13"/>
      <c r="CF835" s="13"/>
      <c r="CG835" s="13"/>
      <c r="CH835" s="13"/>
    </row>
    <row r="836" spans="1:86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Z836" s="15"/>
      <c r="AA836" s="15"/>
      <c r="AB836" s="15"/>
      <c r="AC836" s="15"/>
      <c r="AD836" s="15"/>
      <c r="AE836" s="15"/>
      <c r="AF836" s="15"/>
      <c r="AG836" s="15"/>
      <c r="AH836" s="15"/>
      <c r="AI836" s="15"/>
      <c r="AJ836" s="15"/>
      <c r="AK836" s="15"/>
      <c r="AL836" s="15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13"/>
      <c r="AY836" s="13"/>
      <c r="AZ836" s="13"/>
      <c r="BA836" s="13"/>
      <c r="BB836" s="13"/>
      <c r="BC836" s="13"/>
      <c r="BD836" s="13"/>
      <c r="BE836" s="13"/>
      <c r="BF836" s="13"/>
      <c r="BG836" s="13"/>
      <c r="BH836" s="13"/>
      <c r="BI836" s="13"/>
      <c r="BJ836" s="13"/>
      <c r="BK836" s="13"/>
      <c r="BL836" s="13"/>
      <c r="BM836" s="13"/>
      <c r="BN836" s="13"/>
      <c r="BO836" s="13"/>
      <c r="BP836" s="13"/>
      <c r="BQ836" s="13"/>
      <c r="BR836" s="13"/>
      <c r="BS836" s="13"/>
      <c r="BT836" s="13"/>
      <c r="BU836" s="13"/>
      <c r="BV836" s="13"/>
      <c r="BW836" s="13"/>
      <c r="BX836" s="13"/>
      <c r="BY836" s="13"/>
      <c r="BZ836" s="13"/>
      <c r="CA836" s="13"/>
      <c r="CB836" s="13"/>
      <c r="CC836" s="13"/>
      <c r="CD836" s="13"/>
      <c r="CE836" s="13"/>
      <c r="CF836" s="13"/>
      <c r="CG836" s="13"/>
      <c r="CH836" s="13"/>
    </row>
    <row r="837" spans="1:86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Z837" s="15"/>
      <c r="AA837" s="15"/>
      <c r="AB837" s="15"/>
      <c r="AC837" s="15"/>
      <c r="AD837" s="15"/>
      <c r="AE837" s="15"/>
      <c r="AF837" s="15"/>
      <c r="AG837" s="15"/>
      <c r="AH837" s="15"/>
      <c r="AI837" s="15"/>
      <c r="AJ837" s="15"/>
      <c r="AK837" s="15"/>
      <c r="AL837" s="15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13"/>
      <c r="AY837" s="13"/>
      <c r="AZ837" s="13"/>
      <c r="BA837" s="13"/>
      <c r="BB837" s="13"/>
      <c r="BC837" s="13"/>
      <c r="BD837" s="13"/>
      <c r="BE837" s="13"/>
      <c r="BF837" s="13"/>
      <c r="BG837" s="13"/>
      <c r="BH837" s="13"/>
      <c r="BI837" s="13"/>
      <c r="BJ837" s="13"/>
      <c r="BK837" s="13"/>
      <c r="BL837" s="13"/>
      <c r="BM837" s="13"/>
      <c r="BN837" s="13"/>
      <c r="BO837" s="13"/>
      <c r="BP837" s="13"/>
      <c r="BQ837" s="13"/>
      <c r="BR837" s="13"/>
      <c r="BS837" s="13"/>
      <c r="BT837" s="13"/>
      <c r="BU837" s="13"/>
      <c r="BV837" s="13"/>
      <c r="BW837" s="13"/>
      <c r="BX837" s="13"/>
      <c r="BY837" s="13"/>
      <c r="BZ837" s="13"/>
      <c r="CA837" s="13"/>
      <c r="CB837" s="13"/>
      <c r="CC837" s="13"/>
      <c r="CD837" s="13"/>
      <c r="CE837" s="13"/>
      <c r="CF837" s="13"/>
      <c r="CG837" s="13"/>
      <c r="CH837" s="13"/>
    </row>
    <row r="838" spans="1:86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  <c r="AL838" s="15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13"/>
      <c r="AY838" s="13"/>
      <c r="AZ838" s="13"/>
      <c r="BA838" s="13"/>
      <c r="BB838" s="13"/>
      <c r="BC838" s="13"/>
      <c r="BD838" s="13"/>
      <c r="BE838" s="13"/>
      <c r="BF838" s="13"/>
      <c r="BG838" s="13"/>
      <c r="BH838" s="13"/>
      <c r="BI838" s="13"/>
      <c r="BJ838" s="13"/>
      <c r="BK838" s="13"/>
      <c r="BL838" s="13"/>
      <c r="BM838" s="13"/>
      <c r="BN838" s="13"/>
      <c r="BO838" s="13"/>
      <c r="BP838" s="13"/>
      <c r="BQ838" s="13"/>
      <c r="BR838" s="13"/>
      <c r="BS838" s="13"/>
      <c r="BT838" s="13"/>
      <c r="BU838" s="13"/>
      <c r="BV838" s="13"/>
      <c r="BW838" s="13"/>
      <c r="BX838" s="13"/>
      <c r="BY838" s="13"/>
      <c r="BZ838" s="13"/>
      <c r="CA838" s="13"/>
      <c r="CB838" s="13"/>
      <c r="CC838" s="13"/>
      <c r="CD838" s="13"/>
      <c r="CE838" s="13"/>
      <c r="CF838" s="13"/>
      <c r="CG838" s="13"/>
      <c r="CH838" s="13"/>
    </row>
    <row r="839" spans="1:86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  <c r="AJ839" s="15"/>
      <c r="AK839" s="15"/>
      <c r="AL839" s="15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13"/>
      <c r="AY839" s="13"/>
      <c r="AZ839" s="13"/>
      <c r="BA839" s="13"/>
      <c r="BB839" s="13"/>
      <c r="BC839" s="13"/>
      <c r="BD839" s="13"/>
      <c r="BE839" s="13"/>
      <c r="BF839" s="13"/>
      <c r="BG839" s="13"/>
      <c r="BH839" s="13"/>
      <c r="BI839" s="13"/>
      <c r="BJ839" s="13"/>
      <c r="BK839" s="13"/>
      <c r="BL839" s="13"/>
      <c r="BM839" s="13"/>
      <c r="BN839" s="13"/>
      <c r="BO839" s="13"/>
      <c r="BP839" s="13"/>
      <c r="BQ839" s="13"/>
      <c r="BR839" s="13"/>
      <c r="BS839" s="13"/>
      <c r="BT839" s="13"/>
      <c r="BU839" s="13"/>
      <c r="BV839" s="13"/>
      <c r="BW839" s="13"/>
      <c r="BX839" s="13"/>
      <c r="BY839" s="13"/>
      <c r="BZ839" s="13"/>
      <c r="CA839" s="13"/>
      <c r="CB839" s="13"/>
      <c r="CC839" s="13"/>
      <c r="CD839" s="13"/>
      <c r="CE839" s="13"/>
      <c r="CF839" s="13"/>
      <c r="CG839" s="13"/>
      <c r="CH839" s="13"/>
    </row>
    <row r="840" spans="1:86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Z840" s="15"/>
      <c r="AA840" s="15"/>
      <c r="AB840" s="15"/>
      <c r="AC840" s="15"/>
      <c r="AD840" s="15"/>
      <c r="AE840" s="15"/>
      <c r="AF840" s="15"/>
      <c r="AG840" s="15"/>
      <c r="AH840" s="15"/>
      <c r="AI840" s="15"/>
      <c r="AJ840" s="15"/>
      <c r="AK840" s="15"/>
      <c r="AL840" s="15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13"/>
      <c r="AY840" s="13"/>
      <c r="AZ840" s="13"/>
      <c r="BA840" s="13"/>
      <c r="BB840" s="13"/>
      <c r="BC840" s="13"/>
      <c r="BD840" s="13"/>
      <c r="BE840" s="13"/>
      <c r="BF840" s="13"/>
      <c r="BG840" s="13"/>
      <c r="BH840" s="13"/>
      <c r="BI840" s="13"/>
      <c r="BJ840" s="13"/>
      <c r="BK840" s="13"/>
      <c r="BL840" s="13"/>
      <c r="BM840" s="13"/>
      <c r="BN840" s="13"/>
      <c r="BO840" s="13"/>
      <c r="BP840" s="13"/>
      <c r="BQ840" s="13"/>
      <c r="BR840" s="13"/>
      <c r="BS840" s="13"/>
      <c r="BT840" s="13"/>
      <c r="BU840" s="13"/>
      <c r="BV840" s="13"/>
      <c r="BW840" s="13"/>
      <c r="BX840" s="13"/>
      <c r="BY840" s="13"/>
      <c r="BZ840" s="13"/>
      <c r="CA840" s="13"/>
      <c r="CB840" s="13"/>
      <c r="CC840" s="13"/>
      <c r="CD840" s="13"/>
      <c r="CE840" s="13"/>
      <c r="CF840" s="13"/>
      <c r="CG840" s="13"/>
      <c r="CH840" s="13"/>
    </row>
    <row r="841" spans="1:86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Z841" s="15"/>
      <c r="AA841" s="15"/>
      <c r="AB841" s="15"/>
      <c r="AC841" s="15"/>
      <c r="AD841" s="15"/>
      <c r="AE841" s="15"/>
      <c r="AF841" s="15"/>
      <c r="AG841" s="15"/>
      <c r="AH841" s="15"/>
      <c r="AI841" s="15"/>
      <c r="AJ841" s="15"/>
      <c r="AK841" s="15"/>
      <c r="AL841" s="15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13"/>
      <c r="AY841" s="13"/>
      <c r="AZ841" s="13"/>
      <c r="BA841" s="13"/>
      <c r="BB841" s="13"/>
      <c r="BC841" s="13"/>
      <c r="BD841" s="13"/>
      <c r="BE841" s="13"/>
      <c r="BF841" s="13"/>
      <c r="BG841" s="13"/>
      <c r="BH841" s="13"/>
      <c r="BI841" s="13"/>
      <c r="BJ841" s="13"/>
      <c r="BK841" s="13"/>
      <c r="BL841" s="13"/>
      <c r="BM841" s="13"/>
      <c r="BN841" s="13"/>
      <c r="BO841" s="13"/>
      <c r="BP841" s="13"/>
      <c r="BQ841" s="13"/>
      <c r="BR841" s="13"/>
      <c r="BS841" s="13"/>
      <c r="BT841" s="13"/>
      <c r="BU841" s="13"/>
      <c r="BV841" s="13"/>
      <c r="BW841" s="13"/>
      <c r="BX841" s="13"/>
      <c r="BY841" s="13"/>
      <c r="BZ841" s="13"/>
      <c r="CA841" s="13"/>
      <c r="CB841" s="13"/>
      <c r="CC841" s="13"/>
      <c r="CD841" s="13"/>
      <c r="CE841" s="13"/>
      <c r="CF841" s="13"/>
      <c r="CG841" s="13"/>
      <c r="CH841" s="13"/>
    </row>
    <row r="842" spans="1:86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  <c r="AJ842" s="15"/>
      <c r="AK842" s="15"/>
      <c r="AL842" s="15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13"/>
      <c r="AY842" s="13"/>
      <c r="AZ842" s="13"/>
      <c r="BA842" s="13"/>
      <c r="BB842" s="13"/>
      <c r="BC842" s="13"/>
      <c r="BD842" s="13"/>
      <c r="BE842" s="13"/>
      <c r="BF842" s="13"/>
      <c r="BG842" s="13"/>
      <c r="BH842" s="13"/>
      <c r="BI842" s="13"/>
      <c r="BJ842" s="13"/>
      <c r="BK842" s="13"/>
      <c r="BL842" s="13"/>
      <c r="BM842" s="13"/>
      <c r="BN842" s="13"/>
      <c r="BO842" s="13"/>
      <c r="BP842" s="13"/>
      <c r="BQ842" s="13"/>
      <c r="BR842" s="13"/>
      <c r="BS842" s="13"/>
      <c r="BT842" s="13"/>
      <c r="BU842" s="13"/>
      <c r="BV842" s="13"/>
      <c r="BW842" s="13"/>
      <c r="BX842" s="13"/>
      <c r="BY842" s="13"/>
      <c r="BZ842" s="13"/>
      <c r="CA842" s="13"/>
      <c r="CB842" s="13"/>
      <c r="CC842" s="13"/>
      <c r="CD842" s="13"/>
      <c r="CE842" s="13"/>
      <c r="CF842" s="13"/>
      <c r="CG842" s="13"/>
      <c r="CH842" s="13"/>
    </row>
    <row r="843" spans="1:86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Z843" s="15"/>
      <c r="AA843" s="15"/>
      <c r="AB843" s="15"/>
      <c r="AC843" s="15"/>
      <c r="AD843" s="15"/>
      <c r="AE843" s="15"/>
      <c r="AF843" s="15"/>
      <c r="AG843" s="15"/>
      <c r="AH843" s="15"/>
      <c r="AI843" s="15"/>
      <c r="AJ843" s="15"/>
      <c r="AK843" s="15"/>
      <c r="AL843" s="15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13"/>
      <c r="AY843" s="13"/>
      <c r="AZ843" s="13"/>
      <c r="BA843" s="13"/>
      <c r="BB843" s="13"/>
      <c r="BC843" s="13"/>
      <c r="BD843" s="13"/>
      <c r="BE843" s="13"/>
      <c r="BF843" s="13"/>
      <c r="BG843" s="13"/>
      <c r="BH843" s="13"/>
      <c r="BI843" s="13"/>
      <c r="BJ843" s="13"/>
      <c r="BK843" s="13"/>
      <c r="BL843" s="13"/>
      <c r="BM843" s="13"/>
      <c r="BN843" s="13"/>
      <c r="BO843" s="13"/>
      <c r="BP843" s="13"/>
      <c r="BQ843" s="13"/>
      <c r="BR843" s="13"/>
      <c r="BS843" s="13"/>
      <c r="BT843" s="13"/>
      <c r="BU843" s="13"/>
      <c r="BV843" s="13"/>
      <c r="BW843" s="13"/>
      <c r="BX843" s="13"/>
      <c r="BY843" s="13"/>
      <c r="BZ843" s="13"/>
      <c r="CA843" s="13"/>
      <c r="CB843" s="13"/>
      <c r="CC843" s="13"/>
      <c r="CD843" s="13"/>
      <c r="CE843" s="13"/>
      <c r="CF843" s="13"/>
      <c r="CG843" s="13"/>
      <c r="CH843" s="13"/>
    </row>
    <row r="844" spans="1:86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Z844" s="15"/>
      <c r="AA844" s="15"/>
      <c r="AB844" s="15"/>
      <c r="AC844" s="15"/>
      <c r="AD844" s="15"/>
      <c r="AE844" s="15"/>
      <c r="AF844" s="15"/>
      <c r="AG844" s="15"/>
      <c r="AH844" s="15"/>
      <c r="AI844" s="15"/>
      <c r="AJ844" s="15"/>
      <c r="AK844" s="15"/>
      <c r="AL844" s="15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13"/>
      <c r="AY844" s="13"/>
      <c r="AZ844" s="13"/>
      <c r="BA844" s="13"/>
      <c r="BB844" s="13"/>
      <c r="BC844" s="13"/>
      <c r="BD844" s="13"/>
      <c r="BE844" s="13"/>
      <c r="BF844" s="13"/>
      <c r="BG844" s="13"/>
      <c r="BH844" s="13"/>
      <c r="BI844" s="13"/>
      <c r="BJ844" s="13"/>
      <c r="BK844" s="13"/>
      <c r="BL844" s="13"/>
      <c r="BM844" s="13"/>
      <c r="BN844" s="13"/>
      <c r="BO844" s="13"/>
      <c r="BP844" s="13"/>
      <c r="BQ844" s="13"/>
      <c r="BR844" s="13"/>
      <c r="BS844" s="13"/>
      <c r="BT844" s="13"/>
      <c r="BU844" s="13"/>
      <c r="BV844" s="13"/>
      <c r="BW844" s="13"/>
      <c r="BX844" s="13"/>
      <c r="BY844" s="13"/>
      <c r="BZ844" s="13"/>
      <c r="CA844" s="13"/>
      <c r="CB844" s="13"/>
      <c r="CC844" s="13"/>
      <c r="CD844" s="13"/>
      <c r="CE844" s="13"/>
      <c r="CF844" s="13"/>
      <c r="CG844" s="13"/>
      <c r="CH844" s="13"/>
    </row>
    <row r="845" spans="1:86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Z845" s="15"/>
      <c r="AA845" s="15"/>
      <c r="AB845" s="15"/>
      <c r="AC845" s="15"/>
      <c r="AD845" s="15"/>
      <c r="AE845" s="15"/>
      <c r="AF845" s="15"/>
      <c r="AG845" s="15"/>
      <c r="AH845" s="15"/>
      <c r="AI845" s="15"/>
      <c r="AJ845" s="15"/>
      <c r="AK845" s="15"/>
      <c r="AL845" s="15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13"/>
      <c r="AY845" s="13"/>
      <c r="AZ845" s="13"/>
      <c r="BA845" s="13"/>
      <c r="BB845" s="13"/>
      <c r="BC845" s="13"/>
      <c r="BD845" s="13"/>
      <c r="BE845" s="13"/>
      <c r="BF845" s="13"/>
      <c r="BG845" s="13"/>
      <c r="BH845" s="13"/>
      <c r="BI845" s="13"/>
      <c r="BJ845" s="13"/>
      <c r="BK845" s="13"/>
      <c r="BL845" s="13"/>
      <c r="BM845" s="13"/>
      <c r="BN845" s="13"/>
      <c r="BO845" s="13"/>
      <c r="BP845" s="13"/>
      <c r="BQ845" s="13"/>
      <c r="BR845" s="13"/>
      <c r="BS845" s="13"/>
      <c r="BT845" s="13"/>
      <c r="BU845" s="13"/>
      <c r="BV845" s="13"/>
      <c r="BW845" s="13"/>
      <c r="BX845" s="13"/>
      <c r="BY845" s="13"/>
      <c r="BZ845" s="13"/>
      <c r="CA845" s="13"/>
      <c r="CB845" s="13"/>
      <c r="CC845" s="13"/>
      <c r="CD845" s="13"/>
      <c r="CE845" s="13"/>
      <c r="CF845" s="13"/>
      <c r="CG845" s="13"/>
      <c r="CH845" s="13"/>
    </row>
    <row r="846" spans="1:86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Z846" s="15"/>
      <c r="AA846" s="15"/>
      <c r="AB846" s="15"/>
      <c r="AC846" s="15"/>
      <c r="AD846" s="15"/>
      <c r="AE846" s="15"/>
      <c r="AF846" s="15"/>
      <c r="AG846" s="15"/>
      <c r="AH846" s="15"/>
      <c r="AI846" s="15"/>
      <c r="AJ846" s="15"/>
      <c r="AK846" s="15"/>
      <c r="AL846" s="15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13"/>
      <c r="AY846" s="13"/>
      <c r="AZ846" s="13"/>
      <c r="BA846" s="13"/>
      <c r="BB846" s="13"/>
      <c r="BC846" s="13"/>
      <c r="BD846" s="13"/>
      <c r="BE846" s="13"/>
      <c r="BF846" s="13"/>
      <c r="BG846" s="13"/>
      <c r="BH846" s="13"/>
      <c r="BI846" s="13"/>
      <c r="BJ846" s="13"/>
      <c r="BK846" s="13"/>
      <c r="BL846" s="13"/>
      <c r="BM846" s="13"/>
      <c r="BN846" s="13"/>
      <c r="BO846" s="13"/>
      <c r="BP846" s="13"/>
      <c r="BQ846" s="13"/>
      <c r="BR846" s="13"/>
      <c r="BS846" s="13"/>
      <c r="BT846" s="13"/>
      <c r="BU846" s="13"/>
      <c r="BV846" s="13"/>
      <c r="BW846" s="13"/>
      <c r="BX846" s="13"/>
      <c r="BY846" s="13"/>
      <c r="BZ846" s="13"/>
      <c r="CA846" s="13"/>
      <c r="CB846" s="13"/>
      <c r="CC846" s="13"/>
      <c r="CD846" s="13"/>
      <c r="CE846" s="13"/>
      <c r="CF846" s="13"/>
      <c r="CG846" s="13"/>
      <c r="CH846" s="13"/>
    </row>
    <row r="847" spans="1:86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Z847" s="15"/>
      <c r="AA847" s="15"/>
      <c r="AB847" s="15"/>
      <c r="AC847" s="15"/>
      <c r="AD847" s="15"/>
      <c r="AE847" s="15"/>
      <c r="AF847" s="15"/>
      <c r="AG847" s="15"/>
      <c r="AH847" s="15"/>
      <c r="AI847" s="15"/>
      <c r="AJ847" s="15"/>
      <c r="AK847" s="15"/>
      <c r="AL847" s="15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13"/>
      <c r="AY847" s="13"/>
      <c r="AZ847" s="13"/>
      <c r="BA847" s="13"/>
      <c r="BB847" s="13"/>
      <c r="BC847" s="13"/>
      <c r="BD847" s="13"/>
      <c r="BE847" s="13"/>
      <c r="BF847" s="13"/>
      <c r="BG847" s="13"/>
      <c r="BH847" s="13"/>
      <c r="BI847" s="13"/>
      <c r="BJ847" s="13"/>
      <c r="BK847" s="13"/>
      <c r="BL847" s="13"/>
      <c r="BM847" s="13"/>
      <c r="BN847" s="13"/>
      <c r="BO847" s="13"/>
      <c r="BP847" s="13"/>
      <c r="BQ847" s="13"/>
      <c r="BR847" s="13"/>
      <c r="BS847" s="13"/>
      <c r="BT847" s="13"/>
      <c r="BU847" s="13"/>
      <c r="BV847" s="13"/>
      <c r="BW847" s="13"/>
      <c r="BX847" s="13"/>
      <c r="BY847" s="13"/>
      <c r="BZ847" s="13"/>
      <c r="CA847" s="13"/>
      <c r="CB847" s="13"/>
      <c r="CC847" s="13"/>
      <c r="CD847" s="13"/>
      <c r="CE847" s="13"/>
      <c r="CF847" s="13"/>
      <c r="CG847" s="13"/>
      <c r="CH847" s="13"/>
    </row>
    <row r="848" spans="1:86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Z848" s="15"/>
      <c r="AA848" s="15"/>
      <c r="AB848" s="15"/>
      <c r="AC848" s="15"/>
      <c r="AD848" s="15"/>
      <c r="AE848" s="15"/>
      <c r="AF848" s="15"/>
      <c r="AG848" s="15"/>
      <c r="AH848" s="15"/>
      <c r="AI848" s="15"/>
      <c r="AJ848" s="15"/>
      <c r="AK848" s="15"/>
      <c r="AL848" s="15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13"/>
      <c r="AY848" s="13"/>
      <c r="AZ848" s="13"/>
      <c r="BA848" s="13"/>
      <c r="BB848" s="13"/>
      <c r="BC848" s="13"/>
      <c r="BD848" s="13"/>
      <c r="BE848" s="13"/>
      <c r="BF848" s="13"/>
      <c r="BG848" s="13"/>
      <c r="BH848" s="13"/>
      <c r="BI848" s="13"/>
      <c r="BJ848" s="13"/>
      <c r="BK848" s="13"/>
      <c r="BL848" s="13"/>
      <c r="BM848" s="13"/>
      <c r="BN848" s="13"/>
      <c r="BO848" s="13"/>
      <c r="BP848" s="13"/>
      <c r="BQ848" s="13"/>
      <c r="BR848" s="13"/>
      <c r="BS848" s="13"/>
      <c r="BT848" s="13"/>
      <c r="BU848" s="13"/>
      <c r="BV848" s="13"/>
      <c r="BW848" s="13"/>
      <c r="BX848" s="13"/>
      <c r="BY848" s="13"/>
      <c r="BZ848" s="13"/>
      <c r="CA848" s="13"/>
      <c r="CB848" s="13"/>
      <c r="CC848" s="13"/>
      <c r="CD848" s="13"/>
      <c r="CE848" s="13"/>
      <c r="CF848" s="13"/>
      <c r="CG848" s="13"/>
      <c r="CH848" s="13"/>
    </row>
    <row r="849" spans="1:86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Z849" s="15"/>
      <c r="AA849" s="15"/>
      <c r="AB849" s="15"/>
      <c r="AC849" s="15"/>
      <c r="AD849" s="15"/>
      <c r="AE849" s="15"/>
      <c r="AF849" s="15"/>
      <c r="AG849" s="15"/>
      <c r="AH849" s="15"/>
      <c r="AI849" s="15"/>
      <c r="AJ849" s="15"/>
      <c r="AK849" s="15"/>
      <c r="AL849" s="15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13"/>
      <c r="AY849" s="13"/>
      <c r="AZ849" s="13"/>
      <c r="BA849" s="13"/>
      <c r="BB849" s="13"/>
      <c r="BC849" s="13"/>
      <c r="BD849" s="13"/>
      <c r="BE849" s="13"/>
      <c r="BF849" s="13"/>
      <c r="BG849" s="13"/>
      <c r="BH849" s="13"/>
      <c r="BI849" s="13"/>
      <c r="BJ849" s="13"/>
      <c r="BK849" s="13"/>
      <c r="BL849" s="13"/>
      <c r="BM849" s="13"/>
      <c r="BN849" s="13"/>
      <c r="BO849" s="13"/>
      <c r="BP849" s="13"/>
      <c r="BQ849" s="13"/>
      <c r="BR849" s="13"/>
      <c r="BS849" s="13"/>
      <c r="BT849" s="13"/>
      <c r="BU849" s="13"/>
      <c r="BV849" s="13"/>
      <c r="BW849" s="13"/>
      <c r="BX849" s="13"/>
      <c r="BY849" s="13"/>
      <c r="BZ849" s="13"/>
      <c r="CA849" s="13"/>
      <c r="CB849" s="13"/>
      <c r="CC849" s="13"/>
      <c r="CD849" s="13"/>
      <c r="CE849" s="13"/>
      <c r="CF849" s="13"/>
      <c r="CG849" s="13"/>
      <c r="CH849" s="13"/>
    </row>
    <row r="850" spans="1:86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Z850" s="15"/>
      <c r="AA850" s="15"/>
      <c r="AB850" s="15"/>
      <c r="AC850" s="15"/>
      <c r="AD850" s="15"/>
      <c r="AE850" s="15"/>
      <c r="AF850" s="15"/>
      <c r="AG850" s="15"/>
      <c r="AH850" s="15"/>
      <c r="AI850" s="15"/>
      <c r="AJ850" s="15"/>
      <c r="AK850" s="15"/>
      <c r="AL850" s="15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13"/>
      <c r="AY850" s="13"/>
      <c r="AZ850" s="13"/>
      <c r="BA850" s="13"/>
      <c r="BB850" s="13"/>
      <c r="BC850" s="13"/>
      <c r="BD850" s="13"/>
      <c r="BE850" s="13"/>
      <c r="BF850" s="13"/>
      <c r="BG850" s="13"/>
      <c r="BH850" s="13"/>
      <c r="BI850" s="13"/>
      <c r="BJ850" s="13"/>
      <c r="BK850" s="13"/>
      <c r="BL850" s="13"/>
      <c r="BM850" s="13"/>
      <c r="BN850" s="13"/>
      <c r="BO850" s="13"/>
      <c r="BP850" s="13"/>
      <c r="BQ850" s="13"/>
      <c r="BR850" s="13"/>
      <c r="BS850" s="13"/>
      <c r="BT850" s="13"/>
      <c r="BU850" s="13"/>
      <c r="BV850" s="13"/>
      <c r="BW850" s="13"/>
      <c r="BX850" s="13"/>
      <c r="BY850" s="13"/>
      <c r="BZ850" s="13"/>
      <c r="CA850" s="13"/>
      <c r="CB850" s="13"/>
      <c r="CC850" s="13"/>
      <c r="CD850" s="13"/>
      <c r="CE850" s="13"/>
      <c r="CF850" s="13"/>
      <c r="CG850" s="13"/>
      <c r="CH850" s="13"/>
    </row>
    <row r="851" spans="1:86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Z851" s="15"/>
      <c r="AA851" s="15"/>
      <c r="AB851" s="15"/>
      <c r="AC851" s="15"/>
      <c r="AD851" s="15"/>
      <c r="AE851" s="15"/>
      <c r="AF851" s="15"/>
      <c r="AG851" s="15"/>
      <c r="AH851" s="15"/>
      <c r="AI851" s="15"/>
      <c r="AJ851" s="15"/>
      <c r="AK851" s="15"/>
      <c r="AL851" s="15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13"/>
      <c r="AY851" s="13"/>
      <c r="AZ851" s="13"/>
      <c r="BA851" s="13"/>
      <c r="BB851" s="13"/>
      <c r="BC851" s="13"/>
      <c r="BD851" s="13"/>
      <c r="BE851" s="13"/>
      <c r="BF851" s="13"/>
      <c r="BG851" s="13"/>
      <c r="BH851" s="13"/>
      <c r="BI851" s="13"/>
      <c r="BJ851" s="13"/>
      <c r="BK851" s="13"/>
      <c r="BL851" s="13"/>
      <c r="BM851" s="13"/>
      <c r="BN851" s="13"/>
      <c r="BO851" s="13"/>
      <c r="BP851" s="13"/>
      <c r="BQ851" s="13"/>
      <c r="BR851" s="13"/>
      <c r="BS851" s="13"/>
      <c r="BT851" s="13"/>
      <c r="BU851" s="13"/>
      <c r="BV851" s="13"/>
      <c r="BW851" s="13"/>
      <c r="BX851" s="13"/>
      <c r="BY851" s="13"/>
      <c r="BZ851" s="13"/>
      <c r="CA851" s="13"/>
      <c r="CB851" s="13"/>
      <c r="CC851" s="13"/>
      <c r="CD851" s="13"/>
      <c r="CE851" s="13"/>
      <c r="CF851" s="13"/>
      <c r="CG851" s="13"/>
      <c r="CH851" s="13"/>
    </row>
    <row r="852" spans="1:86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Z852" s="15"/>
      <c r="AA852" s="15"/>
      <c r="AB852" s="15"/>
      <c r="AC852" s="15"/>
      <c r="AD852" s="15"/>
      <c r="AE852" s="15"/>
      <c r="AF852" s="15"/>
      <c r="AG852" s="15"/>
      <c r="AH852" s="15"/>
      <c r="AI852" s="15"/>
      <c r="AJ852" s="15"/>
      <c r="AK852" s="15"/>
      <c r="AL852" s="15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13"/>
      <c r="AY852" s="13"/>
      <c r="AZ852" s="13"/>
      <c r="BA852" s="13"/>
      <c r="BB852" s="13"/>
      <c r="BC852" s="13"/>
      <c r="BD852" s="13"/>
      <c r="BE852" s="13"/>
      <c r="BF852" s="13"/>
      <c r="BG852" s="13"/>
      <c r="BH852" s="13"/>
      <c r="BI852" s="13"/>
      <c r="BJ852" s="13"/>
      <c r="BK852" s="13"/>
      <c r="BL852" s="13"/>
      <c r="BM852" s="13"/>
      <c r="BN852" s="13"/>
      <c r="BO852" s="13"/>
      <c r="BP852" s="13"/>
      <c r="BQ852" s="13"/>
      <c r="BR852" s="13"/>
      <c r="BS852" s="13"/>
      <c r="BT852" s="13"/>
      <c r="BU852" s="13"/>
      <c r="BV852" s="13"/>
      <c r="BW852" s="13"/>
      <c r="BX852" s="13"/>
      <c r="BY852" s="13"/>
      <c r="BZ852" s="13"/>
      <c r="CA852" s="13"/>
      <c r="CB852" s="13"/>
      <c r="CC852" s="13"/>
      <c r="CD852" s="13"/>
      <c r="CE852" s="13"/>
      <c r="CF852" s="13"/>
      <c r="CG852" s="13"/>
      <c r="CH852" s="13"/>
    </row>
    <row r="853" spans="1:86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Z853" s="15"/>
      <c r="AA853" s="15"/>
      <c r="AB853" s="15"/>
      <c r="AC853" s="15"/>
      <c r="AD853" s="15"/>
      <c r="AE853" s="15"/>
      <c r="AF853" s="15"/>
      <c r="AG853" s="15"/>
      <c r="AH853" s="15"/>
      <c r="AI853" s="15"/>
      <c r="AJ853" s="15"/>
      <c r="AK853" s="15"/>
      <c r="AL853" s="15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13"/>
      <c r="AY853" s="13"/>
      <c r="AZ853" s="13"/>
      <c r="BA853" s="13"/>
      <c r="BB853" s="13"/>
      <c r="BC853" s="13"/>
      <c r="BD853" s="13"/>
      <c r="BE853" s="13"/>
      <c r="BF853" s="13"/>
      <c r="BG853" s="13"/>
      <c r="BH853" s="13"/>
      <c r="BI853" s="13"/>
      <c r="BJ853" s="13"/>
      <c r="BK853" s="13"/>
      <c r="BL853" s="13"/>
      <c r="BM853" s="13"/>
      <c r="BN853" s="13"/>
      <c r="BO853" s="13"/>
      <c r="BP853" s="13"/>
      <c r="BQ853" s="13"/>
      <c r="BR853" s="13"/>
      <c r="BS853" s="13"/>
      <c r="BT853" s="13"/>
      <c r="BU853" s="13"/>
      <c r="BV853" s="13"/>
      <c r="BW853" s="13"/>
      <c r="BX853" s="13"/>
      <c r="BY853" s="13"/>
      <c r="BZ853" s="13"/>
      <c r="CA853" s="13"/>
      <c r="CB853" s="13"/>
      <c r="CC853" s="13"/>
      <c r="CD853" s="13"/>
      <c r="CE853" s="13"/>
      <c r="CF853" s="13"/>
      <c r="CG853" s="13"/>
      <c r="CH853" s="13"/>
    </row>
    <row r="854" spans="1:86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Z854" s="15"/>
      <c r="AA854" s="15"/>
      <c r="AB854" s="15"/>
      <c r="AC854" s="15"/>
      <c r="AD854" s="15"/>
      <c r="AE854" s="15"/>
      <c r="AF854" s="15"/>
      <c r="AG854" s="15"/>
      <c r="AH854" s="15"/>
      <c r="AI854" s="15"/>
      <c r="AJ854" s="15"/>
      <c r="AK854" s="15"/>
      <c r="AL854" s="15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13"/>
      <c r="AY854" s="13"/>
      <c r="AZ854" s="13"/>
      <c r="BA854" s="13"/>
      <c r="BB854" s="13"/>
      <c r="BC854" s="13"/>
      <c r="BD854" s="13"/>
      <c r="BE854" s="13"/>
      <c r="BF854" s="13"/>
      <c r="BG854" s="13"/>
      <c r="BH854" s="13"/>
      <c r="BI854" s="13"/>
      <c r="BJ854" s="13"/>
      <c r="BK854" s="13"/>
      <c r="BL854" s="13"/>
      <c r="BM854" s="13"/>
      <c r="BN854" s="13"/>
      <c r="BO854" s="13"/>
      <c r="BP854" s="13"/>
      <c r="BQ854" s="13"/>
      <c r="BR854" s="13"/>
      <c r="BS854" s="13"/>
      <c r="BT854" s="13"/>
      <c r="BU854" s="13"/>
      <c r="BV854" s="13"/>
      <c r="BW854" s="13"/>
      <c r="BX854" s="13"/>
      <c r="BY854" s="13"/>
      <c r="BZ854" s="13"/>
      <c r="CA854" s="13"/>
      <c r="CB854" s="13"/>
      <c r="CC854" s="13"/>
      <c r="CD854" s="13"/>
      <c r="CE854" s="13"/>
      <c r="CF854" s="13"/>
      <c r="CG854" s="13"/>
      <c r="CH854" s="13"/>
    </row>
    <row r="855" spans="1:86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Z855" s="15"/>
      <c r="AA855" s="15"/>
      <c r="AB855" s="15"/>
      <c r="AC855" s="15"/>
      <c r="AD855" s="15"/>
      <c r="AE855" s="15"/>
      <c r="AF855" s="15"/>
      <c r="AG855" s="15"/>
      <c r="AH855" s="15"/>
      <c r="AI855" s="15"/>
      <c r="AJ855" s="15"/>
      <c r="AK855" s="15"/>
      <c r="AL855" s="15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13"/>
      <c r="AY855" s="13"/>
      <c r="AZ855" s="13"/>
      <c r="BA855" s="13"/>
      <c r="BB855" s="13"/>
      <c r="BC855" s="13"/>
      <c r="BD855" s="13"/>
      <c r="BE855" s="13"/>
      <c r="BF855" s="13"/>
      <c r="BG855" s="13"/>
      <c r="BH855" s="13"/>
      <c r="BI855" s="13"/>
      <c r="BJ855" s="13"/>
      <c r="BK855" s="13"/>
      <c r="BL855" s="13"/>
      <c r="BM855" s="13"/>
      <c r="BN855" s="13"/>
      <c r="BO855" s="13"/>
      <c r="BP855" s="13"/>
      <c r="BQ855" s="13"/>
      <c r="BR855" s="13"/>
      <c r="BS855" s="13"/>
      <c r="BT855" s="13"/>
      <c r="BU855" s="13"/>
      <c r="BV855" s="13"/>
      <c r="BW855" s="13"/>
      <c r="BX855" s="13"/>
      <c r="BY855" s="13"/>
      <c r="BZ855" s="13"/>
      <c r="CA855" s="13"/>
      <c r="CB855" s="13"/>
      <c r="CC855" s="13"/>
      <c r="CD855" s="13"/>
      <c r="CE855" s="13"/>
      <c r="CF855" s="13"/>
      <c r="CG855" s="13"/>
      <c r="CH855" s="13"/>
    </row>
    <row r="856" spans="1:86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Z856" s="15"/>
      <c r="AA856" s="15"/>
      <c r="AB856" s="15"/>
      <c r="AC856" s="15"/>
      <c r="AD856" s="15"/>
      <c r="AE856" s="15"/>
      <c r="AF856" s="15"/>
      <c r="AG856" s="15"/>
      <c r="AH856" s="15"/>
      <c r="AI856" s="15"/>
      <c r="AJ856" s="15"/>
      <c r="AK856" s="15"/>
      <c r="AL856" s="15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13"/>
      <c r="AY856" s="13"/>
      <c r="AZ856" s="13"/>
      <c r="BA856" s="13"/>
      <c r="BB856" s="13"/>
      <c r="BC856" s="13"/>
      <c r="BD856" s="13"/>
      <c r="BE856" s="13"/>
      <c r="BF856" s="13"/>
      <c r="BG856" s="13"/>
      <c r="BH856" s="13"/>
      <c r="BI856" s="13"/>
      <c r="BJ856" s="13"/>
      <c r="BK856" s="13"/>
      <c r="BL856" s="13"/>
      <c r="BM856" s="13"/>
      <c r="BN856" s="13"/>
      <c r="BO856" s="13"/>
      <c r="BP856" s="13"/>
      <c r="BQ856" s="13"/>
      <c r="BR856" s="13"/>
      <c r="BS856" s="13"/>
      <c r="BT856" s="13"/>
      <c r="BU856" s="13"/>
      <c r="BV856" s="13"/>
      <c r="BW856" s="13"/>
      <c r="BX856" s="13"/>
      <c r="BY856" s="13"/>
      <c r="BZ856" s="13"/>
      <c r="CA856" s="13"/>
      <c r="CB856" s="13"/>
      <c r="CC856" s="13"/>
      <c r="CD856" s="13"/>
      <c r="CE856" s="13"/>
      <c r="CF856" s="13"/>
      <c r="CG856" s="13"/>
      <c r="CH856" s="13"/>
    </row>
    <row r="857" spans="1:86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Z857" s="15"/>
      <c r="AA857" s="15"/>
      <c r="AB857" s="15"/>
      <c r="AC857" s="15"/>
      <c r="AD857" s="15"/>
      <c r="AE857" s="15"/>
      <c r="AF857" s="15"/>
      <c r="AG857" s="15"/>
      <c r="AH857" s="15"/>
      <c r="AI857" s="15"/>
      <c r="AJ857" s="15"/>
      <c r="AK857" s="15"/>
      <c r="AL857" s="15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13"/>
      <c r="AY857" s="13"/>
      <c r="AZ857" s="13"/>
      <c r="BA857" s="13"/>
      <c r="BB857" s="13"/>
      <c r="BC857" s="13"/>
      <c r="BD857" s="13"/>
      <c r="BE857" s="13"/>
      <c r="BF857" s="13"/>
      <c r="BG857" s="13"/>
      <c r="BH857" s="13"/>
      <c r="BI857" s="13"/>
      <c r="BJ857" s="13"/>
      <c r="BK857" s="13"/>
      <c r="BL857" s="13"/>
      <c r="BM857" s="13"/>
      <c r="BN857" s="13"/>
      <c r="BO857" s="13"/>
      <c r="BP857" s="13"/>
      <c r="BQ857" s="13"/>
      <c r="BR857" s="13"/>
      <c r="BS857" s="13"/>
      <c r="BT857" s="13"/>
      <c r="BU857" s="13"/>
      <c r="BV857" s="13"/>
      <c r="BW857" s="13"/>
      <c r="BX857" s="13"/>
      <c r="BY857" s="13"/>
      <c r="BZ857" s="13"/>
      <c r="CA857" s="13"/>
      <c r="CB857" s="13"/>
      <c r="CC857" s="13"/>
      <c r="CD857" s="13"/>
      <c r="CE857" s="13"/>
      <c r="CF857" s="13"/>
      <c r="CG857" s="13"/>
      <c r="CH857" s="13"/>
    </row>
    <row r="858" spans="1:86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Z858" s="15"/>
      <c r="AA858" s="15"/>
      <c r="AB858" s="15"/>
      <c r="AC858" s="15"/>
      <c r="AD858" s="15"/>
      <c r="AE858" s="15"/>
      <c r="AF858" s="15"/>
      <c r="AG858" s="15"/>
      <c r="AH858" s="15"/>
      <c r="AI858" s="15"/>
      <c r="AJ858" s="15"/>
      <c r="AK858" s="15"/>
      <c r="AL858" s="15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13"/>
      <c r="AY858" s="13"/>
      <c r="AZ858" s="13"/>
      <c r="BA858" s="13"/>
      <c r="BB858" s="13"/>
      <c r="BC858" s="13"/>
      <c r="BD858" s="13"/>
      <c r="BE858" s="13"/>
      <c r="BF858" s="13"/>
      <c r="BG858" s="13"/>
      <c r="BH858" s="13"/>
      <c r="BI858" s="13"/>
      <c r="BJ858" s="13"/>
      <c r="BK858" s="13"/>
      <c r="BL858" s="13"/>
      <c r="BM858" s="13"/>
      <c r="BN858" s="13"/>
      <c r="BO858" s="13"/>
      <c r="BP858" s="13"/>
      <c r="BQ858" s="13"/>
      <c r="BR858" s="13"/>
      <c r="BS858" s="13"/>
      <c r="BT858" s="13"/>
      <c r="BU858" s="13"/>
      <c r="BV858" s="13"/>
      <c r="BW858" s="13"/>
      <c r="BX858" s="13"/>
      <c r="BY858" s="13"/>
      <c r="BZ858" s="13"/>
      <c r="CA858" s="13"/>
      <c r="CB858" s="13"/>
      <c r="CC858" s="13"/>
      <c r="CD858" s="13"/>
      <c r="CE858" s="13"/>
      <c r="CF858" s="13"/>
      <c r="CG858" s="13"/>
      <c r="CH858" s="13"/>
    </row>
    <row r="859" spans="1:86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Z859" s="15"/>
      <c r="AA859" s="15"/>
      <c r="AB859" s="15"/>
      <c r="AC859" s="15"/>
      <c r="AD859" s="15"/>
      <c r="AE859" s="15"/>
      <c r="AF859" s="15"/>
      <c r="AG859" s="15"/>
      <c r="AH859" s="15"/>
      <c r="AI859" s="15"/>
      <c r="AJ859" s="15"/>
      <c r="AK859" s="15"/>
      <c r="AL859" s="15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13"/>
      <c r="AY859" s="13"/>
      <c r="AZ859" s="13"/>
      <c r="BA859" s="13"/>
      <c r="BB859" s="13"/>
      <c r="BC859" s="13"/>
      <c r="BD859" s="13"/>
      <c r="BE859" s="13"/>
      <c r="BF859" s="13"/>
      <c r="BG859" s="13"/>
      <c r="BH859" s="13"/>
      <c r="BI859" s="13"/>
      <c r="BJ859" s="13"/>
      <c r="BK859" s="13"/>
      <c r="BL859" s="13"/>
      <c r="BM859" s="13"/>
      <c r="BN859" s="13"/>
      <c r="BO859" s="13"/>
      <c r="BP859" s="13"/>
      <c r="BQ859" s="13"/>
      <c r="BR859" s="13"/>
      <c r="BS859" s="13"/>
      <c r="BT859" s="13"/>
      <c r="BU859" s="13"/>
      <c r="BV859" s="13"/>
      <c r="BW859" s="13"/>
      <c r="BX859" s="13"/>
      <c r="BY859" s="13"/>
      <c r="BZ859" s="13"/>
      <c r="CA859" s="13"/>
      <c r="CB859" s="13"/>
      <c r="CC859" s="13"/>
      <c r="CD859" s="13"/>
      <c r="CE859" s="13"/>
      <c r="CF859" s="13"/>
      <c r="CG859" s="13"/>
      <c r="CH859" s="13"/>
    </row>
    <row r="860" spans="1:86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Z860" s="15"/>
      <c r="AA860" s="15"/>
      <c r="AB860" s="15"/>
      <c r="AC860" s="15"/>
      <c r="AD860" s="15"/>
      <c r="AE860" s="15"/>
      <c r="AF860" s="15"/>
      <c r="AG860" s="15"/>
      <c r="AH860" s="15"/>
      <c r="AI860" s="15"/>
      <c r="AJ860" s="15"/>
      <c r="AK860" s="15"/>
      <c r="AL860" s="15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13"/>
      <c r="AY860" s="13"/>
      <c r="AZ860" s="13"/>
      <c r="BA860" s="13"/>
      <c r="BB860" s="13"/>
      <c r="BC860" s="13"/>
      <c r="BD860" s="13"/>
      <c r="BE860" s="13"/>
      <c r="BF860" s="13"/>
      <c r="BG860" s="13"/>
      <c r="BH860" s="13"/>
      <c r="BI860" s="13"/>
      <c r="BJ860" s="13"/>
      <c r="BK860" s="13"/>
      <c r="BL860" s="13"/>
      <c r="BM860" s="13"/>
      <c r="BN860" s="13"/>
      <c r="BO860" s="13"/>
      <c r="BP860" s="13"/>
      <c r="BQ860" s="13"/>
      <c r="BR860" s="13"/>
      <c r="BS860" s="13"/>
      <c r="BT860" s="13"/>
      <c r="BU860" s="13"/>
      <c r="BV860" s="13"/>
      <c r="BW860" s="13"/>
      <c r="BX860" s="13"/>
      <c r="BY860" s="13"/>
      <c r="BZ860" s="13"/>
      <c r="CA860" s="13"/>
      <c r="CB860" s="13"/>
      <c r="CC860" s="13"/>
      <c r="CD860" s="13"/>
      <c r="CE860" s="13"/>
      <c r="CF860" s="13"/>
      <c r="CG860" s="13"/>
      <c r="CH860" s="13"/>
    </row>
    <row r="861" spans="1:86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Z861" s="15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  <c r="AL861" s="15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13"/>
      <c r="AY861" s="13"/>
      <c r="AZ861" s="13"/>
      <c r="BA861" s="13"/>
      <c r="BB861" s="13"/>
      <c r="BC861" s="13"/>
      <c r="BD861" s="13"/>
      <c r="BE861" s="13"/>
      <c r="BF861" s="13"/>
      <c r="BG861" s="13"/>
      <c r="BH861" s="13"/>
      <c r="BI861" s="13"/>
      <c r="BJ861" s="13"/>
      <c r="BK861" s="13"/>
      <c r="BL861" s="13"/>
      <c r="BM861" s="13"/>
      <c r="BN861" s="13"/>
      <c r="BO861" s="13"/>
      <c r="BP861" s="13"/>
      <c r="BQ861" s="13"/>
      <c r="BR861" s="13"/>
      <c r="BS861" s="13"/>
      <c r="BT861" s="13"/>
      <c r="BU861" s="13"/>
      <c r="BV861" s="13"/>
      <c r="BW861" s="13"/>
      <c r="BX861" s="13"/>
      <c r="BY861" s="13"/>
      <c r="BZ861" s="13"/>
      <c r="CA861" s="13"/>
      <c r="CB861" s="13"/>
      <c r="CC861" s="13"/>
      <c r="CD861" s="13"/>
      <c r="CE861" s="13"/>
      <c r="CF861" s="13"/>
      <c r="CG861" s="13"/>
      <c r="CH861" s="13"/>
    </row>
    <row r="862" spans="1:86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Z862" s="15"/>
      <c r="AA862" s="15"/>
      <c r="AB862" s="15"/>
      <c r="AC862" s="15"/>
      <c r="AD862" s="15"/>
      <c r="AE862" s="15"/>
      <c r="AF862" s="15"/>
      <c r="AG862" s="15"/>
      <c r="AH862" s="15"/>
      <c r="AI862" s="15"/>
      <c r="AJ862" s="15"/>
      <c r="AK862" s="15"/>
      <c r="AL862" s="15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13"/>
      <c r="AY862" s="13"/>
      <c r="AZ862" s="13"/>
      <c r="BA862" s="13"/>
      <c r="BB862" s="13"/>
      <c r="BC862" s="13"/>
      <c r="BD862" s="13"/>
      <c r="BE862" s="13"/>
      <c r="BF862" s="13"/>
      <c r="BG862" s="13"/>
      <c r="BH862" s="13"/>
      <c r="BI862" s="13"/>
      <c r="BJ862" s="13"/>
      <c r="BK862" s="13"/>
      <c r="BL862" s="13"/>
      <c r="BM862" s="13"/>
      <c r="BN862" s="13"/>
      <c r="BO862" s="13"/>
      <c r="BP862" s="13"/>
      <c r="BQ862" s="13"/>
      <c r="BR862" s="13"/>
      <c r="BS862" s="13"/>
      <c r="BT862" s="13"/>
      <c r="BU862" s="13"/>
      <c r="BV862" s="13"/>
      <c r="BW862" s="13"/>
      <c r="BX862" s="13"/>
      <c r="BY862" s="13"/>
      <c r="BZ862" s="13"/>
      <c r="CA862" s="13"/>
      <c r="CB862" s="13"/>
      <c r="CC862" s="13"/>
      <c r="CD862" s="13"/>
      <c r="CE862" s="13"/>
      <c r="CF862" s="13"/>
      <c r="CG862" s="13"/>
      <c r="CH862" s="13"/>
    </row>
    <row r="863" spans="1:86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Z863" s="15"/>
      <c r="AA863" s="15"/>
      <c r="AB863" s="15"/>
      <c r="AC863" s="15"/>
      <c r="AD863" s="15"/>
      <c r="AE863" s="15"/>
      <c r="AF863" s="15"/>
      <c r="AG863" s="15"/>
      <c r="AH863" s="15"/>
      <c r="AI863" s="15"/>
      <c r="AJ863" s="15"/>
      <c r="AK863" s="15"/>
      <c r="AL863" s="15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13"/>
      <c r="AY863" s="13"/>
      <c r="AZ863" s="13"/>
      <c r="BA863" s="13"/>
      <c r="BB863" s="13"/>
      <c r="BC863" s="13"/>
      <c r="BD863" s="13"/>
      <c r="BE863" s="13"/>
      <c r="BF863" s="13"/>
      <c r="BG863" s="13"/>
      <c r="BH863" s="13"/>
      <c r="BI863" s="13"/>
      <c r="BJ863" s="13"/>
      <c r="BK863" s="13"/>
      <c r="BL863" s="13"/>
      <c r="BM863" s="13"/>
      <c r="BN863" s="13"/>
      <c r="BO863" s="13"/>
      <c r="BP863" s="13"/>
      <c r="BQ863" s="13"/>
      <c r="BR863" s="13"/>
      <c r="BS863" s="13"/>
      <c r="BT863" s="13"/>
      <c r="BU863" s="13"/>
      <c r="BV863" s="13"/>
      <c r="BW863" s="13"/>
      <c r="BX863" s="13"/>
      <c r="BY863" s="13"/>
      <c r="BZ863" s="13"/>
      <c r="CA863" s="13"/>
      <c r="CB863" s="13"/>
      <c r="CC863" s="13"/>
      <c r="CD863" s="13"/>
      <c r="CE863" s="13"/>
      <c r="CF863" s="13"/>
      <c r="CG863" s="13"/>
      <c r="CH863" s="13"/>
    </row>
    <row r="864" spans="1:86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  <c r="AJ864" s="15"/>
      <c r="AK864" s="15"/>
      <c r="AL864" s="15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13"/>
      <c r="AY864" s="13"/>
      <c r="AZ864" s="13"/>
      <c r="BA864" s="13"/>
      <c r="BB864" s="13"/>
      <c r="BC864" s="13"/>
      <c r="BD864" s="13"/>
      <c r="BE864" s="13"/>
      <c r="BF864" s="13"/>
      <c r="BG864" s="13"/>
      <c r="BH864" s="13"/>
      <c r="BI864" s="13"/>
      <c r="BJ864" s="13"/>
      <c r="BK864" s="13"/>
      <c r="BL864" s="13"/>
      <c r="BM864" s="13"/>
      <c r="BN864" s="13"/>
      <c r="BO864" s="13"/>
      <c r="BP864" s="13"/>
      <c r="BQ864" s="13"/>
      <c r="BR864" s="13"/>
      <c r="BS864" s="13"/>
      <c r="BT864" s="13"/>
      <c r="BU864" s="13"/>
      <c r="BV864" s="13"/>
      <c r="BW864" s="13"/>
      <c r="BX864" s="13"/>
      <c r="BY864" s="13"/>
      <c r="BZ864" s="13"/>
      <c r="CA864" s="13"/>
      <c r="CB864" s="13"/>
      <c r="CC864" s="13"/>
      <c r="CD864" s="13"/>
      <c r="CE864" s="13"/>
      <c r="CF864" s="13"/>
      <c r="CG864" s="13"/>
      <c r="CH864" s="13"/>
    </row>
    <row r="865" spans="1:86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Z865" s="15"/>
      <c r="AA865" s="15"/>
      <c r="AB865" s="15"/>
      <c r="AC865" s="15"/>
      <c r="AD865" s="15"/>
      <c r="AE865" s="15"/>
      <c r="AF865" s="15"/>
      <c r="AG865" s="15"/>
      <c r="AH865" s="15"/>
      <c r="AI865" s="15"/>
      <c r="AJ865" s="15"/>
      <c r="AK865" s="15"/>
      <c r="AL865" s="15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13"/>
      <c r="AY865" s="13"/>
      <c r="AZ865" s="13"/>
      <c r="BA865" s="13"/>
      <c r="BB865" s="13"/>
      <c r="BC865" s="13"/>
      <c r="BD865" s="13"/>
      <c r="BE865" s="13"/>
      <c r="BF865" s="13"/>
      <c r="BG865" s="13"/>
      <c r="BH865" s="13"/>
      <c r="BI865" s="13"/>
      <c r="BJ865" s="13"/>
      <c r="BK865" s="13"/>
      <c r="BL865" s="13"/>
      <c r="BM865" s="13"/>
      <c r="BN865" s="13"/>
      <c r="BO865" s="13"/>
      <c r="BP865" s="13"/>
      <c r="BQ865" s="13"/>
      <c r="BR865" s="13"/>
      <c r="BS865" s="13"/>
      <c r="BT865" s="13"/>
      <c r="BU865" s="13"/>
      <c r="BV865" s="13"/>
      <c r="BW865" s="13"/>
      <c r="BX865" s="13"/>
      <c r="BY865" s="13"/>
      <c r="BZ865" s="13"/>
      <c r="CA865" s="13"/>
      <c r="CB865" s="13"/>
      <c r="CC865" s="13"/>
      <c r="CD865" s="13"/>
      <c r="CE865" s="13"/>
      <c r="CF865" s="13"/>
      <c r="CG865" s="13"/>
      <c r="CH865" s="13"/>
    </row>
    <row r="866" spans="1:86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Z866" s="15"/>
      <c r="AA866" s="15"/>
      <c r="AB866" s="15"/>
      <c r="AC866" s="15"/>
      <c r="AD866" s="15"/>
      <c r="AE866" s="15"/>
      <c r="AF866" s="15"/>
      <c r="AG866" s="15"/>
      <c r="AH866" s="15"/>
      <c r="AI866" s="15"/>
      <c r="AJ866" s="15"/>
      <c r="AK866" s="15"/>
      <c r="AL866" s="15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13"/>
      <c r="AY866" s="13"/>
      <c r="AZ866" s="13"/>
      <c r="BA866" s="13"/>
      <c r="BB866" s="13"/>
      <c r="BC866" s="13"/>
      <c r="BD866" s="13"/>
      <c r="BE866" s="13"/>
      <c r="BF866" s="13"/>
      <c r="BG866" s="13"/>
      <c r="BH866" s="13"/>
      <c r="BI866" s="13"/>
      <c r="BJ866" s="13"/>
      <c r="BK866" s="13"/>
      <c r="BL866" s="13"/>
      <c r="BM866" s="13"/>
      <c r="BN866" s="13"/>
      <c r="BO866" s="13"/>
      <c r="BP866" s="13"/>
      <c r="BQ866" s="13"/>
      <c r="BR866" s="13"/>
      <c r="BS866" s="13"/>
      <c r="BT866" s="13"/>
      <c r="BU866" s="13"/>
      <c r="BV866" s="13"/>
      <c r="BW866" s="13"/>
      <c r="BX866" s="13"/>
      <c r="BY866" s="13"/>
      <c r="BZ866" s="13"/>
      <c r="CA866" s="13"/>
      <c r="CB866" s="13"/>
      <c r="CC866" s="13"/>
      <c r="CD866" s="13"/>
      <c r="CE866" s="13"/>
      <c r="CF866" s="13"/>
      <c r="CG866" s="13"/>
      <c r="CH866" s="13"/>
    </row>
    <row r="867" spans="1:86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Z867" s="15"/>
      <c r="AA867" s="15"/>
      <c r="AB867" s="15"/>
      <c r="AC867" s="15"/>
      <c r="AD867" s="15"/>
      <c r="AE867" s="15"/>
      <c r="AF867" s="15"/>
      <c r="AG867" s="15"/>
      <c r="AH867" s="15"/>
      <c r="AI867" s="15"/>
      <c r="AJ867" s="15"/>
      <c r="AK867" s="15"/>
      <c r="AL867" s="15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13"/>
      <c r="AY867" s="13"/>
      <c r="AZ867" s="13"/>
      <c r="BA867" s="13"/>
      <c r="BB867" s="13"/>
      <c r="BC867" s="13"/>
      <c r="BD867" s="13"/>
      <c r="BE867" s="13"/>
      <c r="BF867" s="13"/>
      <c r="BG867" s="13"/>
      <c r="BH867" s="13"/>
      <c r="BI867" s="13"/>
      <c r="BJ867" s="13"/>
      <c r="BK867" s="13"/>
      <c r="BL867" s="13"/>
      <c r="BM867" s="13"/>
      <c r="BN867" s="13"/>
      <c r="BO867" s="13"/>
      <c r="BP867" s="13"/>
      <c r="BQ867" s="13"/>
      <c r="BR867" s="13"/>
      <c r="BS867" s="13"/>
      <c r="BT867" s="13"/>
      <c r="BU867" s="13"/>
      <c r="BV867" s="13"/>
      <c r="BW867" s="13"/>
      <c r="BX867" s="13"/>
      <c r="BY867" s="13"/>
      <c r="BZ867" s="13"/>
      <c r="CA867" s="13"/>
      <c r="CB867" s="13"/>
      <c r="CC867" s="13"/>
      <c r="CD867" s="13"/>
      <c r="CE867" s="13"/>
      <c r="CF867" s="13"/>
      <c r="CG867" s="13"/>
      <c r="CH867" s="13"/>
    </row>
    <row r="868" spans="1:86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Z868" s="15"/>
      <c r="AA868" s="15"/>
      <c r="AB868" s="15"/>
      <c r="AC868" s="15"/>
      <c r="AD868" s="15"/>
      <c r="AE868" s="15"/>
      <c r="AF868" s="15"/>
      <c r="AG868" s="15"/>
      <c r="AH868" s="15"/>
      <c r="AI868" s="15"/>
      <c r="AJ868" s="15"/>
      <c r="AK868" s="15"/>
      <c r="AL868" s="15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13"/>
      <c r="AY868" s="13"/>
      <c r="AZ868" s="13"/>
      <c r="BA868" s="13"/>
      <c r="BB868" s="13"/>
      <c r="BC868" s="13"/>
      <c r="BD868" s="13"/>
      <c r="BE868" s="13"/>
      <c r="BF868" s="13"/>
      <c r="BG868" s="13"/>
      <c r="BH868" s="13"/>
      <c r="BI868" s="13"/>
      <c r="BJ868" s="13"/>
      <c r="BK868" s="13"/>
      <c r="BL868" s="13"/>
      <c r="BM868" s="13"/>
      <c r="BN868" s="13"/>
      <c r="BO868" s="13"/>
      <c r="BP868" s="13"/>
      <c r="BQ868" s="13"/>
      <c r="BR868" s="13"/>
      <c r="BS868" s="13"/>
      <c r="BT868" s="13"/>
      <c r="BU868" s="13"/>
      <c r="BV868" s="13"/>
      <c r="BW868" s="13"/>
      <c r="BX868" s="13"/>
      <c r="BY868" s="13"/>
      <c r="BZ868" s="13"/>
      <c r="CA868" s="13"/>
      <c r="CB868" s="13"/>
      <c r="CC868" s="13"/>
      <c r="CD868" s="13"/>
      <c r="CE868" s="13"/>
      <c r="CF868" s="13"/>
      <c r="CG868" s="13"/>
      <c r="CH868" s="13"/>
    </row>
    <row r="869" spans="1:86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Z869" s="15"/>
      <c r="AA869" s="15"/>
      <c r="AB869" s="15"/>
      <c r="AC869" s="15"/>
      <c r="AD869" s="15"/>
      <c r="AE869" s="15"/>
      <c r="AF869" s="15"/>
      <c r="AG869" s="15"/>
      <c r="AH869" s="15"/>
      <c r="AI869" s="15"/>
      <c r="AJ869" s="15"/>
      <c r="AK869" s="15"/>
      <c r="AL869" s="15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13"/>
      <c r="AY869" s="13"/>
      <c r="AZ869" s="13"/>
      <c r="BA869" s="13"/>
      <c r="BB869" s="13"/>
      <c r="BC869" s="13"/>
      <c r="BD869" s="13"/>
      <c r="BE869" s="13"/>
      <c r="BF869" s="13"/>
      <c r="BG869" s="13"/>
      <c r="BH869" s="13"/>
      <c r="BI869" s="13"/>
      <c r="BJ869" s="13"/>
      <c r="BK869" s="13"/>
      <c r="BL869" s="13"/>
      <c r="BM869" s="13"/>
      <c r="BN869" s="13"/>
      <c r="BO869" s="13"/>
      <c r="BP869" s="13"/>
      <c r="BQ869" s="13"/>
      <c r="BR869" s="13"/>
      <c r="BS869" s="13"/>
      <c r="BT869" s="13"/>
      <c r="BU869" s="13"/>
      <c r="BV869" s="13"/>
      <c r="BW869" s="13"/>
      <c r="BX869" s="13"/>
      <c r="BY869" s="13"/>
      <c r="BZ869" s="13"/>
      <c r="CA869" s="13"/>
      <c r="CB869" s="13"/>
      <c r="CC869" s="13"/>
      <c r="CD869" s="13"/>
      <c r="CE869" s="13"/>
      <c r="CF869" s="13"/>
      <c r="CG869" s="13"/>
      <c r="CH869" s="13"/>
    </row>
    <row r="870" spans="1:86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Z870" s="15"/>
      <c r="AA870" s="15"/>
      <c r="AB870" s="15"/>
      <c r="AC870" s="15"/>
      <c r="AD870" s="15"/>
      <c r="AE870" s="15"/>
      <c r="AF870" s="15"/>
      <c r="AG870" s="15"/>
      <c r="AH870" s="15"/>
      <c r="AI870" s="15"/>
      <c r="AJ870" s="15"/>
      <c r="AK870" s="15"/>
      <c r="AL870" s="15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13"/>
      <c r="AY870" s="13"/>
      <c r="AZ870" s="13"/>
      <c r="BA870" s="13"/>
      <c r="BB870" s="13"/>
      <c r="BC870" s="13"/>
      <c r="BD870" s="13"/>
      <c r="BE870" s="13"/>
      <c r="BF870" s="13"/>
      <c r="BG870" s="13"/>
      <c r="BH870" s="13"/>
      <c r="BI870" s="13"/>
      <c r="BJ870" s="13"/>
      <c r="BK870" s="13"/>
      <c r="BL870" s="13"/>
      <c r="BM870" s="13"/>
      <c r="BN870" s="13"/>
      <c r="BO870" s="13"/>
      <c r="BP870" s="13"/>
      <c r="BQ870" s="13"/>
      <c r="BR870" s="13"/>
      <c r="BS870" s="13"/>
      <c r="BT870" s="13"/>
      <c r="BU870" s="13"/>
      <c r="BV870" s="13"/>
      <c r="BW870" s="13"/>
      <c r="BX870" s="13"/>
      <c r="BY870" s="13"/>
      <c r="BZ870" s="13"/>
      <c r="CA870" s="13"/>
      <c r="CB870" s="13"/>
      <c r="CC870" s="13"/>
      <c r="CD870" s="13"/>
      <c r="CE870" s="13"/>
      <c r="CF870" s="13"/>
      <c r="CG870" s="13"/>
      <c r="CH870" s="13"/>
    </row>
    <row r="871" spans="1:86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Z871" s="15"/>
      <c r="AA871" s="15"/>
      <c r="AB871" s="15"/>
      <c r="AC871" s="15"/>
      <c r="AD871" s="15"/>
      <c r="AE871" s="15"/>
      <c r="AF871" s="15"/>
      <c r="AG871" s="15"/>
      <c r="AH871" s="15"/>
      <c r="AI871" s="15"/>
      <c r="AJ871" s="15"/>
      <c r="AK871" s="15"/>
      <c r="AL871" s="15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13"/>
      <c r="AY871" s="13"/>
      <c r="AZ871" s="13"/>
      <c r="BA871" s="13"/>
      <c r="BB871" s="13"/>
      <c r="BC871" s="13"/>
      <c r="BD871" s="13"/>
      <c r="BE871" s="13"/>
      <c r="BF871" s="13"/>
      <c r="BG871" s="13"/>
      <c r="BH871" s="13"/>
      <c r="BI871" s="13"/>
      <c r="BJ871" s="13"/>
      <c r="BK871" s="13"/>
      <c r="BL871" s="13"/>
      <c r="BM871" s="13"/>
      <c r="BN871" s="13"/>
      <c r="BO871" s="13"/>
      <c r="BP871" s="13"/>
      <c r="BQ871" s="13"/>
      <c r="BR871" s="13"/>
      <c r="BS871" s="13"/>
      <c r="BT871" s="13"/>
      <c r="BU871" s="13"/>
      <c r="BV871" s="13"/>
      <c r="BW871" s="13"/>
      <c r="BX871" s="13"/>
      <c r="BY871" s="13"/>
      <c r="BZ871" s="13"/>
      <c r="CA871" s="13"/>
      <c r="CB871" s="13"/>
      <c r="CC871" s="13"/>
      <c r="CD871" s="13"/>
      <c r="CE871" s="13"/>
      <c r="CF871" s="13"/>
      <c r="CG871" s="13"/>
      <c r="CH871" s="13"/>
    </row>
    <row r="872" spans="1:86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13"/>
      <c r="AY872" s="13"/>
      <c r="AZ872" s="13"/>
      <c r="BA872" s="13"/>
      <c r="BB872" s="13"/>
      <c r="BC872" s="13"/>
      <c r="BD872" s="13"/>
      <c r="BE872" s="13"/>
      <c r="BF872" s="13"/>
      <c r="BG872" s="13"/>
      <c r="BH872" s="13"/>
      <c r="BI872" s="13"/>
      <c r="BJ872" s="13"/>
      <c r="BK872" s="13"/>
      <c r="BL872" s="13"/>
      <c r="BM872" s="13"/>
      <c r="BN872" s="13"/>
      <c r="BO872" s="13"/>
      <c r="BP872" s="13"/>
      <c r="BQ872" s="13"/>
      <c r="BR872" s="13"/>
      <c r="BS872" s="13"/>
      <c r="BT872" s="13"/>
      <c r="BU872" s="13"/>
      <c r="BV872" s="13"/>
      <c r="BW872" s="13"/>
      <c r="BX872" s="13"/>
      <c r="BY872" s="13"/>
      <c r="BZ872" s="13"/>
      <c r="CA872" s="13"/>
      <c r="CB872" s="13"/>
      <c r="CC872" s="13"/>
      <c r="CD872" s="13"/>
      <c r="CE872" s="13"/>
      <c r="CF872" s="13"/>
      <c r="CG872" s="13"/>
      <c r="CH872" s="13"/>
    </row>
    <row r="873" spans="1:86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Z873" s="15"/>
      <c r="AA873" s="15"/>
      <c r="AB873" s="15"/>
      <c r="AC873" s="15"/>
      <c r="AD873" s="15"/>
      <c r="AE873" s="15"/>
      <c r="AF873" s="15"/>
      <c r="AG873" s="15"/>
      <c r="AH873" s="15"/>
      <c r="AI873" s="15"/>
      <c r="AJ873" s="15"/>
      <c r="AK873" s="15"/>
      <c r="AL873" s="15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13"/>
      <c r="AY873" s="13"/>
      <c r="AZ873" s="13"/>
      <c r="BA873" s="13"/>
      <c r="BB873" s="13"/>
      <c r="BC873" s="13"/>
      <c r="BD873" s="13"/>
      <c r="BE873" s="13"/>
      <c r="BF873" s="13"/>
      <c r="BG873" s="13"/>
      <c r="BH873" s="13"/>
      <c r="BI873" s="13"/>
      <c r="BJ873" s="13"/>
      <c r="BK873" s="13"/>
      <c r="BL873" s="13"/>
      <c r="BM873" s="13"/>
      <c r="BN873" s="13"/>
      <c r="BO873" s="13"/>
      <c r="BP873" s="13"/>
      <c r="BQ873" s="13"/>
      <c r="BR873" s="13"/>
      <c r="BS873" s="13"/>
      <c r="BT873" s="13"/>
      <c r="BU873" s="13"/>
      <c r="BV873" s="13"/>
      <c r="BW873" s="13"/>
      <c r="BX873" s="13"/>
      <c r="BY873" s="13"/>
      <c r="BZ873" s="13"/>
      <c r="CA873" s="13"/>
      <c r="CB873" s="13"/>
      <c r="CC873" s="13"/>
      <c r="CD873" s="13"/>
      <c r="CE873" s="13"/>
      <c r="CF873" s="13"/>
      <c r="CG873" s="13"/>
      <c r="CH873" s="13"/>
    </row>
    <row r="874" spans="1:86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  <c r="AL874" s="15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13"/>
      <c r="AY874" s="13"/>
      <c r="AZ874" s="13"/>
      <c r="BA874" s="13"/>
      <c r="BB874" s="13"/>
      <c r="BC874" s="13"/>
      <c r="BD874" s="13"/>
      <c r="BE874" s="13"/>
      <c r="BF874" s="13"/>
      <c r="BG874" s="13"/>
      <c r="BH874" s="13"/>
      <c r="BI874" s="13"/>
      <c r="BJ874" s="13"/>
      <c r="BK874" s="13"/>
      <c r="BL874" s="13"/>
      <c r="BM874" s="13"/>
      <c r="BN874" s="13"/>
      <c r="BO874" s="13"/>
      <c r="BP874" s="13"/>
      <c r="BQ874" s="13"/>
      <c r="BR874" s="13"/>
      <c r="BS874" s="13"/>
      <c r="BT874" s="13"/>
      <c r="BU874" s="13"/>
      <c r="BV874" s="13"/>
      <c r="BW874" s="13"/>
      <c r="BX874" s="13"/>
      <c r="BY874" s="13"/>
      <c r="BZ874" s="13"/>
      <c r="CA874" s="13"/>
      <c r="CB874" s="13"/>
      <c r="CC874" s="13"/>
      <c r="CD874" s="13"/>
      <c r="CE874" s="13"/>
      <c r="CF874" s="13"/>
      <c r="CG874" s="13"/>
      <c r="CH874" s="13"/>
    </row>
    <row r="875" spans="1:86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Z875" s="15"/>
      <c r="AA875" s="15"/>
      <c r="AB875" s="15"/>
      <c r="AC875" s="15"/>
      <c r="AD875" s="15"/>
      <c r="AE875" s="15"/>
      <c r="AF875" s="15"/>
      <c r="AG875" s="15"/>
      <c r="AH875" s="15"/>
      <c r="AI875" s="15"/>
      <c r="AJ875" s="15"/>
      <c r="AK875" s="15"/>
      <c r="AL875" s="15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13"/>
      <c r="AY875" s="13"/>
      <c r="AZ875" s="13"/>
      <c r="BA875" s="13"/>
      <c r="BB875" s="13"/>
      <c r="BC875" s="13"/>
      <c r="BD875" s="13"/>
      <c r="BE875" s="13"/>
      <c r="BF875" s="13"/>
      <c r="BG875" s="13"/>
      <c r="BH875" s="13"/>
      <c r="BI875" s="13"/>
      <c r="BJ875" s="13"/>
      <c r="BK875" s="13"/>
      <c r="BL875" s="13"/>
      <c r="BM875" s="13"/>
      <c r="BN875" s="13"/>
      <c r="BO875" s="13"/>
      <c r="BP875" s="13"/>
      <c r="BQ875" s="13"/>
      <c r="BR875" s="13"/>
      <c r="BS875" s="13"/>
      <c r="BT875" s="13"/>
      <c r="BU875" s="13"/>
      <c r="BV875" s="13"/>
      <c r="BW875" s="13"/>
      <c r="BX875" s="13"/>
      <c r="BY875" s="13"/>
      <c r="BZ875" s="13"/>
      <c r="CA875" s="13"/>
      <c r="CB875" s="13"/>
      <c r="CC875" s="13"/>
      <c r="CD875" s="13"/>
      <c r="CE875" s="13"/>
      <c r="CF875" s="13"/>
      <c r="CG875" s="13"/>
      <c r="CH875" s="13"/>
    </row>
    <row r="876" spans="1:86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13"/>
      <c r="AY876" s="13"/>
      <c r="AZ876" s="13"/>
      <c r="BA876" s="13"/>
      <c r="BB876" s="13"/>
      <c r="BC876" s="13"/>
      <c r="BD876" s="13"/>
      <c r="BE876" s="13"/>
      <c r="BF876" s="13"/>
      <c r="BG876" s="13"/>
      <c r="BH876" s="13"/>
      <c r="BI876" s="13"/>
      <c r="BJ876" s="13"/>
      <c r="BK876" s="13"/>
      <c r="BL876" s="13"/>
      <c r="BM876" s="13"/>
      <c r="BN876" s="13"/>
      <c r="BO876" s="13"/>
      <c r="BP876" s="13"/>
      <c r="BQ876" s="13"/>
      <c r="BR876" s="13"/>
      <c r="BS876" s="13"/>
      <c r="BT876" s="13"/>
      <c r="BU876" s="13"/>
      <c r="BV876" s="13"/>
      <c r="BW876" s="13"/>
      <c r="BX876" s="13"/>
      <c r="BY876" s="13"/>
      <c r="BZ876" s="13"/>
      <c r="CA876" s="13"/>
      <c r="CB876" s="13"/>
      <c r="CC876" s="13"/>
      <c r="CD876" s="13"/>
      <c r="CE876" s="13"/>
      <c r="CF876" s="13"/>
      <c r="CG876" s="13"/>
      <c r="CH876" s="13"/>
    </row>
    <row r="877" spans="1:86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13"/>
      <c r="AY877" s="13"/>
      <c r="AZ877" s="13"/>
      <c r="BA877" s="13"/>
      <c r="BB877" s="13"/>
      <c r="BC877" s="13"/>
      <c r="BD877" s="13"/>
      <c r="BE877" s="13"/>
      <c r="BF877" s="13"/>
      <c r="BG877" s="13"/>
      <c r="BH877" s="13"/>
      <c r="BI877" s="13"/>
      <c r="BJ877" s="13"/>
      <c r="BK877" s="13"/>
      <c r="BL877" s="13"/>
      <c r="BM877" s="13"/>
      <c r="BN877" s="13"/>
      <c r="BO877" s="13"/>
      <c r="BP877" s="13"/>
      <c r="BQ877" s="13"/>
      <c r="BR877" s="13"/>
      <c r="BS877" s="13"/>
      <c r="BT877" s="13"/>
      <c r="BU877" s="13"/>
      <c r="BV877" s="13"/>
      <c r="BW877" s="13"/>
      <c r="BX877" s="13"/>
      <c r="BY877" s="13"/>
      <c r="BZ877" s="13"/>
      <c r="CA877" s="13"/>
      <c r="CB877" s="13"/>
      <c r="CC877" s="13"/>
      <c r="CD877" s="13"/>
      <c r="CE877" s="13"/>
      <c r="CF877" s="13"/>
      <c r="CG877" s="13"/>
      <c r="CH877" s="13"/>
    </row>
    <row r="878" spans="1:86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  <c r="AL878" s="15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13"/>
      <c r="AY878" s="13"/>
      <c r="AZ878" s="13"/>
      <c r="BA878" s="13"/>
      <c r="BB878" s="13"/>
      <c r="BC878" s="13"/>
      <c r="BD878" s="13"/>
      <c r="BE878" s="13"/>
      <c r="BF878" s="13"/>
      <c r="BG878" s="13"/>
      <c r="BH878" s="13"/>
      <c r="BI878" s="13"/>
      <c r="BJ878" s="13"/>
      <c r="BK878" s="13"/>
      <c r="BL878" s="13"/>
      <c r="BM878" s="13"/>
      <c r="BN878" s="13"/>
      <c r="BO878" s="13"/>
      <c r="BP878" s="13"/>
      <c r="BQ878" s="13"/>
      <c r="BR878" s="13"/>
      <c r="BS878" s="13"/>
      <c r="BT878" s="13"/>
      <c r="BU878" s="13"/>
      <c r="BV878" s="13"/>
      <c r="BW878" s="13"/>
      <c r="BX878" s="13"/>
      <c r="BY878" s="13"/>
      <c r="BZ878" s="13"/>
      <c r="CA878" s="13"/>
      <c r="CB878" s="13"/>
      <c r="CC878" s="13"/>
      <c r="CD878" s="13"/>
      <c r="CE878" s="13"/>
      <c r="CF878" s="13"/>
      <c r="CG878" s="13"/>
      <c r="CH878" s="13"/>
    </row>
    <row r="879" spans="1:86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Z879" s="15"/>
      <c r="AA879" s="15"/>
      <c r="AB879" s="15"/>
      <c r="AC879" s="15"/>
      <c r="AD879" s="15"/>
      <c r="AE879" s="15"/>
      <c r="AF879" s="15"/>
      <c r="AG879" s="15"/>
      <c r="AH879" s="15"/>
      <c r="AI879" s="15"/>
      <c r="AJ879" s="15"/>
      <c r="AK879" s="15"/>
      <c r="AL879" s="15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13"/>
      <c r="AY879" s="13"/>
      <c r="AZ879" s="13"/>
      <c r="BA879" s="13"/>
      <c r="BB879" s="13"/>
      <c r="BC879" s="13"/>
      <c r="BD879" s="13"/>
      <c r="BE879" s="13"/>
      <c r="BF879" s="13"/>
      <c r="BG879" s="13"/>
      <c r="BH879" s="13"/>
      <c r="BI879" s="13"/>
      <c r="BJ879" s="13"/>
      <c r="BK879" s="13"/>
      <c r="BL879" s="13"/>
      <c r="BM879" s="13"/>
      <c r="BN879" s="13"/>
      <c r="BO879" s="13"/>
      <c r="BP879" s="13"/>
      <c r="BQ879" s="13"/>
      <c r="BR879" s="13"/>
      <c r="BS879" s="13"/>
      <c r="BT879" s="13"/>
      <c r="BU879" s="13"/>
      <c r="BV879" s="13"/>
      <c r="BW879" s="13"/>
      <c r="BX879" s="13"/>
      <c r="BY879" s="13"/>
      <c r="BZ879" s="13"/>
      <c r="CA879" s="13"/>
      <c r="CB879" s="13"/>
      <c r="CC879" s="13"/>
      <c r="CD879" s="13"/>
      <c r="CE879" s="13"/>
      <c r="CF879" s="13"/>
      <c r="CG879" s="13"/>
      <c r="CH879" s="13"/>
    </row>
    <row r="880" spans="1:86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Z880" s="15"/>
      <c r="AA880" s="15"/>
      <c r="AB880" s="15"/>
      <c r="AC880" s="15"/>
      <c r="AD880" s="15"/>
      <c r="AE880" s="15"/>
      <c r="AF880" s="15"/>
      <c r="AG880" s="15"/>
      <c r="AH880" s="15"/>
      <c r="AI880" s="15"/>
      <c r="AJ880" s="15"/>
      <c r="AK880" s="15"/>
      <c r="AL880" s="15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13"/>
      <c r="AY880" s="13"/>
      <c r="AZ880" s="13"/>
      <c r="BA880" s="13"/>
      <c r="BB880" s="13"/>
      <c r="BC880" s="13"/>
      <c r="BD880" s="13"/>
      <c r="BE880" s="13"/>
      <c r="BF880" s="13"/>
      <c r="BG880" s="13"/>
      <c r="BH880" s="13"/>
      <c r="BI880" s="13"/>
      <c r="BJ880" s="13"/>
      <c r="BK880" s="13"/>
      <c r="BL880" s="13"/>
      <c r="BM880" s="13"/>
      <c r="BN880" s="13"/>
      <c r="BO880" s="13"/>
      <c r="BP880" s="13"/>
      <c r="BQ880" s="13"/>
      <c r="BR880" s="13"/>
      <c r="BS880" s="13"/>
      <c r="BT880" s="13"/>
      <c r="BU880" s="13"/>
      <c r="BV880" s="13"/>
      <c r="BW880" s="13"/>
      <c r="BX880" s="13"/>
      <c r="BY880" s="13"/>
      <c r="BZ880" s="13"/>
      <c r="CA880" s="13"/>
      <c r="CB880" s="13"/>
      <c r="CC880" s="13"/>
      <c r="CD880" s="13"/>
      <c r="CE880" s="13"/>
      <c r="CF880" s="13"/>
      <c r="CG880" s="13"/>
      <c r="CH880" s="13"/>
    </row>
    <row r="881" spans="1:86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Z881" s="15"/>
      <c r="AA881" s="15"/>
      <c r="AB881" s="15"/>
      <c r="AC881" s="15"/>
      <c r="AD881" s="15"/>
      <c r="AE881" s="15"/>
      <c r="AF881" s="15"/>
      <c r="AG881" s="15"/>
      <c r="AH881" s="15"/>
      <c r="AI881" s="15"/>
      <c r="AJ881" s="15"/>
      <c r="AK881" s="15"/>
      <c r="AL881" s="15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13"/>
      <c r="AY881" s="13"/>
      <c r="AZ881" s="13"/>
      <c r="BA881" s="13"/>
      <c r="BB881" s="13"/>
      <c r="BC881" s="13"/>
      <c r="BD881" s="13"/>
      <c r="BE881" s="13"/>
      <c r="BF881" s="13"/>
      <c r="BG881" s="13"/>
      <c r="BH881" s="13"/>
      <c r="BI881" s="13"/>
      <c r="BJ881" s="13"/>
      <c r="BK881" s="13"/>
      <c r="BL881" s="13"/>
      <c r="BM881" s="13"/>
      <c r="BN881" s="13"/>
      <c r="BO881" s="13"/>
      <c r="BP881" s="13"/>
      <c r="BQ881" s="13"/>
      <c r="BR881" s="13"/>
      <c r="BS881" s="13"/>
      <c r="BT881" s="13"/>
      <c r="BU881" s="13"/>
      <c r="BV881" s="13"/>
      <c r="BW881" s="13"/>
      <c r="BX881" s="13"/>
      <c r="BY881" s="13"/>
      <c r="BZ881" s="13"/>
      <c r="CA881" s="13"/>
      <c r="CB881" s="13"/>
      <c r="CC881" s="13"/>
      <c r="CD881" s="13"/>
      <c r="CE881" s="13"/>
      <c r="CF881" s="13"/>
      <c r="CG881" s="13"/>
      <c r="CH881" s="13"/>
    </row>
    <row r="882" spans="1:86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Z882" s="15"/>
      <c r="AA882" s="15"/>
      <c r="AB882" s="15"/>
      <c r="AC882" s="15"/>
      <c r="AD882" s="15"/>
      <c r="AE882" s="15"/>
      <c r="AF882" s="15"/>
      <c r="AG882" s="15"/>
      <c r="AH882" s="15"/>
      <c r="AI882" s="15"/>
      <c r="AJ882" s="15"/>
      <c r="AK882" s="15"/>
      <c r="AL882" s="15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13"/>
      <c r="AY882" s="13"/>
      <c r="AZ882" s="13"/>
      <c r="BA882" s="13"/>
      <c r="BB882" s="13"/>
      <c r="BC882" s="13"/>
      <c r="BD882" s="13"/>
      <c r="BE882" s="13"/>
      <c r="BF882" s="13"/>
      <c r="BG882" s="13"/>
      <c r="BH882" s="13"/>
      <c r="BI882" s="13"/>
      <c r="BJ882" s="13"/>
      <c r="BK882" s="13"/>
      <c r="BL882" s="13"/>
      <c r="BM882" s="13"/>
      <c r="BN882" s="13"/>
      <c r="BO882" s="13"/>
      <c r="BP882" s="13"/>
      <c r="BQ882" s="13"/>
      <c r="BR882" s="13"/>
      <c r="BS882" s="13"/>
      <c r="BT882" s="13"/>
      <c r="BU882" s="13"/>
      <c r="BV882" s="13"/>
      <c r="BW882" s="13"/>
      <c r="BX882" s="13"/>
      <c r="BY882" s="13"/>
      <c r="BZ882" s="13"/>
      <c r="CA882" s="13"/>
      <c r="CB882" s="13"/>
      <c r="CC882" s="13"/>
      <c r="CD882" s="13"/>
      <c r="CE882" s="13"/>
      <c r="CF882" s="13"/>
      <c r="CG882" s="13"/>
      <c r="CH882" s="13"/>
    </row>
    <row r="883" spans="1:86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Z883" s="15"/>
      <c r="AA883" s="15"/>
      <c r="AB883" s="15"/>
      <c r="AC883" s="15"/>
      <c r="AD883" s="15"/>
      <c r="AE883" s="15"/>
      <c r="AF883" s="15"/>
      <c r="AG883" s="15"/>
      <c r="AH883" s="15"/>
      <c r="AI883" s="15"/>
      <c r="AJ883" s="15"/>
      <c r="AK883" s="15"/>
      <c r="AL883" s="15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13"/>
      <c r="AY883" s="13"/>
      <c r="AZ883" s="13"/>
      <c r="BA883" s="13"/>
      <c r="BB883" s="13"/>
      <c r="BC883" s="13"/>
      <c r="BD883" s="13"/>
      <c r="BE883" s="13"/>
      <c r="BF883" s="13"/>
      <c r="BG883" s="13"/>
      <c r="BH883" s="13"/>
      <c r="BI883" s="13"/>
      <c r="BJ883" s="13"/>
      <c r="BK883" s="13"/>
      <c r="BL883" s="13"/>
      <c r="BM883" s="13"/>
      <c r="BN883" s="13"/>
      <c r="BO883" s="13"/>
      <c r="BP883" s="13"/>
      <c r="BQ883" s="13"/>
      <c r="BR883" s="13"/>
      <c r="BS883" s="13"/>
      <c r="BT883" s="13"/>
      <c r="BU883" s="13"/>
      <c r="BV883" s="13"/>
      <c r="BW883" s="13"/>
      <c r="BX883" s="13"/>
      <c r="BY883" s="13"/>
      <c r="BZ883" s="13"/>
      <c r="CA883" s="13"/>
      <c r="CB883" s="13"/>
      <c r="CC883" s="13"/>
      <c r="CD883" s="13"/>
      <c r="CE883" s="13"/>
      <c r="CF883" s="13"/>
      <c r="CG883" s="13"/>
      <c r="CH883" s="13"/>
    </row>
    <row r="884" spans="1:86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Z884" s="15"/>
      <c r="AA884" s="15"/>
      <c r="AB884" s="15"/>
      <c r="AC884" s="15"/>
      <c r="AD884" s="15"/>
      <c r="AE884" s="15"/>
      <c r="AF884" s="15"/>
      <c r="AG884" s="15"/>
      <c r="AH884" s="15"/>
      <c r="AI884" s="15"/>
      <c r="AJ884" s="15"/>
      <c r="AK884" s="15"/>
      <c r="AL884" s="15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13"/>
      <c r="AY884" s="13"/>
      <c r="AZ884" s="13"/>
      <c r="BA884" s="13"/>
      <c r="BB884" s="13"/>
      <c r="BC884" s="13"/>
      <c r="BD884" s="13"/>
      <c r="BE884" s="13"/>
      <c r="BF884" s="13"/>
      <c r="BG884" s="13"/>
      <c r="BH884" s="13"/>
      <c r="BI884" s="13"/>
      <c r="BJ884" s="13"/>
      <c r="BK884" s="13"/>
      <c r="BL884" s="13"/>
      <c r="BM884" s="13"/>
      <c r="BN884" s="13"/>
      <c r="BO884" s="13"/>
      <c r="BP884" s="13"/>
      <c r="BQ884" s="13"/>
      <c r="BR884" s="13"/>
      <c r="BS884" s="13"/>
      <c r="BT884" s="13"/>
      <c r="BU884" s="13"/>
      <c r="BV884" s="13"/>
      <c r="BW884" s="13"/>
      <c r="BX884" s="13"/>
      <c r="BY884" s="13"/>
      <c r="BZ884" s="13"/>
      <c r="CA884" s="13"/>
      <c r="CB884" s="13"/>
      <c r="CC884" s="13"/>
      <c r="CD884" s="13"/>
      <c r="CE884" s="13"/>
      <c r="CF884" s="13"/>
      <c r="CG884" s="13"/>
      <c r="CH884" s="13"/>
    </row>
    <row r="885" spans="1:86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Z885" s="15"/>
      <c r="AA885" s="15"/>
      <c r="AB885" s="15"/>
      <c r="AC885" s="15"/>
      <c r="AD885" s="15"/>
      <c r="AE885" s="15"/>
      <c r="AF885" s="15"/>
      <c r="AG885" s="15"/>
      <c r="AH885" s="15"/>
      <c r="AI885" s="15"/>
      <c r="AJ885" s="15"/>
      <c r="AK885" s="15"/>
      <c r="AL885" s="15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13"/>
      <c r="AY885" s="13"/>
      <c r="AZ885" s="13"/>
      <c r="BA885" s="13"/>
      <c r="BB885" s="13"/>
      <c r="BC885" s="13"/>
      <c r="BD885" s="13"/>
      <c r="BE885" s="13"/>
      <c r="BF885" s="13"/>
      <c r="BG885" s="13"/>
      <c r="BH885" s="13"/>
      <c r="BI885" s="13"/>
      <c r="BJ885" s="13"/>
      <c r="BK885" s="13"/>
      <c r="BL885" s="13"/>
      <c r="BM885" s="13"/>
      <c r="BN885" s="13"/>
      <c r="BO885" s="13"/>
      <c r="BP885" s="13"/>
      <c r="BQ885" s="13"/>
      <c r="BR885" s="13"/>
      <c r="BS885" s="13"/>
      <c r="BT885" s="13"/>
      <c r="BU885" s="13"/>
      <c r="BV885" s="13"/>
      <c r="BW885" s="13"/>
      <c r="BX885" s="13"/>
      <c r="BY885" s="13"/>
      <c r="BZ885" s="13"/>
      <c r="CA885" s="13"/>
      <c r="CB885" s="13"/>
      <c r="CC885" s="13"/>
      <c r="CD885" s="13"/>
      <c r="CE885" s="13"/>
      <c r="CF885" s="13"/>
      <c r="CG885" s="13"/>
      <c r="CH885" s="13"/>
    </row>
    <row r="886" spans="1:86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Z886" s="15"/>
      <c r="AA886" s="15"/>
      <c r="AB886" s="15"/>
      <c r="AC886" s="15"/>
      <c r="AD886" s="15"/>
      <c r="AE886" s="15"/>
      <c r="AF886" s="15"/>
      <c r="AG886" s="15"/>
      <c r="AH886" s="15"/>
      <c r="AI886" s="15"/>
      <c r="AJ886" s="15"/>
      <c r="AK886" s="15"/>
      <c r="AL886" s="15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13"/>
      <c r="AY886" s="13"/>
      <c r="AZ886" s="13"/>
      <c r="BA886" s="13"/>
      <c r="BB886" s="13"/>
      <c r="BC886" s="13"/>
      <c r="BD886" s="13"/>
      <c r="BE886" s="13"/>
      <c r="BF886" s="13"/>
      <c r="BG886" s="13"/>
      <c r="BH886" s="13"/>
      <c r="BI886" s="13"/>
      <c r="BJ886" s="13"/>
      <c r="BK886" s="13"/>
      <c r="BL886" s="13"/>
      <c r="BM886" s="13"/>
      <c r="BN886" s="13"/>
      <c r="BO886" s="13"/>
      <c r="BP886" s="13"/>
      <c r="BQ886" s="13"/>
      <c r="BR886" s="13"/>
      <c r="BS886" s="13"/>
      <c r="BT886" s="13"/>
      <c r="BU886" s="13"/>
      <c r="BV886" s="13"/>
      <c r="BW886" s="13"/>
      <c r="BX886" s="13"/>
      <c r="BY886" s="13"/>
      <c r="BZ886" s="13"/>
      <c r="CA886" s="13"/>
      <c r="CB886" s="13"/>
      <c r="CC886" s="13"/>
      <c r="CD886" s="13"/>
      <c r="CE886" s="13"/>
      <c r="CF886" s="13"/>
      <c r="CG886" s="13"/>
      <c r="CH886" s="13"/>
    </row>
    <row r="887" spans="1:86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Z887" s="15"/>
      <c r="AA887" s="15"/>
      <c r="AB887" s="15"/>
      <c r="AC887" s="15"/>
      <c r="AD887" s="15"/>
      <c r="AE887" s="15"/>
      <c r="AF887" s="15"/>
      <c r="AG887" s="15"/>
      <c r="AH887" s="15"/>
      <c r="AI887" s="15"/>
      <c r="AJ887" s="15"/>
      <c r="AK887" s="15"/>
      <c r="AL887" s="15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13"/>
      <c r="AY887" s="13"/>
      <c r="AZ887" s="13"/>
      <c r="BA887" s="13"/>
      <c r="BB887" s="13"/>
      <c r="BC887" s="13"/>
      <c r="BD887" s="13"/>
      <c r="BE887" s="13"/>
      <c r="BF887" s="13"/>
      <c r="BG887" s="13"/>
      <c r="BH887" s="13"/>
      <c r="BI887" s="13"/>
      <c r="BJ887" s="13"/>
      <c r="BK887" s="13"/>
      <c r="BL887" s="13"/>
      <c r="BM887" s="13"/>
      <c r="BN887" s="13"/>
      <c r="BO887" s="13"/>
      <c r="BP887" s="13"/>
      <c r="BQ887" s="13"/>
      <c r="BR887" s="13"/>
      <c r="BS887" s="13"/>
      <c r="BT887" s="13"/>
      <c r="BU887" s="13"/>
      <c r="BV887" s="13"/>
      <c r="BW887" s="13"/>
      <c r="BX887" s="13"/>
      <c r="BY887" s="13"/>
      <c r="BZ887" s="13"/>
      <c r="CA887" s="13"/>
      <c r="CB887" s="13"/>
      <c r="CC887" s="13"/>
      <c r="CD887" s="13"/>
      <c r="CE887" s="13"/>
      <c r="CF887" s="13"/>
      <c r="CG887" s="13"/>
      <c r="CH887" s="13"/>
    </row>
    <row r="888" spans="1:86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Z888" s="15"/>
      <c r="AA888" s="15"/>
      <c r="AB888" s="15"/>
      <c r="AC888" s="15"/>
      <c r="AD888" s="15"/>
      <c r="AE888" s="15"/>
      <c r="AF888" s="15"/>
      <c r="AG888" s="15"/>
      <c r="AH888" s="15"/>
      <c r="AI888" s="15"/>
      <c r="AJ888" s="15"/>
      <c r="AK888" s="15"/>
      <c r="AL888" s="15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13"/>
      <c r="AY888" s="13"/>
      <c r="AZ888" s="13"/>
      <c r="BA888" s="13"/>
      <c r="BB888" s="13"/>
      <c r="BC888" s="13"/>
      <c r="BD888" s="13"/>
      <c r="BE888" s="13"/>
      <c r="BF888" s="13"/>
      <c r="BG888" s="13"/>
      <c r="BH888" s="13"/>
      <c r="BI888" s="13"/>
      <c r="BJ888" s="13"/>
      <c r="BK888" s="13"/>
      <c r="BL888" s="13"/>
      <c r="BM888" s="13"/>
      <c r="BN888" s="13"/>
      <c r="BO888" s="13"/>
      <c r="BP888" s="13"/>
      <c r="BQ888" s="13"/>
      <c r="BR888" s="13"/>
      <c r="BS888" s="13"/>
      <c r="BT888" s="13"/>
      <c r="BU888" s="13"/>
      <c r="BV888" s="13"/>
      <c r="BW888" s="13"/>
      <c r="BX888" s="13"/>
      <c r="BY888" s="13"/>
      <c r="BZ888" s="13"/>
      <c r="CA888" s="13"/>
      <c r="CB888" s="13"/>
      <c r="CC888" s="13"/>
      <c r="CD888" s="13"/>
      <c r="CE888" s="13"/>
      <c r="CF888" s="13"/>
      <c r="CG888" s="13"/>
      <c r="CH888" s="13"/>
    </row>
    <row r="889" spans="1:86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Z889" s="15"/>
      <c r="AA889" s="15"/>
      <c r="AB889" s="15"/>
      <c r="AC889" s="15"/>
      <c r="AD889" s="15"/>
      <c r="AE889" s="15"/>
      <c r="AF889" s="15"/>
      <c r="AG889" s="15"/>
      <c r="AH889" s="15"/>
      <c r="AI889" s="15"/>
      <c r="AJ889" s="15"/>
      <c r="AK889" s="15"/>
      <c r="AL889" s="15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13"/>
      <c r="AY889" s="13"/>
      <c r="AZ889" s="13"/>
      <c r="BA889" s="13"/>
      <c r="BB889" s="13"/>
      <c r="BC889" s="13"/>
      <c r="BD889" s="13"/>
      <c r="BE889" s="13"/>
      <c r="BF889" s="13"/>
      <c r="BG889" s="13"/>
      <c r="BH889" s="13"/>
      <c r="BI889" s="13"/>
      <c r="BJ889" s="13"/>
      <c r="BK889" s="13"/>
      <c r="BL889" s="13"/>
      <c r="BM889" s="13"/>
      <c r="BN889" s="13"/>
      <c r="BO889" s="13"/>
      <c r="BP889" s="13"/>
      <c r="BQ889" s="13"/>
      <c r="BR889" s="13"/>
      <c r="BS889" s="13"/>
      <c r="BT889" s="13"/>
      <c r="BU889" s="13"/>
      <c r="BV889" s="13"/>
      <c r="BW889" s="13"/>
      <c r="BX889" s="13"/>
      <c r="BY889" s="13"/>
      <c r="BZ889" s="13"/>
      <c r="CA889" s="13"/>
      <c r="CB889" s="13"/>
      <c r="CC889" s="13"/>
      <c r="CD889" s="13"/>
      <c r="CE889" s="13"/>
      <c r="CF889" s="13"/>
      <c r="CG889" s="13"/>
      <c r="CH889" s="13"/>
    </row>
    <row r="890" spans="1:86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Z890" s="15"/>
      <c r="AA890" s="15"/>
      <c r="AB890" s="15"/>
      <c r="AC890" s="15"/>
      <c r="AD890" s="15"/>
      <c r="AE890" s="15"/>
      <c r="AF890" s="15"/>
      <c r="AG890" s="15"/>
      <c r="AH890" s="15"/>
      <c r="AI890" s="15"/>
      <c r="AJ890" s="15"/>
      <c r="AK890" s="15"/>
      <c r="AL890" s="15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13"/>
      <c r="AY890" s="13"/>
      <c r="AZ890" s="13"/>
      <c r="BA890" s="13"/>
      <c r="BB890" s="13"/>
      <c r="BC890" s="13"/>
      <c r="BD890" s="13"/>
      <c r="BE890" s="13"/>
      <c r="BF890" s="13"/>
      <c r="BG890" s="13"/>
      <c r="BH890" s="13"/>
      <c r="BI890" s="13"/>
      <c r="BJ890" s="13"/>
      <c r="BK890" s="13"/>
      <c r="BL890" s="13"/>
      <c r="BM890" s="13"/>
      <c r="BN890" s="13"/>
      <c r="BO890" s="13"/>
      <c r="BP890" s="13"/>
      <c r="BQ890" s="13"/>
      <c r="BR890" s="13"/>
      <c r="BS890" s="13"/>
      <c r="BT890" s="13"/>
      <c r="BU890" s="13"/>
      <c r="BV890" s="13"/>
      <c r="BW890" s="13"/>
      <c r="BX890" s="13"/>
      <c r="BY890" s="13"/>
      <c r="BZ890" s="13"/>
      <c r="CA890" s="13"/>
      <c r="CB890" s="13"/>
      <c r="CC890" s="13"/>
      <c r="CD890" s="13"/>
      <c r="CE890" s="13"/>
      <c r="CF890" s="13"/>
      <c r="CG890" s="13"/>
      <c r="CH890" s="13"/>
    </row>
    <row r="891" spans="1:86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Z891" s="15"/>
      <c r="AA891" s="15"/>
      <c r="AB891" s="15"/>
      <c r="AC891" s="15"/>
      <c r="AD891" s="15"/>
      <c r="AE891" s="15"/>
      <c r="AF891" s="15"/>
      <c r="AG891" s="15"/>
      <c r="AH891" s="15"/>
      <c r="AI891" s="15"/>
      <c r="AJ891" s="15"/>
      <c r="AK891" s="15"/>
      <c r="AL891" s="15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13"/>
      <c r="AY891" s="13"/>
      <c r="AZ891" s="13"/>
      <c r="BA891" s="13"/>
      <c r="BB891" s="13"/>
      <c r="BC891" s="13"/>
      <c r="BD891" s="13"/>
      <c r="BE891" s="13"/>
      <c r="BF891" s="13"/>
      <c r="BG891" s="13"/>
      <c r="BH891" s="13"/>
      <c r="BI891" s="13"/>
      <c r="BJ891" s="13"/>
      <c r="BK891" s="13"/>
      <c r="BL891" s="13"/>
      <c r="BM891" s="13"/>
      <c r="BN891" s="13"/>
      <c r="BO891" s="13"/>
      <c r="BP891" s="13"/>
      <c r="BQ891" s="13"/>
      <c r="BR891" s="13"/>
      <c r="BS891" s="13"/>
      <c r="BT891" s="13"/>
      <c r="BU891" s="13"/>
      <c r="BV891" s="13"/>
      <c r="BW891" s="13"/>
      <c r="BX891" s="13"/>
      <c r="BY891" s="13"/>
      <c r="BZ891" s="13"/>
      <c r="CA891" s="13"/>
      <c r="CB891" s="13"/>
      <c r="CC891" s="13"/>
      <c r="CD891" s="13"/>
      <c r="CE891" s="13"/>
      <c r="CF891" s="13"/>
      <c r="CG891" s="13"/>
      <c r="CH891" s="13"/>
    </row>
    <row r="892" spans="1:86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Z892" s="15"/>
      <c r="AA892" s="15"/>
      <c r="AB892" s="15"/>
      <c r="AC892" s="15"/>
      <c r="AD892" s="15"/>
      <c r="AE892" s="15"/>
      <c r="AF892" s="15"/>
      <c r="AG892" s="15"/>
      <c r="AH892" s="15"/>
      <c r="AI892" s="15"/>
      <c r="AJ892" s="15"/>
      <c r="AK892" s="15"/>
      <c r="AL892" s="15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13"/>
      <c r="AY892" s="13"/>
      <c r="AZ892" s="13"/>
      <c r="BA892" s="13"/>
      <c r="BB892" s="13"/>
      <c r="BC892" s="13"/>
      <c r="BD892" s="13"/>
      <c r="BE892" s="13"/>
      <c r="BF892" s="13"/>
      <c r="BG892" s="13"/>
      <c r="BH892" s="13"/>
      <c r="BI892" s="13"/>
      <c r="BJ892" s="13"/>
      <c r="BK892" s="13"/>
      <c r="BL892" s="13"/>
      <c r="BM892" s="13"/>
      <c r="BN892" s="13"/>
      <c r="BO892" s="13"/>
      <c r="BP892" s="13"/>
      <c r="BQ892" s="13"/>
      <c r="BR892" s="13"/>
      <c r="BS892" s="13"/>
      <c r="BT892" s="13"/>
      <c r="BU892" s="13"/>
      <c r="BV892" s="13"/>
      <c r="BW892" s="13"/>
      <c r="BX892" s="13"/>
      <c r="BY892" s="13"/>
      <c r="BZ892" s="13"/>
      <c r="CA892" s="13"/>
      <c r="CB892" s="13"/>
      <c r="CC892" s="13"/>
      <c r="CD892" s="13"/>
      <c r="CE892" s="13"/>
      <c r="CF892" s="13"/>
      <c r="CG892" s="13"/>
      <c r="CH892" s="13"/>
    </row>
    <row r="893" spans="1:86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Z893" s="15"/>
      <c r="AA893" s="15"/>
      <c r="AB893" s="15"/>
      <c r="AC893" s="15"/>
      <c r="AD893" s="15"/>
      <c r="AE893" s="15"/>
      <c r="AF893" s="15"/>
      <c r="AG893" s="15"/>
      <c r="AH893" s="15"/>
      <c r="AI893" s="15"/>
      <c r="AJ893" s="15"/>
      <c r="AK893" s="15"/>
      <c r="AL893" s="15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13"/>
      <c r="AY893" s="13"/>
      <c r="AZ893" s="13"/>
      <c r="BA893" s="13"/>
      <c r="BB893" s="13"/>
      <c r="BC893" s="13"/>
      <c r="BD893" s="13"/>
      <c r="BE893" s="13"/>
      <c r="BF893" s="13"/>
      <c r="BG893" s="13"/>
      <c r="BH893" s="13"/>
      <c r="BI893" s="13"/>
      <c r="BJ893" s="13"/>
      <c r="BK893" s="13"/>
      <c r="BL893" s="13"/>
      <c r="BM893" s="13"/>
      <c r="BN893" s="13"/>
      <c r="BO893" s="13"/>
      <c r="BP893" s="13"/>
      <c r="BQ893" s="13"/>
      <c r="BR893" s="13"/>
      <c r="BS893" s="13"/>
      <c r="BT893" s="13"/>
      <c r="BU893" s="13"/>
      <c r="BV893" s="13"/>
      <c r="BW893" s="13"/>
      <c r="BX893" s="13"/>
      <c r="BY893" s="13"/>
      <c r="BZ893" s="13"/>
      <c r="CA893" s="13"/>
      <c r="CB893" s="13"/>
      <c r="CC893" s="13"/>
      <c r="CD893" s="13"/>
      <c r="CE893" s="13"/>
      <c r="CF893" s="13"/>
      <c r="CG893" s="13"/>
      <c r="CH893" s="13"/>
    </row>
    <row r="894" spans="1:86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Z894" s="15"/>
      <c r="AA894" s="15"/>
      <c r="AB894" s="15"/>
      <c r="AC894" s="15"/>
      <c r="AD894" s="15"/>
      <c r="AE894" s="15"/>
      <c r="AF894" s="15"/>
      <c r="AG894" s="15"/>
      <c r="AH894" s="15"/>
      <c r="AI894" s="15"/>
      <c r="AJ894" s="15"/>
      <c r="AK894" s="15"/>
      <c r="AL894" s="15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13"/>
      <c r="AY894" s="13"/>
      <c r="AZ894" s="13"/>
      <c r="BA894" s="13"/>
      <c r="BB894" s="13"/>
      <c r="BC894" s="13"/>
      <c r="BD894" s="13"/>
      <c r="BE894" s="13"/>
      <c r="BF894" s="13"/>
      <c r="BG894" s="13"/>
      <c r="BH894" s="13"/>
      <c r="BI894" s="13"/>
      <c r="BJ894" s="13"/>
      <c r="BK894" s="13"/>
      <c r="BL894" s="13"/>
      <c r="BM894" s="13"/>
      <c r="BN894" s="13"/>
      <c r="BO894" s="13"/>
      <c r="BP894" s="13"/>
      <c r="BQ894" s="13"/>
      <c r="BR894" s="13"/>
      <c r="BS894" s="13"/>
      <c r="BT894" s="13"/>
      <c r="BU894" s="13"/>
      <c r="BV894" s="13"/>
      <c r="BW894" s="13"/>
      <c r="BX894" s="13"/>
      <c r="BY894" s="13"/>
      <c r="BZ894" s="13"/>
      <c r="CA894" s="13"/>
      <c r="CB894" s="13"/>
      <c r="CC894" s="13"/>
      <c r="CD894" s="13"/>
      <c r="CE894" s="13"/>
      <c r="CF894" s="13"/>
      <c r="CG894" s="13"/>
      <c r="CH894" s="13"/>
    </row>
    <row r="895" spans="1:86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Z895" s="15"/>
      <c r="AA895" s="15"/>
      <c r="AB895" s="15"/>
      <c r="AC895" s="15"/>
      <c r="AD895" s="15"/>
      <c r="AE895" s="15"/>
      <c r="AF895" s="15"/>
      <c r="AG895" s="15"/>
      <c r="AH895" s="15"/>
      <c r="AI895" s="15"/>
      <c r="AJ895" s="15"/>
      <c r="AK895" s="15"/>
      <c r="AL895" s="15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13"/>
      <c r="AY895" s="13"/>
      <c r="AZ895" s="13"/>
      <c r="BA895" s="13"/>
      <c r="BB895" s="13"/>
      <c r="BC895" s="13"/>
      <c r="BD895" s="13"/>
      <c r="BE895" s="13"/>
      <c r="BF895" s="13"/>
      <c r="BG895" s="13"/>
      <c r="BH895" s="13"/>
      <c r="BI895" s="13"/>
      <c r="BJ895" s="13"/>
      <c r="BK895" s="13"/>
      <c r="BL895" s="13"/>
      <c r="BM895" s="13"/>
      <c r="BN895" s="13"/>
      <c r="BO895" s="13"/>
      <c r="BP895" s="13"/>
      <c r="BQ895" s="13"/>
      <c r="BR895" s="13"/>
      <c r="BS895" s="13"/>
      <c r="BT895" s="13"/>
      <c r="BU895" s="13"/>
      <c r="BV895" s="13"/>
      <c r="BW895" s="13"/>
      <c r="BX895" s="13"/>
      <c r="BY895" s="13"/>
      <c r="BZ895" s="13"/>
      <c r="CA895" s="13"/>
      <c r="CB895" s="13"/>
      <c r="CC895" s="13"/>
      <c r="CD895" s="13"/>
      <c r="CE895" s="13"/>
      <c r="CF895" s="13"/>
      <c r="CG895" s="13"/>
      <c r="CH895" s="13"/>
    </row>
    <row r="896" spans="1:86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13"/>
      <c r="AY896" s="13"/>
      <c r="AZ896" s="13"/>
      <c r="BA896" s="13"/>
      <c r="BB896" s="13"/>
      <c r="BC896" s="13"/>
      <c r="BD896" s="13"/>
      <c r="BE896" s="13"/>
      <c r="BF896" s="13"/>
      <c r="BG896" s="13"/>
      <c r="BH896" s="13"/>
      <c r="BI896" s="13"/>
      <c r="BJ896" s="13"/>
      <c r="BK896" s="13"/>
      <c r="BL896" s="13"/>
      <c r="BM896" s="13"/>
      <c r="BN896" s="13"/>
      <c r="BO896" s="13"/>
      <c r="BP896" s="13"/>
      <c r="BQ896" s="13"/>
      <c r="BR896" s="13"/>
      <c r="BS896" s="13"/>
      <c r="BT896" s="13"/>
      <c r="BU896" s="13"/>
      <c r="BV896" s="13"/>
      <c r="BW896" s="13"/>
      <c r="BX896" s="13"/>
      <c r="BY896" s="13"/>
      <c r="BZ896" s="13"/>
      <c r="CA896" s="13"/>
      <c r="CB896" s="13"/>
      <c r="CC896" s="13"/>
      <c r="CD896" s="13"/>
      <c r="CE896" s="13"/>
      <c r="CF896" s="13"/>
      <c r="CG896" s="13"/>
      <c r="CH896" s="13"/>
    </row>
    <row r="897" spans="1:86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Z897" s="15"/>
      <c r="AA897" s="15"/>
      <c r="AB897" s="15"/>
      <c r="AC897" s="15"/>
      <c r="AD897" s="15"/>
      <c r="AE897" s="15"/>
      <c r="AF897" s="15"/>
      <c r="AG897" s="15"/>
      <c r="AH897" s="15"/>
      <c r="AI897" s="15"/>
      <c r="AJ897" s="15"/>
      <c r="AK897" s="15"/>
      <c r="AL897" s="15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13"/>
      <c r="AY897" s="13"/>
      <c r="AZ897" s="13"/>
      <c r="BA897" s="13"/>
      <c r="BB897" s="13"/>
      <c r="BC897" s="13"/>
      <c r="BD897" s="13"/>
      <c r="BE897" s="13"/>
      <c r="BF897" s="13"/>
      <c r="BG897" s="13"/>
      <c r="BH897" s="13"/>
      <c r="BI897" s="13"/>
      <c r="BJ897" s="13"/>
      <c r="BK897" s="13"/>
      <c r="BL897" s="13"/>
      <c r="BM897" s="13"/>
      <c r="BN897" s="13"/>
      <c r="BO897" s="13"/>
      <c r="BP897" s="13"/>
      <c r="BQ897" s="13"/>
      <c r="BR897" s="13"/>
      <c r="BS897" s="13"/>
      <c r="BT897" s="13"/>
      <c r="BU897" s="13"/>
      <c r="BV897" s="13"/>
      <c r="BW897" s="13"/>
      <c r="BX897" s="13"/>
      <c r="BY897" s="13"/>
      <c r="BZ897" s="13"/>
      <c r="CA897" s="13"/>
      <c r="CB897" s="13"/>
      <c r="CC897" s="13"/>
      <c r="CD897" s="13"/>
      <c r="CE897" s="13"/>
      <c r="CF897" s="13"/>
      <c r="CG897" s="13"/>
      <c r="CH897" s="13"/>
    </row>
    <row r="898" spans="1:86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Z898" s="15"/>
      <c r="AA898" s="15"/>
      <c r="AB898" s="15"/>
      <c r="AC898" s="15"/>
      <c r="AD898" s="15"/>
      <c r="AE898" s="15"/>
      <c r="AF898" s="15"/>
      <c r="AG898" s="15"/>
      <c r="AH898" s="15"/>
      <c r="AI898" s="15"/>
      <c r="AJ898" s="15"/>
      <c r="AK898" s="15"/>
      <c r="AL898" s="15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13"/>
      <c r="AY898" s="13"/>
      <c r="AZ898" s="13"/>
      <c r="BA898" s="13"/>
      <c r="BB898" s="13"/>
      <c r="BC898" s="13"/>
      <c r="BD898" s="13"/>
      <c r="BE898" s="13"/>
      <c r="BF898" s="13"/>
      <c r="BG898" s="13"/>
      <c r="BH898" s="13"/>
      <c r="BI898" s="13"/>
      <c r="BJ898" s="13"/>
      <c r="BK898" s="13"/>
      <c r="BL898" s="13"/>
      <c r="BM898" s="13"/>
      <c r="BN898" s="13"/>
      <c r="BO898" s="13"/>
      <c r="BP898" s="13"/>
      <c r="BQ898" s="13"/>
      <c r="BR898" s="13"/>
      <c r="BS898" s="13"/>
      <c r="BT898" s="13"/>
      <c r="BU898" s="13"/>
      <c r="BV898" s="13"/>
      <c r="BW898" s="13"/>
      <c r="BX898" s="13"/>
      <c r="BY898" s="13"/>
      <c r="BZ898" s="13"/>
      <c r="CA898" s="13"/>
      <c r="CB898" s="13"/>
      <c r="CC898" s="13"/>
      <c r="CD898" s="13"/>
      <c r="CE898" s="13"/>
      <c r="CF898" s="13"/>
      <c r="CG898" s="13"/>
      <c r="CH898" s="13"/>
    </row>
    <row r="899" spans="1:86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Z899" s="15"/>
      <c r="AA899" s="15"/>
      <c r="AB899" s="15"/>
      <c r="AC899" s="15"/>
      <c r="AD899" s="15"/>
      <c r="AE899" s="15"/>
      <c r="AF899" s="15"/>
      <c r="AG899" s="15"/>
      <c r="AH899" s="15"/>
      <c r="AI899" s="15"/>
      <c r="AJ899" s="15"/>
      <c r="AK899" s="15"/>
      <c r="AL899" s="15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13"/>
      <c r="AY899" s="13"/>
      <c r="AZ899" s="13"/>
      <c r="BA899" s="13"/>
      <c r="BB899" s="13"/>
      <c r="BC899" s="13"/>
      <c r="BD899" s="13"/>
      <c r="BE899" s="13"/>
      <c r="BF899" s="13"/>
      <c r="BG899" s="13"/>
      <c r="BH899" s="13"/>
      <c r="BI899" s="13"/>
      <c r="BJ899" s="13"/>
      <c r="BK899" s="13"/>
      <c r="BL899" s="13"/>
      <c r="BM899" s="13"/>
      <c r="BN899" s="13"/>
      <c r="BO899" s="13"/>
      <c r="BP899" s="13"/>
      <c r="BQ899" s="13"/>
      <c r="BR899" s="13"/>
      <c r="BS899" s="13"/>
      <c r="BT899" s="13"/>
      <c r="BU899" s="13"/>
      <c r="BV899" s="13"/>
      <c r="BW899" s="13"/>
      <c r="BX899" s="13"/>
      <c r="BY899" s="13"/>
      <c r="BZ899" s="13"/>
      <c r="CA899" s="13"/>
      <c r="CB899" s="13"/>
      <c r="CC899" s="13"/>
      <c r="CD899" s="13"/>
      <c r="CE899" s="13"/>
      <c r="CF899" s="13"/>
      <c r="CG899" s="13"/>
      <c r="CH899" s="13"/>
    </row>
    <row r="900" spans="1:86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Z900" s="15"/>
      <c r="AA900" s="15"/>
      <c r="AB900" s="15"/>
      <c r="AC900" s="15"/>
      <c r="AD900" s="15"/>
      <c r="AE900" s="15"/>
      <c r="AF900" s="15"/>
      <c r="AG900" s="15"/>
      <c r="AH900" s="15"/>
      <c r="AI900" s="15"/>
      <c r="AJ900" s="15"/>
      <c r="AK900" s="15"/>
      <c r="AL900" s="15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13"/>
      <c r="AY900" s="13"/>
      <c r="AZ900" s="13"/>
      <c r="BA900" s="13"/>
      <c r="BB900" s="13"/>
      <c r="BC900" s="13"/>
      <c r="BD900" s="13"/>
      <c r="BE900" s="13"/>
      <c r="BF900" s="13"/>
      <c r="BG900" s="13"/>
      <c r="BH900" s="13"/>
      <c r="BI900" s="13"/>
      <c r="BJ900" s="13"/>
      <c r="BK900" s="13"/>
      <c r="BL900" s="13"/>
      <c r="BM900" s="13"/>
      <c r="BN900" s="13"/>
      <c r="BO900" s="13"/>
      <c r="BP900" s="13"/>
      <c r="BQ900" s="13"/>
      <c r="BR900" s="13"/>
      <c r="BS900" s="13"/>
      <c r="BT900" s="13"/>
      <c r="BU900" s="13"/>
      <c r="BV900" s="13"/>
      <c r="BW900" s="13"/>
      <c r="BX900" s="13"/>
      <c r="BY900" s="13"/>
      <c r="BZ900" s="13"/>
      <c r="CA900" s="13"/>
      <c r="CB900" s="13"/>
      <c r="CC900" s="13"/>
      <c r="CD900" s="13"/>
      <c r="CE900" s="13"/>
      <c r="CF900" s="13"/>
      <c r="CG900" s="13"/>
      <c r="CH900" s="13"/>
    </row>
    <row r="901" spans="1:86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Z901" s="15"/>
      <c r="AA901" s="15"/>
      <c r="AB901" s="15"/>
      <c r="AC901" s="15"/>
      <c r="AD901" s="15"/>
      <c r="AE901" s="15"/>
      <c r="AF901" s="15"/>
      <c r="AG901" s="15"/>
      <c r="AH901" s="15"/>
      <c r="AI901" s="15"/>
      <c r="AJ901" s="15"/>
      <c r="AK901" s="15"/>
      <c r="AL901" s="15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13"/>
      <c r="AY901" s="13"/>
      <c r="AZ901" s="13"/>
      <c r="BA901" s="13"/>
      <c r="BB901" s="13"/>
      <c r="BC901" s="13"/>
      <c r="BD901" s="13"/>
      <c r="BE901" s="13"/>
      <c r="BF901" s="13"/>
      <c r="BG901" s="13"/>
      <c r="BH901" s="13"/>
      <c r="BI901" s="13"/>
      <c r="BJ901" s="13"/>
      <c r="BK901" s="13"/>
      <c r="BL901" s="13"/>
      <c r="BM901" s="13"/>
      <c r="BN901" s="13"/>
      <c r="BO901" s="13"/>
      <c r="BP901" s="13"/>
      <c r="BQ901" s="13"/>
      <c r="BR901" s="13"/>
      <c r="BS901" s="13"/>
      <c r="BT901" s="13"/>
      <c r="BU901" s="13"/>
      <c r="BV901" s="13"/>
      <c r="BW901" s="13"/>
      <c r="BX901" s="13"/>
      <c r="BY901" s="13"/>
      <c r="BZ901" s="13"/>
      <c r="CA901" s="13"/>
      <c r="CB901" s="13"/>
      <c r="CC901" s="13"/>
      <c r="CD901" s="13"/>
      <c r="CE901" s="13"/>
      <c r="CF901" s="13"/>
      <c r="CG901" s="13"/>
      <c r="CH901" s="13"/>
    </row>
    <row r="902" spans="1:86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Z902" s="15"/>
      <c r="AA902" s="15"/>
      <c r="AB902" s="15"/>
      <c r="AC902" s="15"/>
      <c r="AD902" s="15"/>
      <c r="AE902" s="15"/>
      <c r="AF902" s="15"/>
      <c r="AG902" s="15"/>
      <c r="AH902" s="15"/>
      <c r="AI902" s="15"/>
      <c r="AJ902" s="15"/>
      <c r="AK902" s="15"/>
      <c r="AL902" s="15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13"/>
      <c r="AY902" s="13"/>
      <c r="AZ902" s="13"/>
      <c r="BA902" s="13"/>
      <c r="BB902" s="13"/>
      <c r="BC902" s="13"/>
      <c r="BD902" s="13"/>
      <c r="BE902" s="13"/>
      <c r="BF902" s="13"/>
      <c r="BG902" s="13"/>
      <c r="BH902" s="13"/>
      <c r="BI902" s="13"/>
      <c r="BJ902" s="13"/>
      <c r="BK902" s="13"/>
      <c r="BL902" s="13"/>
      <c r="BM902" s="13"/>
      <c r="BN902" s="13"/>
      <c r="BO902" s="13"/>
      <c r="BP902" s="13"/>
      <c r="BQ902" s="13"/>
      <c r="BR902" s="13"/>
      <c r="BS902" s="13"/>
      <c r="BT902" s="13"/>
      <c r="BU902" s="13"/>
      <c r="BV902" s="13"/>
      <c r="BW902" s="13"/>
      <c r="BX902" s="13"/>
      <c r="BY902" s="13"/>
      <c r="BZ902" s="13"/>
      <c r="CA902" s="13"/>
      <c r="CB902" s="13"/>
      <c r="CC902" s="13"/>
      <c r="CD902" s="13"/>
      <c r="CE902" s="13"/>
      <c r="CF902" s="13"/>
      <c r="CG902" s="13"/>
      <c r="CH902" s="13"/>
    </row>
    <row r="903" spans="1:86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Z903" s="15"/>
      <c r="AA903" s="15"/>
      <c r="AB903" s="15"/>
      <c r="AC903" s="15"/>
      <c r="AD903" s="15"/>
      <c r="AE903" s="15"/>
      <c r="AF903" s="15"/>
      <c r="AG903" s="15"/>
      <c r="AH903" s="15"/>
      <c r="AI903" s="15"/>
      <c r="AJ903" s="15"/>
      <c r="AK903" s="15"/>
      <c r="AL903" s="15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13"/>
      <c r="AY903" s="13"/>
      <c r="AZ903" s="13"/>
      <c r="BA903" s="13"/>
      <c r="BB903" s="13"/>
      <c r="BC903" s="13"/>
      <c r="BD903" s="13"/>
      <c r="BE903" s="13"/>
      <c r="BF903" s="13"/>
      <c r="BG903" s="13"/>
      <c r="BH903" s="13"/>
      <c r="BI903" s="13"/>
      <c r="BJ903" s="13"/>
      <c r="BK903" s="13"/>
      <c r="BL903" s="13"/>
      <c r="BM903" s="13"/>
      <c r="BN903" s="13"/>
      <c r="BO903" s="13"/>
      <c r="BP903" s="13"/>
      <c r="BQ903" s="13"/>
      <c r="BR903" s="13"/>
      <c r="BS903" s="13"/>
      <c r="BT903" s="13"/>
      <c r="BU903" s="13"/>
      <c r="BV903" s="13"/>
      <c r="BW903" s="13"/>
      <c r="BX903" s="13"/>
      <c r="BY903" s="13"/>
      <c r="BZ903" s="13"/>
      <c r="CA903" s="13"/>
      <c r="CB903" s="13"/>
      <c r="CC903" s="13"/>
      <c r="CD903" s="13"/>
      <c r="CE903" s="13"/>
      <c r="CF903" s="13"/>
      <c r="CG903" s="13"/>
      <c r="CH903" s="13"/>
    </row>
    <row r="904" spans="1:86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Z904" s="15"/>
      <c r="AA904" s="15"/>
      <c r="AB904" s="15"/>
      <c r="AC904" s="15"/>
      <c r="AD904" s="15"/>
      <c r="AE904" s="15"/>
      <c r="AF904" s="15"/>
      <c r="AG904" s="15"/>
      <c r="AH904" s="15"/>
      <c r="AI904" s="15"/>
      <c r="AJ904" s="15"/>
      <c r="AK904" s="15"/>
      <c r="AL904" s="15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13"/>
      <c r="AY904" s="13"/>
      <c r="AZ904" s="13"/>
      <c r="BA904" s="13"/>
      <c r="BB904" s="13"/>
      <c r="BC904" s="13"/>
      <c r="BD904" s="13"/>
      <c r="BE904" s="13"/>
      <c r="BF904" s="13"/>
      <c r="BG904" s="13"/>
      <c r="BH904" s="13"/>
      <c r="BI904" s="13"/>
      <c r="BJ904" s="13"/>
      <c r="BK904" s="13"/>
      <c r="BL904" s="13"/>
      <c r="BM904" s="13"/>
      <c r="BN904" s="13"/>
      <c r="BO904" s="13"/>
      <c r="BP904" s="13"/>
      <c r="BQ904" s="13"/>
      <c r="BR904" s="13"/>
      <c r="BS904" s="13"/>
      <c r="BT904" s="13"/>
      <c r="BU904" s="13"/>
      <c r="BV904" s="13"/>
      <c r="BW904" s="13"/>
      <c r="BX904" s="13"/>
      <c r="BY904" s="13"/>
      <c r="BZ904" s="13"/>
      <c r="CA904" s="13"/>
      <c r="CB904" s="13"/>
      <c r="CC904" s="13"/>
      <c r="CD904" s="13"/>
      <c r="CE904" s="13"/>
      <c r="CF904" s="13"/>
      <c r="CG904" s="13"/>
      <c r="CH904" s="13"/>
    </row>
    <row r="905" spans="1:86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Z905" s="15"/>
      <c r="AA905" s="15"/>
      <c r="AB905" s="15"/>
      <c r="AC905" s="15"/>
      <c r="AD905" s="15"/>
      <c r="AE905" s="15"/>
      <c r="AF905" s="15"/>
      <c r="AG905" s="15"/>
      <c r="AH905" s="15"/>
      <c r="AI905" s="15"/>
      <c r="AJ905" s="15"/>
      <c r="AK905" s="15"/>
      <c r="AL905" s="15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13"/>
      <c r="AY905" s="13"/>
      <c r="AZ905" s="13"/>
      <c r="BA905" s="13"/>
      <c r="BB905" s="13"/>
      <c r="BC905" s="13"/>
      <c r="BD905" s="13"/>
      <c r="BE905" s="13"/>
      <c r="BF905" s="13"/>
      <c r="BG905" s="13"/>
      <c r="BH905" s="13"/>
      <c r="BI905" s="13"/>
      <c r="BJ905" s="13"/>
      <c r="BK905" s="13"/>
      <c r="BL905" s="13"/>
      <c r="BM905" s="13"/>
      <c r="BN905" s="13"/>
      <c r="BO905" s="13"/>
      <c r="BP905" s="13"/>
      <c r="BQ905" s="13"/>
      <c r="BR905" s="13"/>
      <c r="BS905" s="13"/>
      <c r="BT905" s="13"/>
      <c r="BU905" s="13"/>
      <c r="BV905" s="13"/>
      <c r="BW905" s="13"/>
      <c r="BX905" s="13"/>
      <c r="BY905" s="13"/>
      <c r="BZ905" s="13"/>
      <c r="CA905" s="13"/>
      <c r="CB905" s="13"/>
      <c r="CC905" s="13"/>
      <c r="CD905" s="13"/>
      <c r="CE905" s="13"/>
      <c r="CF905" s="13"/>
      <c r="CG905" s="13"/>
      <c r="CH905" s="13"/>
    </row>
    <row r="906" spans="1:86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Z906" s="15"/>
      <c r="AA906" s="15"/>
      <c r="AB906" s="15"/>
      <c r="AC906" s="15"/>
      <c r="AD906" s="15"/>
      <c r="AE906" s="15"/>
      <c r="AF906" s="15"/>
      <c r="AG906" s="15"/>
      <c r="AH906" s="15"/>
      <c r="AI906" s="15"/>
      <c r="AJ906" s="15"/>
      <c r="AK906" s="15"/>
      <c r="AL906" s="15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13"/>
      <c r="AY906" s="13"/>
      <c r="AZ906" s="13"/>
      <c r="BA906" s="13"/>
      <c r="BB906" s="13"/>
      <c r="BC906" s="13"/>
      <c r="BD906" s="13"/>
      <c r="BE906" s="13"/>
      <c r="BF906" s="13"/>
      <c r="BG906" s="13"/>
      <c r="BH906" s="13"/>
      <c r="BI906" s="13"/>
      <c r="BJ906" s="13"/>
      <c r="BK906" s="13"/>
      <c r="BL906" s="13"/>
      <c r="BM906" s="13"/>
      <c r="BN906" s="13"/>
      <c r="BO906" s="13"/>
      <c r="BP906" s="13"/>
      <c r="BQ906" s="13"/>
      <c r="BR906" s="13"/>
      <c r="BS906" s="13"/>
      <c r="BT906" s="13"/>
      <c r="BU906" s="13"/>
      <c r="BV906" s="13"/>
      <c r="BW906" s="13"/>
      <c r="BX906" s="13"/>
      <c r="BY906" s="13"/>
      <c r="BZ906" s="13"/>
      <c r="CA906" s="13"/>
      <c r="CB906" s="13"/>
      <c r="CC906" s="13"/>
      <c r="CD906" s="13"/>
      <c r="CE906" s="13"/>
      <c r="CF906" s="13"/>
      <c r="CG906" s="13"/>
      <c r="CH906" s="13"/>
    </row>
    <row r="907" spans="1:86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Z907" s="15"/>
      <c r="AA907" s="15"/>
      <c r="AB907" s="15"/>
      <c r="AC907" s="15"/>
      <c r="AD907" s="15"/>
      <c r="AE907" s="15"/>
      <c r="AF907" s="15"/>
      <c r="AG907" s="15"/>
      <c r="AH907" s="15"/>
      <c r="AI907" s="15"/>
      <c r="AJ907" s="15"/>
      <c r="AK907" s="15"/>
      <c r="AL907" s="15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13"/>
      <c r="AY907" s="13"/>
      <c r="AZ907" s="13"/>
      <c r="BA907" s="13"/>
      <c r="BB907" s="13"/>
      <c r="BC907" s="13"/>
      <c r="BD907" s="13"/>
      <c r="BE907" s="13"/>
      <c r="BF907" s="13"/>
      <c r="BG907" s="13"/>
      <c r="BH907" s="13"/>
      <c r="BI907" s="13"/>
      <c r="BJ907" s="13"/>
      <c r="BK907" s="13"/>
      <c r="BL907" s="13"/>
      <c r="BM907" s="13"/>
      <c r="BN907" s="13"/>
      <c r="BO907" s="13"/>
      <c r="BP907" s="13"/>
      <c r="BQ907" s="13"/>
      <c r="BR907" s="13"/>
      <c r="BS907" s="13"/>
      <c r="BT907" s="13"/>
      <c r="BU907" s="13"/>
      <c r="BV907" s="13"/>
      <c r="BW907" s="13"/>
      <c r="BX907" s="13"/>
      <c r="BY907" s="13"/>
      <c r="BZ907" s="13"/>
      <c r="CA907" s="13"/>
      <c r="CB907" s="13"/>
      <c r="CC907" s="13"/>
      <c r="CD907" s="13"/>
      <c r="CE907" s="13"/>
      <c r="CF907" s="13"/>
      <c r="CG907" s="13"/>
      <c r="CH907" s="13"/>
    </row>
    <row r="908" spans="1:86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Z908" s="15"/>
      <c r="AA908" s="15"/>
      <c r="AB908" s="15"/>
      <c r="AC908" s="15"/>
      <c r="AD908" s="15"/>
      <c r="AE908" s="15"/>
      <c r="AF908" s="15"/>
      <c r="AG908" s="15"/>
      <c r="AH908" s="15"/>
      <c r="AI908" s="15"/>
      <c r="AJ908" s="15"/>
      <c r="AK908" s="15"/>
      <c r="AL908" s="15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13"/>
      <c r="AY908" s="13"/>
      <c r="AZ908" s="13"/>
      <c r="BA908" s="13"/>
      <c r="BB908" s="13"/>
      <c r="BC908" s="13"/>
      <c r="BD908" s="13"/>
      <c r="BE908" s="13"/>
      <c r="BF908" s="13"/>
      <c r="BG908" s="13"/>
      <c r="BH908" s="13"/>
      <c r="BI908" s="13"/>
      <c r="BJ908" s="13"/>
      <c r="BK908" s="13"/>
      <c r="BL908" s="13"/>
      <c r="BM908" s="13"/>
      <c r="BN908" s="13"/>
      <c r="BO908" s="13"/>
      <c r="BP908" s="13"/>
      <c r="BQ908" s="13"/>
      <c r="BR908" s="13"/>
      <c r="BS908" s="13"/>
      <c r="BT908" s="13"/>
      <c r="BU908" s="13"/>
      <c r="BV908" s="13"/>
      <c r="BW908" s="13"/>
      <c r="BX908" s="13"/>
      <c r="BY908" s="13"/>
      <c r="BZ908" s="13"/>
      <c r="CA908" s="13"/>
      <c r="CB908" s="13"/>
      <c r="CC908" s="13"/>
      <c r="CD908" s="13"/>
      <c r="CE908" s="13"/>
      <c r="CF908" s="13"/>
      <c r="CG908" s="13"/>
      <c r="CH908" s="13"/>
    </row>
    <row r="909" spans="1:86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Z909" s="15"/>
      <c r="AA909" s="15"/>
      <c r="AB909" s="15"/>
      <c r="AC909" s="15"/>
      <c r="AD909" s="15"/>
      <c r="AE909" s="15"/>
      <c r="AF909" s="15"/>
      <c r="AG909" s="15"/>
      <c r="AH909" s="15"/>
      <c r="AI909" s="15"/>
      <c r="AJ909" s="15"/>
      <c r="AK909" s="15"/>
      <c r="AL909" s="15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13"/>
      <c r="AY909" s="13"/>
      <c r="AZ909" s="13"/>
      <c r="BA909" s="13"/>
      <c r="BB909" s="13"/>
      <c r="BC909" s="13"/>
      <c r="BD909" s="13"/>
      <c r="BE909" s="13"/>
      <c r="BF909" s="13"/>
      <c r="BG909" s="13"/>
      <c r="BH909" s="13"/>
      <c r="BI909" s="13"/>
      <c r="BJ909" s="13"/>
      <c r="BK909" s="13"/>
      <c r="BL909" s="13"/>
      <c r="BM909" s="13"/>
      <c r="BN909" s="13"/>
      <c r="BO909" s="13"/>
      <c r="BP909" s="13"/>
      <c r="BQ909" s="13"/>
      <c r="BR909" s="13"/>
      <c r="BS909" s="13"/>
      <c r="BT909" s="13"/>
      <c r="BU909" s="13"/>
      <c r="BV909" s="13"/>
      <c r="BW909" s="13"/>
      <c r="BX909" s="13"/>
      <c r="BY909" s="13"/>
      <c r="BZ909" s="13"/>
      <c r="CA909" s="13"/>
      <c r="CB909" s="13"/>
      <c r="CC909" s="13"/>
      <c r="CD909" s="13"/>
      <c r="CE909" s="13"/>
      <c r="CF909" s="13"/>
      <c r="CG909" s="13"/>
      <c r="CH909" s="13"/>
    </row>
    <row r="910" spans="1:86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Z910" s="15"/>
      <c r="AA910" s="15"/>
      <c r="AB910" s="15"/>
      <c r="AC910" s="15"/>
      <c r="AD910" s="15"/>
      <c r="AE910" s="15"/>
      <c r="AF910" s="15"/>
      <c r="AG910" s="15"/>
      <c r="AH910" s="15"/>
      <c r="AI910" s="15"/>
      <c r="AJ910" s="15"/>
      <c r="AK910" s="15"/>
      <c r="AL910" s="15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13"/>
      <c r="AY910" s="13"/>
      <c r="AZ910" s="13"/>
      <c r="BA910" s="13"/>
      <c r="BB910" s="13"/>
      <c r="BC910" s="13"/>
      <c r="BD910" s="13"/>
      <c r="BE910" s="13"/>
      <c r="BF910" s="13"/>
      <c r="BG910" s="13"/>
      <c r="BH910" s="13"/>
      <c r="BI910" s="13"/>
      <c r="BJ910" s="13"/>
      <c r="BK910" s="13"/>
      <c r="BL910" s="13"/>
      <c r="BM910" s="13"/>
      <c r="BN910" s="13"/>
      <c r="BO910" s="13"/>
      <c r="BP910" s="13"/>
      <c r="BQ910" s="13"/>
      <c r="BR910" s="13"/>
      <c r="BS910" s="13"/>
      <c r="BT910" s="13"/>
      <c r="BU910" s="13"/>
      <c r="BV910" s="13"/>
      <c r="BW910" s="13"/>
      <c r="BX910" s="13"/>
      <c r="BY910" s="13"/>
      <c r="BZ910" s="13"/>
      <c r="CA910" s="13"/>
      <c r="CB910" s="13"/>
      <c r="CC910" s="13"/>
      <c r="CD910" s="13"/>
      <c r="CE910" s="13"/>
      <c r="CF910" s="13"/>
      <c r="CG910" s="13"/>
      <c r="CH910" s="13"/>
    </row>
    <row r="911" spans="1:86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Z911" s="15"/>
      <c r="AA911" s="15"/>
      <c r="AB911" s="15"/>
      <c r="AC911" s="15"/>
      <c r="AD911" s="15"/>
      <c r="AE911" s="15"/>
      <c r="AF911" s="15"/>
      <c r="AG911" s="15"/>
      <c r="AH911" s="15"/>
      <c r="AI911" s="15"/>
      <c r="AJ911" s="15"/>
      <c r="AK911" s="15"/>
      <c r="AL911" s="15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13"/>
      <c r="AY911" s="13"/>
      <c r="AZ911" s="13"/>
      <c r="BA911" s="13"/>
      <c r="BB911" s="13"/>
      <c r="BC911" s="13"/>
      <c r="BD911" s="13"/>
      <c r="BE911" s="13"/>
      <c r="BF911" s="13"/>
      <c r="BG911" s="13"/>
      <c r="BH911" s="13"/>
      <c r="BI911" s="13"/>
      <c r="BJ911" s="13"/>
      <c r="BK911" s="13"/>
      <c r="BL911" s="13"/>
      <c r="BM911" s="13"/>
      <c r="BN911" s="13"/>
      <c r="BO911" s="13"/>
      <c r="BP911" s="13"/>
      <c r="BQ911" s="13"/>
      <c r="BR911" s="13"/>
      <c r="BS911" s="13"/>
      <c r="BT911" s="13"/>
      <c r="BU911" s="13"/>
      <c r="BV911" s="13"/>
      <c r="BW911" s="13"/>
      <c r="BX911" s="13"/>
      <c r="BY911" s="13"/>
      <c r="BZ911" s="13"/>
      <c r="CA911" s="13"/>
      <c r="CB911" s="13"/>
      <c r="CC911" s="13"/>
      <c r="CD911" s="13"/>
      <c r="CE911" s="13"/>
      <c r="CF911" s="13"/>
      <c r="CG911" s="13"/>
      <c r="CH911" s="13"/>
    </row>
    <row r="912" spans="1:86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Z912" s="15"/>
      <c r="AA912" s="15"/>
      <c r="AB912" s="15"/>
      <c r="AC912" s="15"/>
      <c r="AD912" s="15"/>
      <c r="AE912" s="15"/>
      <c r="AF912" s="15"/>
      <c r="AG912" s="15"/>
      <c r="AH912" s="15"/>
      <c r="AI912" s="15"/>
      <c r="AJ912" s="15"/>
      <c r="AK912" s="15"/>
      <c r="AL912" s="15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13"/>
      <c r="AY912" s="13"/>
      <c r="AZ912" s="13"/>
      <c r="BA912" s="13"/>
      <c r="BB912" s="13"/>
      <c r="BC912" s="13"/>
      <c r="BD912" s="13"/>
      <c r="BE912" s="13"/>
      <c r="BF912" s="13"/>
      <c r="BG912" s="13"/>
      <c r="BH912" s="13"/>
      <c r="BI912" s="13"/>
      <c r="BJ912" s="13"/>
      <c r="BK912" s="13"/>
      <c r="BL912" s="13"/>
      <c r="BM912" s="13"/>
      <c r="BN912" s="13"/>
      <c r="BO912" s="13"/>
      <c r="BP912" s="13"/>
      <c r="BQ912" s="13"/>
      <c r="BR912" s="13"/>
      <c r="BS912" s="13"/>
      <c r="BT912" s="13"/>
      <c r="BU912" s="13"/>
      <c r="BV912" s="13"/>
      <c r="BW912" s="13"/>
      <c r="BX912" s="13"/>
      <c r="BY912" s="13"/>
      <c r="BZ912" s="13"/>
      <c r="CA912" s="13"/>
      <c r="CB912" s="13"/>
      <c r="CC912" s="13"/>
      <c r="CD912" s="13"/>
      <c r="CE912" s="13"/>
      <c r="CF912" s="13"/>
      <c r="CG912" s="13"/>
      <c r="CH912" s="13"/>
    </row>
    <row r="913" spans="1:86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Z913" s="15"/>
      <c r="AA913" s="15"/>
      <c r="AB913" s="15"/>
      <c r="AC913" s="15"/>
      <c r="AD913" s="15"/>
      <c r="AE913" s="15"/>
      <c r="AF913" s="15"/>
      <c r="AG913" s="15"/>
      <c r="AH913" s="15"/>
      <c r="AI913" s="15"/>
      <c r="AJ913" s="15"/>
      <c r="AK913" s="15"/>
      <c r="AL913" s="15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13"/>
      <c r="AY913" s="13"/>
      <c r="AZ913" s="13"/>
      <c r="BA913" s="13"/>
      <c r="BB913" s="13"/>
      <c r="BC913" s="13"/>
      <c r="BD913" s="13"/>
      <c r="BE913" s="13"/>
      <c r="BF913" s="13"/>
      <c r="BG913" s="13"/>
      <c r="BH913" s="13"/>
      <c r="BI913" s="13"/>
      <c r="BJ913" s="13"/>
      <c r="BK913" s="13"/>
      <c r="BL913" s="13"/>
      <c r="BM913" s="13"/>
      <c r="BN913" s="13"/>
      <c r="BO913" s="13"/>
      <c r="BP913" s="13"/>
      <c r="BQ913" s="13"/>
      <c r="BR913" s="13"/>
      <c r="BS913" s="13"/>
      <c r="BT913" s="13"/>
      <c r="BU913" s="13"/>
      <c r="BV913" s="13"/>
      <c r="BW913" s="13"/>
      <c r="BX913" s="13"/>
      <c r="BY913" s="13"/>
      <c r="BZ913" s="13"/>
      <c r="CA913" s="13"/>
      <c r="CB913" s="13"/>
      <c r="CC913" s="13"/>
      <c r="CD913" s="13"/>
      <c r="CE913" s="13"/>
      <c r="CF913" s="13"/>
      <c r="CG913" s="13"/>
      <c r="CH913" s="13"/>
    </row>
    <row r="914" spans="1:86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Z914" s="15"/>
      <c r="AA914" s="15"/>
      <c r="AB914" s="15"/>
      <c r="AC914" s="15"/>
      <c r="AD914" s="15"/>
      <c r="AE914" s="15"/>
      <c r="AF914" s="15"/>
      <c r="AG914" s="15"/>
      <c r="AH914" s="15"/>
      <c r="AI914" s="15"/>
      <c r="AJ914" s="15"/>
      <c r="AK914" s="15"/>
      <c r="AL914" s="15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13"/>
      <c r="AY914" s="13"/>
      <c r="AZ914" s="13"/>
      <c r="BA914" s="13"/>
      <c r="BB914" s="13"/>
      <c r="BC914" s="13"/>
      <c r="BD914" s="13"/>
      <c r="BE914" s="13"/>
      <c r="BF914" s="13"/>
      <c r="BG914" s="13"/>
      <c r="BH914" s="13"/>
      <c r="BI914" s="13"/>
      <c r="BJ914" s="13"/>
      <c r="BK914" s="13"/>
      <c r="BL914" s="13"/>
      <c r="BM914" s="13"/>
      <c r="BN914" s="13"/>
      <c r="BO914" s="13"/>
      <c r="BP914" s="13"/>
      <c r="BQ914" s="13"/>
      <c r="BR914" s="13"/>
      <c r="BS914" s="13"/>
      <c r="BT914" s="13"/>
      <c r="BU914" s="13"/>
      <c r="BV914" s="13"/>
      <c r="BW914" s="13"/>
      <c r="BX914" s="13"/>
      <c r="BY914" s="13"/>
      <c r="BZ914" s="13"/>
      <c r="CA914" s="13"/>
      <c r="CB914" s="13"/>
      <c r="CC914" s="13"/>
      <c r="CD914" s="13"/>
      <c r="CE914" s="13"/>
      <c r="CF914" s="13"/>
      <c r="CG914" s="13"/>
      <c r="CH914" s="13"/>
    </row>
    <row r="915" spans="1:86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Z915" s="15"/>
      <c r="AA915" s="15"/>
      <c r="AB915" s="15"/>
      <c r="AC915" s="15"/>
      <c r="AD915" s="15"/>
      <c r="AE915" s="15"/>
      <c r="AF915" s="15"/>
      <c r="AG915" s="15"/>
      <c r="AH915" s="15"/>
      <c r="AI915" s="15"/>
      <c r="AJ915" s="15"/>
      <c r="AK915" s="15"/>
      <c r="AL915" s="15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13"/>
      <c r="AY915" s="13"/>
      <c r="AZ915" s="13"/>
      <c r="BA915" s="13"/>
      <c r="BB915" s="13"/>
      <c r="BC915" s="13"/>
      <c r="BD915" s="13"/>
      <c r="BE915" s="13"/>
      <c r="BF915" s="13"/>
      <c r="BG915" s="13"/>
      <c r="BH915" s="13"/>
      <c r="BI915" s="13"/>
      <c r="BJ915" s="13"/>
      <c r="BK915" s="13"/>
      <c r="BL915" s="13"/>
      <c r="BM915" s="13"/>
      <c r="BN915" s="13"/>
      <c r="BO915" s="13"/>
      <c r="BP915" s="13"/>
      <c r="BQ915" s="13"/>
      <c r="BR915" s="13"/>
      <c r="BS915" s="13"/>
      <c r="BT915" s="13"/>
      <c r="BU915" s="13"/>
      <c r="BV915" s="13"/>
      <c r="BW915" s="13"/>
      <c r="BX915" s="13"/>
      <c r="BY915" s="13"/>
      <c r="BZ915" s="13"/>
      <c r="CA915" s="13"/>
      <c r="CB915" s="13"/>
      <c r="CC915" s="13"/>
      <c r="CD915" s="13"/>
      <c r="CE915" s="13"/>
      <c r="CF915" s="13"/>
      <c r="CG915" s="13"/>
      <c r="CH915" s="13"/>
    </row>
    <row r="916" spans="1:86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Z916" s="15"/>
      <c r="AA916" s="15"/>
      <c r="AB916" s="15"/>
      <c r="AC916" s="15"/>
      <c r="AD916" s="15"/>
      <c r="AE916" s="15"/>
      <c r="AF916" s="15"/>
      <c r="AG916" s="15"/>
      <c r="AH916" s="15"/>
      <c r="AI916" s="15"/>
      <c r="AJ916" s="15"/>
      <c r="AK916" s="15"/>
      <c r="AL916" s="15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13"/>
      <c r="AY916" s="13"/>
      <c r="AZ916" s="13"/>
      <c r="BA916" s="13"/>
      <c r="BB916" s="13"/>
      <c r="BC916" s="13"/>
      <c r="BD916" s="13"/>
      <c r="BE916" s="13"/>
      <c r="BF916" s="13"/>
      <c r="BG916" s="13"/>
      <c r="BH916" s="13"/>
      <c r="BI916" s="13"/>
      <c r="BJ916" s="13"/>
      <c r="BK916" s="13"/>
      <c r="BL916" s="13"/>
      <c r="BM916" s="13"/>
      <c r="BN916" s="13"/>
      <c r="BO916" s="13"/>
      <c r="BP916" s="13"/>
      <c r="BQ916" s="13"/>
      <c r="BR916" s="13"/>
      <c r="BS916" s="13"/>
      <c r="BT916" s="13"/>
      <c r="BU916" s="13"/>
      <c r="BV916" s="13"/>
      <c r="BW916" s="13"/>
      <c r="BX916" s="13"/>
      <c r="BY916" s="13"/>
      <c r="BZ916" s="13"/>
      <c r="CA916" s="13"/>
      <c r="CB916" s="13"/>
      <c r="CC916" s="13"/>
      <c r="CD916" s="13"/>
      <c r="CE916" s="13"/>
      <c r="CF916" s="13"/>
      <c r="CG916" s="13"/>
      <c r="CH916" s="13"/>
    </row>
    <row r="917" spans="1:86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Z917" s="15"/>
      <c r="AA917" s="15"/>
      <c r="AB917" s="15"/>
      <c r="AC917" s="15"/>
      <c r="AD917" s="15"/>
      <c r="AE917" s="15"/>
      <c r="AF917" s="15"/>
      <c r="AG917" s="15"/>
      <c r="AH917" s="15"/>
      <c r="AI917" s="15"/>
      <c r="AJ917" s="15"/>
      <c r="AK917" s="15"/>
      <c r="AL917" s="15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13"/>
      <c r="AY917" s="13"/>
      <c r="AZ917" s="13"/>
      <c r="BA917" s="13"/>
      <c r="BB917" s="13"/>
      <c r="BC917" s="13"/>
      <c r="BD917" s="13"/>
      <c r="BE917" s="13"/>
      <c r="BF917" s="13"/>
      <c r="BG917" s="13"/>
      <c r="BH917" s="13"/>
      <c r="BI917" s="13"/>
      <c r="BJ917" s="13"/>
      <c r="BK917" s="13"/>
      <c r="BL917" s="13"/>
      <c r="BM917" s="13"/>
      <c r="BN917" s="13"/>
      <c r="BO917" s="13"/>
      <c r="BP917" s="13"/>
      <c r="BQ917" s="13"/>
      <c r="BR917" s="13"/>
      <c r="BS917" s="13"/>
      <c r="BT917" s="13"/>
      <c r="BU917" s="13"/>
      <c r="BV917" s="13"/>
      <c r="BW917" s="13"/>
      <c r="BX917" s="13"/>
      <c r="BY917" s="13"/>
      <c r="BZ917" s="13"/>
      <c r="CA917" s="13"/>
      <c r="CB917" s="13"/>
      <c r="CC917" s="13"/>
      <c r="CD917" s="13"/>
      <c r="CE917" s="13"/>
      <c r="CF917" s="13"/>
      <c r="CG917" s="13"/>
      <c r="CH917" s="13"/>
    </row>
    <row r="918" spans="1:86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Z918" s="15"/>
      <c r="AA918" s="15"/>
      <c r="AB918" s="15"/>
      <c r="AC918" s="15"/>
      <c r="AD918" s="15"/>
      <c r="AE918" s="15"/>
      <c r="AF918" s="15"/>
      <c r="AG918" s="15"/>
      <c r="AH918" s="15"/>
      <c r="AI918" s="15"/>
      <c r="AJ918" s="15"/>
      <c r="AK918" s="15"/>
      <c r="AL918" s="15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13"/>
      <c r="AY918" s="13"/>
      <c r="AZ918" s="13"/>
      <c r="BA918" s="13"/>
      <c r="BB918" s="13"/>
      <c r="BC918" s="13"/>
      <c r="BD918" s="13"/>
      <c r="BE918" s="13"/>
      <c r="BF918" s="13"/>
      <c r="BG918" s="13"/>
      <c r="BH918" s="13"/>
      <c r="BI918" s="13"/>
      <c r="BJ918" s="13"/>
      <c r="BK918" s="13"/>
      <c r="BL918" s="13"/>
      <c r="BM918" s="13"/>
      <c r="BN918" s="13"/>
      <c r="BO918" s="13"/>
      <c r="BP918" s="13"/>
      <c r="BQ918" s="13"/>
      <c r="BR918" s="13"/>
      <c r="BS918" s="13"/>
      <c r="BT918" s="13"/>
      <c r="BU918" s="13"/>
      <c r="BV918" s="13"/>
      <c r="BW918" s="13"/>
      <c r="BX918" s="13"/>
      <c r="BY918" s="13"/>
      <c r="BZ918" s="13"/>
      <c r="CA918" s="13"/>
      <c r="CB918" s="13"/>
      <c r="CC918" s="13"/>
      <c r="CD918" s="13"/>
      <c r="CE918" s="13"/>
      <c r="CF918" s="13"/>
      <c r="CG918" s="13"/>
      <c r="CH918" s="13"/>
    </row>
    <row r="919" spans="1:86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Z919" s="15"/>
      <c r="AA919" s="15"/>
      <c r="AB919" s="15"/>
      <c r="AC919" s="15"/>
      <c r="AD919" s="15"/>
      <c r="AE919" s="15"/>
      <c r="AF919" s="15"/>
      <c r="AG919" s="15"/>
      <c r="AH919" s="15"/>
      <c r="AI919" s="15"/>
      <c r="AJ919" s="15"/>
      <c r="AK919" s="15"/>
      <c r="AL919" s="15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13"/>
      <c r="AY919" s="13"/>
      <c r="AZ919" s="13"/>
      <c r="BA919" s="13"/>
      <c r="BB919" s="13"/>
      <c r="BC919" s="13"/>
      <c r="BD919" s="13"/>
      <c r="BE919" s="13"/>
      <c r="BF919" s="13"/>
      <c r="BG919" s="13"/>
      <c r="BH919" s="13"/>
      <c r="BI919" s="13"/>
      <c r="BJ919" s="13"/>
      <c r="BK919" s="13"/>
      <c r="BL919" s="13"/>
      <c r="BM919" s="13"/>
      <c r="BN919" s="13"/>
      <c r="BO919" s="13"/>
      <c r="BP919" s="13"/>
      <c r="BQ919" s="13"/>
      <c r="BR919" s="13"/>
      <c r="BS919" s="13"/>
      <c r="BT919" s="13"/>
      <c r="BU919" s="13"/>
      <c r="BV919" s="13"/>
      <c r="BW919" s="13"/>
      <c r="BX919" s="13"/>
      <c r="BY919" s="13"/>
      <c r="BZ919" s="13"/>
      <c r="CA919" s="13"/>
      <c r="CB919" s="13"/>
      <c r="CC919" s="13"/>
      <c r="CD919" s="13"/>
      <c r="CE919" s="13"/>
      <c r="CF919" s="13"/>
      <c r="CG919" s="13"/>
      <c r="CH919" s="13"/>
    </row>
    <row r="920" spans="1:86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Z920" s="15"/>
      <c r="AA920" s="15"/>
      <c r="AB920" s="15"/>
      <c r="AC920" s="15"/>
      <c r="AD920" s="15"/>
      <c r="AE920" s="15"/>
      <c r="AF920" s="15"/>
      <c r="AG920" s="15"/>
      <c r="AH920" s="15"/>
      <c r="AI920" s="15"/>
      <c r="AJ920" s="15"/>
      <c r="AK920" s="15"/>
      <c r="AL920" s="15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13"/>
      <c r="AY920" s="13"/>
      <c r="AZ920" s="13"/>
      <c r="BA920" s="13"/>
      <c r="BB920" s="13"/>
      <c r="BC920" s="13"/>
      <c r="BD920" s="13"/>
      <c r="BE920" s="13"/>
      <c r="BF920" s="13"/>
      <c r="BG920" s="13"/>
      <c r="BH920" s="13"/>
      <c r="BI920" s="13"/>
      <c r="BJ920" s="13"/>
      <c r="BK920" s="13"/>
      <c r="BL920" s="13"/>
      <c r="BM920" s="13"/>
      <c r="BN920" s="13"/>
      <c r="BO920" s="13"/>
      <c r="BP920" s="13"/>
      <c r="BQ920" s="13"/>
      <c r="BR920" s="13"/>
      <c r="BS920" s="13"/>
      <c r="BT920" s="13"/>
      <c r="BU920" s="13"/>
      <c r="BV920" s="13"/>
      <c r="BW920" s="13"/>
      <c r="BX920" s="13"/>
      <c r="BY920" s="13"/>
      <c r="BZ920" s="13"/>
      <c r="CA920" s="13"/>
      <c r="CB920" s="13"/>
      <c r="CC920" s="13"/>
      <c r="CD920" s="13"/>
      <c r="CE920" s="13"/>
      <c r="CF920" s="13"/>
      <c r="CG920" s="13"/>
      <c r="CH920" s="13"/>
    </row>
    <row r="921" spans="1:86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Z921" s="15"/>
      <c r="AA921" s="15"/>
      <c r="AB921" s="15"/>
      <c r="AC921" s="15"/>
      <c r="AD921" s="15"/>
      <c r="AE921" s="15"/>
      <c r="AF921" s="15"/>
      <c r="AG921" s="15"/>
      <c r="AH921" s="15"/>
      <c r="AI921" s="15"/>
      <c r="AJ921" s="15"/>
      <c r="AK921" s="15"/>
      <c r="AL921" s="15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13"/>
      <c r="AY921" s="13"/>
      <c r="AZ921" s="13"/>
      <c r="BA921" s="13"/>
      <c r="BB921" s="13"/>
      <c r="BC921" s="13"/>
      <c r="BD921" s="13"/>
      <c r="BE921" s="13"/>
      <c r="BF921" s="13"/>
      <c r="BG921" s="13"/>
      <c r="BH921" s="13"/>
      <c r="BI921" s="13"/>
      <c r="BJ921" s="13"/>
      <c r="BK921" s="13"/>
      <c r="BL921" s="13"/>
      <c r="BM921" s="13"/>
      <c r="BN921" s="13"/>
      <c r="BO921" s="13"/>
      <c r="BP921" s="13"/>
      <c r="BQ921" s="13"/>
      <c r="BR921" s="13"/>
      <c r="BS921" s="13"/>
      <c r="BT921" s="13"/>
      <c r="BU921" s="13"/>
      <c r="BV921" s="13"/>
      <c r="BW921" s="13"/>
      <c r="BX921" s="13"/>
      <c r="BY921" s="13"/>
      <c r="BZ921" s="13"/>
      <c r="CA921" s="13"/>
      <c r="CB921" s="13"/>
      <c r="CC921" s="13"/>
      <c r="CD921" s="13"/>
      <c r="CE921" s="13"/>
      <c r="CF921" s="13"/>
      <c r="CG921" s="13"/>
      <c r="CH921" s="13"/>
    </row>
    <row r="922" spans="1:86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Z922" s="15"/>
      <c r="AA922" s="15"/>
      <c r="AB922" s="15"/>
      <c r="AC922" s="15"/>
      <c r="AD922" s="15"/>
      <c r="AE922" s="15"/>
      <c r="AF922" s="15"/>
      <c r="AG922" s="15"/>
      <c r="AH922" s="15"/>
      <c r="AI922" s="15"/>
      <c r="AJ922" s="15"/>
      <c r="AK922" s="15"/>
      <c r="AL922" s="15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13"/>
      <c r="AY922" s="13"/>
      <c r="AZ922" s="13"/>
      <c r="BA922" s="13"/>
      <c r="BB922" s="13"/>
      <c r="BC922" s="13"/>
      <c r="BD922" s="13"/>
      <c r="BE922" s="13"/>
      <c r="BF922" s="13"/>
      <c r="BG922" s="13"/>
      <c r="BH922" s="13"/>
      <c r="BI922" s="13"/>
      <c r="BJ922" s="13"/>
      <c r="BK922" s="13"/>
      <c r="BL922" s="13"/>
      <c r="BM922" s="13"/>
      <c r="BN922" s="13"/>
      <c r="BO922" s="13"/>
      <c r="BP922" s="13"/>
      <c r="BQ922" s="13"/>
      <c r="BR922" s="13"/>
      <c r="BS922" s="13"/>
      <c r="BT922" s="13"/>
      <c r="BU922" s="13"/>
      <c r="BV922" s="13"/>
      <c r="BW922" s="13"/>
      <c r="BX922" s="13"/>
      <c r="BY922" s="13"/>
      <c r="BZ922" s="13"/>
      <c r="CA922" s="13"/>
      <c r="CB922" s="13"/>
      <c r="CC922" s="13"/>
      <c r="CD922" s="13"/>
      <c r="CE922" s="13"/>
      <c r="CF922" s="13"/>
      <c r="CG922" s="13"/>
      <c r="CH922" s="13"/>
    </row>
    <row r="923" spans="1:86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Z923" s="15"/>
      <c r="AA923" s="15"/>
      <c r="AB923" s="15"/>
      <c r="AC923" s="15"/>
      <c r="AD923" s="15"/>
      <c r="AE923" s="15"/>
      <c r="AF923" s="15"/>
      <c r="AG923" s="15"/>
      <c r="AH923" s="15"/>
      <c r="AI923" s="15"/>
      <c r="AJ923" s="15"/>
      <c r="AK923" s="15"/>
      <c r="AL923" s="15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13"/>
      <c r="AY923" s="13"/>
      <c r="AZ923" s="13"/>
      <c r="BA923" s="13"/>
      <c r="BB923" s="13"/>
      <c r="BC923" s="13"/>
      <c r="BD923" s="13"/>
      <c r="BE923" s="13"/>
      <c r="BF923" s="13"/>
      <c r="BG923" s="13"/>
      <c r="BH923" s="13"/>
      <c r="BI923" s="13"/>
      <c r="BJ923" s="13"/>
      <c r="BK923" s="13"/>
      <c r="BL923" s="13"/>
      <c r="BM923" s="13"/>
      <c r="BN923" s="13"/>
      <c r="BO923" s="13"/>
      <c r="BP923" s="13"/>
      <c r="BQ923" s="13"/>
      <c r="BR923" s="13"/>
      <c r="BS923" s="13"/>
      <c r="BT923" s="13"/>
      <c r="BU923" s="13"/>
      <c r="BV923" s="13"/>
      <c r="BW923" s="13"/>
      <c r="BX923" s="13"/>
      <c r="BY923" s="13"/>
      <c r="BZ923" s="13"/>
      <c r="CA923" s="13"/>
      <c r="CB923" s="13"/>
      <c r="CC923" s="13"/>
      <c r="CD923" s="13"/>
      <c r="CE923" s="13"/>
      <c r="CF923" s="13"/>
      <c r="CG923" s="13"/>
      <c r="CH923" s="13"/>
    </row>
    <row r="924" spans="1:86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Z924" s="15"/>
      <c r="AA924" s="15"/>
      <c r="AB924" s="15"/>
      <c r="AC924" s="15"/>
      <c r="AD924" s="15"/>
      <c r="AE924" s="15"/>
      <c r="AF924" s="15"/>
      <c r="AG924" s="15"/>
      <c r="AH924" s="15"/>
      <c r="AI924" s="15"/>
      <c r="AJ924" s="15"/>
      <c r="AK924" s="15"/>
      <c r="AL924" s="15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13"/>
      <c r="AY924" s="13"/>
      <c r="AZ924" s="13"/>
      <c r="BA924" s="13"/>
      <c r="BB924" s="13"/>
      <c r="BC924" s="13"/>
      <c r="BD924" s="13"/>
      <c r="BE924" s="13"/>
      <c r="BF924" s="13"/>
      <c r="BG924" s="13"/>
      <c r="BH924" s="13"/>
      <c r="BI924" s="13"/>
      <c r="BJ924" s="13"/>
      <c r="BK924" s="13"/>
      <c r="BL924" s="13"/>
      <c r="BM924" s="13"/>
      <c r="BN924" s="13"/>
      <c r="BO924" s="13"/>
      <c r="BP924" s="13"/>
      <c r="BQ924" s="13"/>
      <c r="BR924" s="13"/>
      <c r="BS924" s="13"/>
      <c r="BT924" s="13"/>
      <c r="BU924" s="13"/>
      <c r="BV924" s="13"/>
      <c r="BW924" s="13"/>
      <c r="BX924" s="13"/>
      <c r="BY924" s="13"/>
      <c r="BZ924" s="13"/>
      <c r="CA924" s="13"/>
      <c r="CB924" s="13"/>
      <c r="CC924" s="13"/>
      <c r="CD924" s="13"/>
      <c r="CE924" s="13"/>
      <c r="CF924" s="13"/>
      <c r="CG924" s="13"/>
      <c r="CH924" s="13"/>
    </row>
    <row r="925" spans="1:86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Z925" s="15"/>
      <c r="AA925" s="15"/>
      <c r="AB925" s="15"/>
      <c r="AC925" s="15"/>
      <c r="AD925" s="15"/>
      <c r="AE925" s="15"/>
      <c r="AF925" s="15"/>
      <c r="AG925" s="15"/>
      <c r="AH925" s="15"/>
      <c r="AI925" s="15"/>
      <c r="AJ925" s="15"/>
      <c r="AK925" s="15"/>
      <c r="AL925" s="15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13"/>
      <c r="AY925" s="13"/>
      <c r="AZ925" s="13"/>
      <c r="BA925" s="13"/>
      <c r="BB925" s="13"/>
      <c r="BC925" s="13"/>
      <c r="BD925" s="13"/>
      <c r="BE925" s="13"/>
      <c r="BF925" s="13"/>
      <c r="BG925" s="13"/>
      <c r="BH925" s="13"/>
      <c r="BI925" s="13"/>
      <c r="BJ925" s="13"/>
      <c r="BK925" s="13"/>
      <c r="BL925" s="13"/>
      <c r="BM925" s="13"/>
      <c r="BN925" s="13"/>
      <c r="BO925" s="13"/>
      <c r="BP925" s="13"/>
      <c r="BQ925" s="13"/>
      <c r="BR925" s="13"/>
      <c r="BS925" s="13"/>
      <c r="BT925" s="13"/>
      <c r="BU925" s="13"/>
      <c r="BV925" s="13"/>
      <c r="BW925" s="13"/>
      <c r="BX925" s="13"/>
      <c r="BY925" s="13"/>
      <c r="BZ925" s="13"/>
      <c r="CA925" s="13"/>
      <c r="CB925" s="13"/>
      <c r="CC925" s="13"/>
      <c r="CD925" s="13"/>
      <c r="CE925" s="13"/>
      <c r="CF925" s="13"/>
      <c r="CG925" s="13"/>
      <c r="CH925" s="13"/>
    </row>
    <row r="926" spans="1:86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Z926" s="15"/>
      <c r="AA926" s="15"/>
      <c r="AB926" s="15"/>
      <c r="AC926" s="15"/>
      <c r="AD926" s="15"/>
      <c r="AE926" s="15"/>
      <c r="AF926" s="15"/>
      <c r="AG926" s="15"/>
      <c r="AH926" s="15"/>
      <c r="AI926" s="15"/>
      <c r="AJ926" s="15"/>
      <c r="AK926" s="15"/>
      <c r="AL926" s="15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13"/>
      <c r="AY926" s="13"/>
      <c r="AZ926" s="13"/>
      <c r="BA926" s="13"/>
      <c r="BB926" s="13"/>
      <c r="BC926" s="13"/>
      <c r="BD926" s="13"/>
      <c r="BE926" s="13"/>
      <c r="BF926" s="13"/>
      <c r="BG926" s="13"/>
      <c r="BH926" s="13"/>
      <c r="BI926" s="13"/>
      <c r="BJ926" s="13"/>
      <c r="BK926" s="13"/>
      <c r="BL926" s="13"/>
      <c r="BM926" s="13"/>
      <c r="BN926" s="13"/>
      <c r="BO926" s="13"/>
      <c r="BP926" s="13"/>
      <c r="BQ926" s="13"/>
      <c r="BR926" s="13"/>
      <c r="BS926" s="13"/>
      <c r="BT926" s="13"/>
      <c r="BU926" s="13"/>
      <c r="BV926" s="13"/>
      <c r="BW926" s="13"/>
      <c r="BX926" s="13"/>
      <c r="BY926" s="13"/>
      <c r="BZ926" s="13"/>
      <c r="CA926" s="13"/>
      <c r="CB926" s="13"/>
      <c r="CC926" s="13"/>
      <c r="CD926" s="13"/>
      <c r="CE926" s="13"/>
      <c r="CF926" s="13"/>
      <c r="CG926" s="13"/>
      <c r="CH926" s="13"/>
    </row>
    <row r="927" spans="1:86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Z927" s="15"/>
      <c r="AA927" s="15"/>
      <c r="AB927" s="15"/>
      <c r="AC927" s="15"/>
      <c r="AD927" s="15"/>
      <c r="AE927" s="15"/>
      <c r="AF927" s="15"/>
      <c r="AG927" s="15"/>
      <c r="AH927" s="15"/>
      <c r="AI927" s="15"/>
      <c r="AJ927" s="15"/>
      <c r="AK927" s="15"/>
      <c r="AL927" s="15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13"/>
      <c r="AY927" s="13"/>
      <c r="AZ927" s="13"/>
      <c r="BA927" s="13"/>
      <c r="BB927" s="13"/>
      <c r="BC927" s="13"/>
      <c r="BD927" s="13"/>
      <c r="BE927" s="13"/>
      <c r="BF927" s="13"/>
      <c r="BG927" s="13"/>
      <c r="BH927" s="13"/>
      <c r="BI927" s="13"/>
      <c r="BJ927" s="13"/>
      <c r="BK927" s="13"/>
      <c r="BL927" s="13"/>
      <c r="BM927" s="13"/>
      <c r="BN927" s="13"/>
      <c r="BO927" s="13"/>
      <c r="BP927" s="13"/>
      <c r="BQ927" s="13"/>
      <c r="BR927" s="13"/>
      <c r="BS927" s="13"/>
      <c r="BT927" s="13"/>
      <c r="BU927" s="13"/>
      <c r="BV927" s="13"/>
      <c r="BW927" s="13"/>
      <c r="BX927" s="13"/>
      <c r="BY927" s="13"/>
      <c r="BZ927" s="13"/>
      <c r="CA927" s="13"/>
      <c r="CB927" s="13"/>
      <c r="CC927" s="13"/>
      <c r="CD927" s="13"/>
      <c r="CE927" s="13"/>
      <c r="CF927" s="13"/>
      <c r="CG927" s="13"/>
      <c r="CH927" s="13"/>
    </row>
    <row r="928" spans="1:86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  <c r="AL928" s="15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13"/>
      <c r="AY928" s="13"/>
      <c r="AZ928" s="13"/>
      <c r="BA928" s="13"/>
      <c r="BB928" s="13"/>
      <c r="BC928" s="13"/>
      <c r="BD928" s="13"/>
      <c r="BE928" s="13"/>
      <c r="BF928" s="13"/>
      <c r="BG928" s="13"/>
      <c r="BH928" s="13"/>
      <c r="BI928" s="13"/>
      <c r="BJ928" s="13"/>
      <c r="BK928" s="13"/>
      <c r="BL928" s="13"/>
      <c r="BM928" s="13"/>
      <c r="BN928" s="13"/>
      <c r="BO928" s="13"/>
      <c r="BP928" s="13"/>
      <c r="BQ928" s="13"/>
      <c r="BR928" s="13"/>
      <c r="BS928" s="13"/>
      <c r="BT928" s="13"/>
      <c r="BU928" s="13"/>
      <c r="BV928" s="13"/>
      <c r="BW928" s="13"/>
      <c r="BX928" s="13"/>
      <c r="BY928" s="13"/>
      <c r="BZ928" s="13"/>
      <c r="CA928" s="13"/>
      <c r="CB928" s="13"/>
      <c r="CC928" s="13"/>
      <c r="CD928" s="13"/>
      <c r="CE928" s="13"/>
      <c r="CF928" s="13"/>
      <c r="CG928" s="13"/>
      <c r="CH928" s="13"/>
    </row>
    <row r="929" spans="1:86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Z929" s="15"/>
      <c r="AA929" s="15"/>
      <c r="AB929" s="15"/>
      <c r="AC929" s="15"/>
      <c r="AD929" s="15"/>
      <c r="AE929" s="15"/>
      <c r="AF929" s="15"/>
      <c r="AG929" s="15"/>
      <c r="AH929" s="15"/>
      <c r="AI929" s="15"/>
      <c r="AJ929" s="15"/>
      <c r="AK929" s="15"/>
      <c r="AL929" s="15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13"/>
      <c r="AY929" s="13"/>
      <c r="AZ929" s="13"/>
      <c r="BA929" s="13"/>
      <c r="BB929" s="13"/>
      <c r="BC929" s="13"/>
      <c r="BD929" s="13"/>
      <c r="BE929" s="13"/>
      <c r="BF929" s="13"/>
      <c r="BG929" s="13"/>
      <c r="BH929" s="13"/>
      <c r="BI929" s="13"/>
      <c r="BJ929" s="13"/>
      <c r="BK929" s="13"/>
      <c r="BL929" s="13"/>
      <c r="BM929" s="13"/>
      <c r="BN929" s="13"/>
      <c r="BO929" s="13"/>
      <c r="BP929" s="13"/>
      <c r="BQ929" s="13"/>
      <c r="BR929" s="13"/>
      <c r="BS929" s="13"/>
      <c r="BT929" s="13"/>
      <c r="BU929" s="13"/>
      <c r="BV929" s="13"/>
      <c r="BW929" s="13"/>
      <c r="BX929" s="13"/>
      <c r="BY929" s="13"/>
      <c r="BZ929" s="13"/>
      <c r="CA929" s="13"/>
      <c r="CB929" s="13"/>
      <c r="CC929" s="13"/>
      <c r="CD929" s="13"/>
      <c r="CE929" s="13"/>
      <c r="CF929" s="13"/>
      <c r="CG929" s="13"/>
      <c r="CH929" s="13"/>
    </row>
    <row r="930" spans="1:86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  <c r="AL930" s="15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13"/>
      <c r="AY930" s="13"/>
      <c r="AZ930" s="13"/>
      <c r="BA930" s="13"/>
      <c r="BB930" s="13"/>
      <c r="BC930" s="13"/>
      <c r="BD930" s="13"/>
      <c r="BE930" s="13"/>
      <c r="BF930" s="13"/>
      <c r="BG930" s="13"/>
      <c r="BH930" s="13"/>
      <c r="BI930" s="13"/>
      <c r="BJ930" s="13"/>
      <c r="BK930" s="13"/>
      <c r="BL930" s="13"/>
      <c r="BM930" s="13"/>
      <c r="BN930" s="13"/>
      <c r="BO930" s="13"/>
      <c r="BP930" s="13"/>
      <c r="BQ930" s="13"/>
      <c r="BR930" s="13"/>
      <c r="BS930" s="13"/>
      <c r="BT930" s="13"/>
      <c r="BU930" s="13"/>
      <c r="BV930" s="13"/>
      <c r="BW930" s="13"/>
      <c r="BX930" s="13"/>
      <c r="BY930" s="13"/>
      <c r="BZ930" s="13"/>
      <c r="CA930" s="13"/>
      <c r="CB930" s="13"/>
      <c r="CC930" s="13"/>
      <c r="CD930" s="13"/>
      <c r="CE930" s="13"/>
      <c r="CF930" s="13"/>
      <c r="CG930" s="13"/>
      <c r="CH930" s="13"/>
    </row>
    <row r="931" spans="1:86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Z931" s="15"/>
      <c r="AA931" s="15"/>
      <c r="AB931" s="15"/>
      <c r="AC931" s="15"/>
      <c r="AD931" s="15"/>
      <c r="AE931" s="15"/>
      <c r="AF931" s="15"/>
      <c r="AG931" s="15"/>
      <c r="AH931" s="15"/>
      <c r="AI931" s="15"/>
      <c r="AJ931" s="15"/>
      <c r="AK931" s="15"/>
      <c r="AL931" s="15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13"/>
      <c r="AY931" s="13"/>
      <c r="AZ931" s="13"/>
      <c r="BA931" s="13"/>
      <c r="BB931" s="13"/>
      <c r="BC931" s="13"/>
      <c r="BD931" s="13"/>
      <c r="BE931" s="13"/>
      <c r="BF931" s="13"/>
      <c r="BG931" s="13"/>
      <c r="BH931" s="13"/>
      <c r="BI931" s="13"/>
      <c r="BJ931" s="13"/>
      <c r="BK931" s="13"/>
      <c r="BL931" s="13"/>
      <c r="BM931" s="13"/>
      <c r="BN931" s="13"/>
      <c r="BO931" s="13"/>
      <c r="BP931" s="13"/>
      <c r="BQ931" s="13"/>
      <c r="BR931" s="13"/>
      <c r="BS931" s="13"/>
      <c r="BT931" s="13"/>
      <c r="BU931" s="13"/>
      <c r="BV931" s="13"/>
      <c r="BW931" s="13"/>
      <c r="BX931" s="13"/>
      <c r="BY931" s="13"/>
      <c r="BZ931" s="13"/>
      <c r="CA931" s="13"/>
      <c r="CB931" s="13"/>
      <c r="CC931" s="13"/>
      <c r="CD931" s="13"/>
      <c r="CE931" s="13"/>
      <c r="CF931" s="13"/>
      <c r="CG931" s="13"/>
      <c r="CH931" s="13"/>
    </row>
    <row r="932" spans="1:86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  <c r="AL932" s="15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13"/>
      <c r="AY932" s="13"/>
      <c r="AZ932" s="13"/>
      <c r="BA932" s="13"/>
      <c r="BB932" s="13"/>
      <c r="BC932" s="13"/>
      <c r="BD932" s="13"/>
      <c r="BE932" s="13"/>
      <c r="BF932" s="13"/>
      <c r="BG932" s="13"/>
      <c r="BH932" s="13"/>
      <c r="BI932" s="13"/>
      <c r="BJ932" s="13"/>
      <c r="BK932" s="13"/>
      <c r="BL932" s="13"/>
      <c r="BM932" s="13"/>
      <c r="BN932" s="13"/>
      <c r="BO932" s="13"/>
      <c r="BP932" s="13"/>
      <c r="BQ932" s="13"/>
      <c r="BR932" s="13"/>
      <c r="BS932" s="13"/>
      <c r="BT932" s="13"/>
      <c r="BU932" s="13"/>
      <c r="BV932" s="13"/>
      <c r="BW932" s="13"/>
      <c r="BX932" s="13"/>
      <c r="BY932" s="13"/>
      <c r="BZ932" s="13"/>
      <c r="CA932" s="13"/>
      <c r="CB932" s="13"/>
      <c r="CC932" s="13"/>
      <c r="CD932" s="13"/>
      <c r="CE932" s="13"/>
      <c r="CF932" s="13"/>
      <c r="CG932" s="13"/>
      <c r="CH932" s="13"/>
    </row>
    <row r="933" spans="1:86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Z933" s="15"/>
      <c r="AA933" s="15"/>
      <c r="AB933" s="15"/>
      <c r="AC933" s="15"/>
      <c r="AD933" s="15"/>
      <c r="AE933" s="15"/>
      <c r="AF933" s="15"/>
      <c r="AG933" s="15"/>
      <c r="AH933" s="15"/>
      <c r="AI933" s="15"/>
      <c r="AJ933" s="15"/>
      <c r="AK933" s="15"/>
      <c r="AL933" s="15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13"/>
      <c r="AY933" s="13"/>
      <c r="AZ933" s="13"/>
      <c r="BA933" s="13"/>
      <c r="BB933" s="13"/>
      <c r="BC933" s="13"/>
      <c r="BD933" s="13"/>
      <c r="BE933" s="13"/>
      <c r="BF933" s="13"/>
      <c r="BG933" s="13"/>
      <c r="BH933" s="13"/>
      <c r="BI933" s="13"/>
      <c r="BJ933" s="13"/>
      <c r="BK933" s="13"/>
      <c r="BL933" s="13"/>
      <c r="BM933" s="13"/>
      <c r="BN933" s="13"/>
      <c r="BO933" s="13"/>
      <c r="BP933" s="13"/>
      <c r="BQ933" s="13"/>
      <c r="BR933" s="13"/>
      <c r="BS933" s="13"/>
      <c r="BT933" s="13"/>
      <c r="BU933" s="13"/>
      <c r="BV933" s="13"/>
      <c r="BW933" s="13"/>
      <c r="BX933" s="13"/>
      <c r="BY933" s="13"/>
      <c r="BZ933" s="13"/>
      <c r="CA933" s="13"/>
      <c r="CB933" s="13"/>
      <c r="CC933" s="13"/>
      <c r="CD933" s="13"/>
      <c r="CE933" s="13"/>
      <c r="CF933" s="13"/>
      <c r="CG933" s="13"/>
      <c r="CH933" s="13"/>
    </row>
    <row r="934" spans="1:86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Z934" s="15"/>
      <c r="AA934" s="15"/>
      <c r="AB934" s="15"/>
      <c r="AC934" s="15"/>
      <c r="AD934" s="15"/>
      <c r="AE934" s="15"/>
      <c r="AF934" s="15"/>
      <c r="AG934" s="15"/>
      <c r="AH934" s="15"/>
      <c r="AI934" s="15"/>
      <c r="AJ934" s="15"/>
      <c r="AK934" s="15"/>
      <c r="AL934" s="15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13"/>
      <c r="AY934" s="13"/>
      <c r="AZ934" s="13"/>
      <c r="BA934" s="13"/>
      <c r="BB934" s="13"/>
      <c r="BC934" s="13"/>
      <c r="BD934" s="13"/>
      <c r="BE934" s="13"/>
      <c r="BF934" s="13"/>
      <c r="BG934" s="13"/>
      <c r="BH934" s="13"/>
      <c r="BI934" s="13"/>
      <c r="BJ934" s="13"/>
      <c r="BK934" s="13"/>
      <c r="BL934" s="13"/>
      <c r="BM934" s="13"/>
      <c r="BN934" s="13"/>
      <c r="BO934" s="13"/>
      <c r="BP934" s="13"/>
      <c r="BQ934" s="13"/>
      <c r="BR934" s="13"/>
      <c r="BS934" s="13"/>
      <c r="BT934" s="13"/>
      <c r="BU934" s="13"/>
      <c r="BV934" s="13"/>
      <c r="BW934" s="13"/>
      <c r="BX934" s="13"/>
      <c r="BY934" s="13"/>
      <c r="BZ934" s="13"/>
      <c r="CA934" s="13"/>
      <c r="CB934" s="13"/>
      <c r="CC934" s="13"/>
      <c r="CD934" s="13"/>
      <c r="CE934" s="13"/>
      <c r="CF934" s="13"/>
      <c r="CG934" s="13"/>
      <c r="CH934" s="13"/>
    </row>
    <row r="935" spans="1:86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Z935" s="15"/>
      <c r="AA935" s="15"/>
      <c r="AB935" s="15"/>
      <c r="AC935" s="15"/>
      <c r="AD935" s="15"/>
      <c r="AE935" s="15"/>
      <c r="AF935" s="15"/>
      <c r="AG935" s="15"/>
      <c r="AH935" s="15"/>
      <c r="AI935" s="15"/>
      <c r="AJ935" s="15"/>
      <c r="AK935" s="15"/>
      <c r="AL935" s="15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13"/>
      <c r="AY935" s="13"/>
      <c r="AZ935" s="13"/>
      <c r="BA935" s="13"/>
      <c r="BB935" s="13"/>
      <c r="BC935" s="13"/>
      <c r="BD935" s="13"/>
      <c r="BE935" s="13"/>
      <c r="BF935" s="13"/>
      <c r="BG935" s="13"/>
      <c r="BH935" s="13"/>
      <c r="BI935" s="13"/>
      <c r="BJ935" s="13"/>
      <c r="BK935" s="13"/>
      <c r="BL935" s="13"/>
      <c r="BM935" s="13"/>
      <c r="BN935" s="13"/>
      <c r="BO935" s="13"/>
      <c r="BP935" s="13"/>
      <c r="BQ935" s="13"/>
      <c r="BR935" s="13"/>
      <c r="BS935" s="13"/>
      <c r="BT935" s="13"/>
      <c r="BU935" s="13"/>
      <c r="BV935" s="13"/>
      <c r="BW935" s="13"/>
      <c r="BX935" s="13"/>
      <c r="BY935" s="13"/>
      <c r="BZ935" s="13"/>
      <c r="CA935" s="13"/>
      <c r="CB935" s="13"/>
      <c r="CC935" s="13"/>
      <c r="CD935" s="13"/>
      <c r="CE935" s="13"/>
      <c r="CF935" s="13"/>
      <c r="CG935" s="13"/>
      <c r="CH935" s="13"/>
    </row>
    <row r="936" spans="1:86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Z936" s="15"/>
      <c r="AA936" s="15"/>
      <c r="AB936" s="15"/>
      <c r="AC936" s="15"/>
      <c r="AD936" s="15"/>
      <c r="AE936" s="15"/>
      <c r="AF936" s="15"/>
      <c r="AG936" s="15"/>
      <c r="AH936" s="15"/>
      <c r="AI936" s="15"/>
      <c r="AJ936" s="15"/>
      <c r="AK936" s="15"/>
      <c r="AL936" s="15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13"/>
      <c r="AY936" s="13"/>
      <c r="AZ936" s="13"/>
      <c r="BA936" s="13"/>
      <c r="BB936" s="13"/>
      <c r="BC936" s="13"/>
      <c r="BD936" s="13"/>
      <c r="BE936" s="13"/>
      <c r="BF936" s="13"/>
      <c r="BG936" s="13"/>
      <c r="BH936" s="13"/>
      <c r="BI936" s="13"/>
      <c r="BJ936" s="13"/>
      <c r="BK936" s="13"/>
      <c r="BL936" s="13"/>
      <c r="BM936" s="13"/>
      <c r="BN936" s="13"/>
      <c r="BO936" s="13"/>
      <c r="BP936" s="13"/>
      <c r="BQ936" s="13"/>
      <c r="BR936" s="13"/>
      <c r="BS936" s="13"/>
      <c r="BT936" s="13"/>
      <c r="BU936" s="13"/>
      <c r="BV936" s="13"/>
      <c r="BW936" s="13"/>
      <c r="BX936" s="13"/>
      <c r="BY936" s="13"/>
      <c r="BZ936" s="13"/>
      <c r="CA936" s="13"/>
      <c r="CB936" s="13"/>
      <c r="CC936" s="13"/>
      <c r="CD936" s="13"/>
      <c r="CE936" s="13"/>
      <c r="CF936" s="13"/>
      <c r="CG936" s="13"/>
      <c r="CH936" s="13"/>
    </row>
    <row r="937" spans="1:86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Z937" s="15"/>
      <c r="AA937" s="15"/>
      <c r="AB937" s="15"/>
      <c r="AC937" s="15"/>
      <c r="AD937" s="15"/>
      <c r="AE937" s="15"/>
      <c r="AF937" s="15"/>
      <c r="AG937" s="15"/>
      <c r="AH937" s="15"/>
      <c r="AI937" s="15"/>
      <c r="AJ937" s="15"/>
      <c r="AK937" s="15"/>
      <c r="AL937" s="15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13"/>
      <c r="AY937" s="13"/>
      <c r="AZ937" s="13"/>
      <c r="BA937" s="13"/>
      <c r="BB937" s="13"/>
      <c r="BC937" s="13"/>
      <c r="BD937" s="13"/>
      <c r="BE937" s="13"/>
      <c r="BF937" s="13"/>
      <c r="BG937" s="13"/>
      <c r="BH937" s="13"/>
      <c r="BI937" s="13"/>
      <c r="BJ937" s="13"/>
      <c r="BK937" s="13"/>
      <c r="BL937" s="13"/>
      <c r="BM937" s="13"/>
      <c r="BN937" s="13"/>
      <c r="BO937" s="13"/>
      <c r="BP937" s="13"/>
      <c r="BQ937" s="13"/>
      <c r="BR937" s="13"/>
      <c r="BS937" s="13"/>
      <c r="BT937" s="13"/>
      <c r="BU937" s="13"/>
      <c r="BV937" s="13"/>
      <c r="BW937" s="13"/>
      <c r="BX937" s="13"/>
      <c r="BY937" s="13"/>
      <c r="BZ937" s="13"/>
      <c r="CA937" s="13"/>
      <c r="CB937" s="13"/>
      <c r="CC937" s="13"/>
      <c r="CD937" s="13"/>
      <c r="CE937" s="13"/>
      <c r="CF937" s="13"/>
      <c r="CG937" s="13"/>
      <c r="CH937" s="13"/>
    </row>
    <row r="938" spans="1:86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Z938" s="15"/>
      <c r="AA938" s="15"/>
      <c r="AB938" s="15"/>
      <c r="AC938" s="15"/>
      <c r="AD938" s="15"/>
      <c r="AE938" s="15"/>
      <c r="AF938" s="15"/>
      <c r="AG938" s="15"/>
      <c r="AH938" s="15"/>
      <c r="AI938" s="15"/>
      <c r="AJ938" s="15"/>
      <c r="AK938" s="15"/>
      <c r="AL938" s="15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13"/>
      <c r="AY938" s="13"/>
      <c r="AZ938" s="13"/>
      <c r="BA938" s="13"/>
      <c r="BB938" s="13"/>
      <c r="BC938" s="13"/>
      <c r="BD938" s="13"/>
      <c r="BE938" s="13"/>
      <c r="BF938" s="13"/>
      <c r="BG938" s="13"/>
      <c r="BH938" s="13"/>
      <c r="BI938" s="13"/>
      <c r="BJ938" s="13"/>
      <c r="BK938" s="13"/>
      <c r="BL938" s="13"/>
      <c r="BM938" s="13"/>
      <c r="BN938" s="13"/>
      <c r="BO938" s="13"/>
      <c r="BP938" s="13"/>
      <c r="BQ938" s="13"/>
      <c r="BR938" s="13"/>
      <c r="BS938" s="13"/>
      <c r="BT938" s="13"/>
      <c r="BU938" s="13"/>
      <c r="BV938" s="13"/>
      <c r="BW938" s="13"/>
      <c r="BX938" s="13"/>
      <c r="BY938" s="13"/>
      <c r="BZ938" s="13"/>
      <c r="CA938" s="13"/>
      <c r="CB938" s="13"/>
      <c r="CC938" s="13"/>
      <c r="CD938" s="13"/>
      <c r="CE938" s="13"/>
      <c r="CF938" s="13"/>
      <c r="CG938" s="13"/>
      <c r="CH938" s="13"/>
    </row>
    <row r="939" spans="1:86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Z939" s="15"/>
      <c r="AA939" s="15"/>
      <c r="AB939" s="15"/>
      <c r="AC939" s="15"/>
      <c r="AD939" s="15"/>
      <c r="AE939" s="15"/>
      <c r="AF939" s="15"/>
      <c r="AG939" s="15"/>
      <c r="AH939" s="15"/>
      <c r="AI939" s="15"/>
      <c r="AJ939" s="15"/>
      <c r="AK939" s="15"/>
      <c r="AL939" s="15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13"/>
      <c r="AY939" s="13"/>
      <c r="AZ939" s="13"/>
      <c r="BA939" s="13"/>
      <c r="BB939" s="13"/>
      <c r="BC939" s="13"/>
      <c r="BD939" s="13"/>
      <c r="BE939" s="13"/>
      <c r="BF939" s="13"/>
      <c r="BG939" s="13"/>
      <c r="BH939" s="13"/>
      <c r="BI939" s="13"/>
      <c r="BJ939" s="13"/>
      <c r="BK939" s="13"/>
      <c r="BL939" s="13"/>
      <c r="BM939" s="13"/>
      <c r="BN939" s="13"/>
      <c r="BO939" s="13"/>
      <c r="BP939" s="13"/>
      <c r="BQ939" s="13"/>
      <c r="BR939" s="13"/>
      <c r="BS939" s="13"/>
      <c r="BT939" s="13"/>
      <c r="BU939" s="13"/>
      <c r="BV939" s="13"/>
      <c r="BW939" s="13"/>
      <c r="BX939" s="13"/>
      <c r="BY939" s="13"/>
      <c r="BZ939" s="13"/>
      <c r="CA939" s="13"/>
      <c r="CB939" s="13"/>
      <c r="CC939" s="13"/>
      <c r="CD939" s="13"/>
      <c r="CE939" s="13"/>
      <c r="CF939" s="13"/>
      <c r="CG939" s="13"/>
      <c r="CH939" s="13"/>
    </row>
    <row r="940" spans="1:86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Z940" s="15"/>
      <c r="AA940" s="15"/>
      <c r="AB940" s="15"/>
      <c r="AC940" s="15"/>
      <c r="AD940" s="15"/>
      <c r="AE940" s="15"/>
      <c r="AF940" s="15"/>
      <c r="AG940" s="15"/>
      <c r="AH940" s="15"/>
      <c r="AI940" s="15"/>
      <c r="AJ940" s="15"/>
      <c r="AK940" s="15"/>
      <c r="AL940" s="15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13"/>
      <c r="AY940" s="13"/>
      <c r="AZ940" s="13"/>
      <c r="BA940" s="13"/>
      <c r="BB940" s="13"/>
      <c r="BC940" s="13"/>
      <c r="BD940" s="13"/>
      <c r="BE940" s="13"/>
      <c r="BF940" s="13"/>
      <c r="BG940" s="13"/>
      <c r="BH940" s="13"/>
      <c r="BI940" s="13"/>
      <c r="BJ940" s="13"/>
      <c r="BK940" s="13"/>
      <c r="BL940" s="13"/>
      <c r="BM940" s="13"/>
      <c r="BN940" s="13"/>
      <c r="BO940" s="13"/>
      <c r="BP940" s="13"/>
      <c r="BQ940" s="13"/>
      <c r="BR940" s="13"/>
      <c r="BS940" s="13"/>
      <c r="BT940" s="13"/>
      <c r="BU940" s="13"/>
      <c r="BV940" s="13"/>
      <c r="BW940" s="13"/>
      <c r="BX940" s="13"/>
      <c r="BY940" s="13"/>
      <c r="BZ940" s="13"/>
      <c r="CA940" s="13"/>
      <c r="CB940" s="13"/>
      <c r="CC940" s="13"/>
      <c r="CD940" s="13"/>
      <c r="CE940" s="13"/>
      <c r="CF940" s="13"/>
      <c r="CG940" s="13"/>
      <c r="CH940" s="13"/>
    </row>
    <row r="941" spans="1:86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Z941" s="15"/>
      <c r="AA941" s="15"/>
      <c r="AB941" s="15"/>
      <c r="AC941" s="15"/>
      <c r="AD941" s="15"/>
      <c r="AE941" s="15"/>
      <c r="AF941" s="15"/>
      <c r="AG941" s="15"/>
      <c r="AH941" s="15"/>
      <c r="AI941" s="15"/>
      <c r="AJ941" s="15"/>
      <c r="AK941" s="15"/>
      <c r="AL941" s="15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13"/>
      <c r="AY941" s="13"/>
      <c r="AZ941" s="13"/>
      <c r="BA941" s="13"/>
      <c r="BB941" s="13"/>
      <c r="BC941" s="13"/>
      <c r="BD941" s="13"/>
      <c r="BE941" s="13"/>
      <c r="BF941" s="13"/>
      <c r="BG941" s="13"/>
      <c r="BH941" s="13"/>
      <c r="BI941" s="13"/>
      <c r="BJ941" s="13"/>
      <c r="BK941" s="13"/>
      <c r="BL941" s="13"/>
      <c r="BM941" s="13"/>
      <c r="BN941" s="13"/>
      <c r="BO941" s="13"/>
      <c r="BP941" s="13"/>
      <c r="BQ941" s="13"/>
      <c r="BR941" s="13"/>
      <c r="BS941" s="13"/>
      <c r="BT941" s="13"/>
      <c r="BU941" s="13"/>
      <c r="BV941" s="13"/>
      <c r="BW941" s="13"/>
      <c r="BX941" s="13"/>
      <c r="BY941" s="13"/>
      <c r="BZ941" s="13"/>
      <c r="CA941" s="13"/>
      <c r="CB941" s="13"/>
      <c r="CC941" s="13"/>
      <c r="CD941" s="13"/>
      <c r="CE941" s="13"/>
      <c r="CF941" s="13"/>
      <c r="CG941" s="13"/>
      <c r="CH941" s="13"/>
    </row>
    <row r="942" spans="1:86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Z942" s="15"/>
      <c r="AA942" s="15"/>
      <c r="AB942" s="15"/>
      <c r="AC942" s="15"/>
      <c r="AD942" s="15"/>
      <c r="AE942" s="15"/>
      <c r="AF942" s="15"/>
      <c r="AG942" s="15"/>
      <c r="AH942" s="15"/>
      <c r="AI942" s="15"/>
      <c r="AJ942" s="15"/>
      <c r="AK942" s="15"/>
      <c r="AL942" s="15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13"/>
      <c r="AY942" s="13"/>
      <c r="AZ942" s="13"/>
      <c r="BA942" s="13"/>
      <c r="BB942" s="13"/>
      <c r="BC942" s="13"/>
      <c r="BD942" s="13"/>
      <c r="BE942" s="13"/>
      <c r="BF942" s="13"/>
      <c r="BG942" s="13"/>
      <c r="BH942" s="13"/>
      <c r="BI942" s="13"/>
      <c r="BJ942" s="13"/>
      <c r="BK942" s="13"/>
      <c r="BL942" s="13"/>
      <c r="BM942" s="13"/>
      <c r="BN942" s="13"/>
      <c r="BO942" s="13"/>
      <c r="BP942" s="13"/>
      <c r="BQ942" s="13"/>
      <c r="BR942" s="13"/>
      <c r="BS942" s="13"/>
      <c r="BT942" s="13"/>
      <c r="BU942" s="13"/>
      <c r="BV942" s="13"/>
      <c r="BW942" s="13"/>
      <c r="BX942" s="13"/>
      <c r="BY942" s="13"/>
      <c r="BZ942" s="13"/>
      <c r="CA942" s="13"/>
      <c r="CB942" s="13"/>
      <c r="CC942" s="13"/>
      <c r="CD942" s="13"/>
      <c r="CE942" s="13"/>
      <c r="CF942" s="13"/>
      <c r="CG942" s="13"/>
      <c r="CH942" s="13"/>
    </row>
    <row r="943" spans="1:86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Z943" s="15"/>
      <c r="AA943" s="15"/>
      <c r="AB943" s="15"/>
      <c r="AC943" s="15"/>
      <c r="AD943" s="15"/>
      <c r="AE943" s="15"/>
      <c r="AF943" s="15"/>
      <c r="AG943" s="15"/>
      <c r="AH943" s="15"/>
      <c r="AI943" s="15"/>
      <c r="AJ943" s="15"/>
      <c r="AK943" s="15"/>
      <c r="AL943" s="15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13"/>
      <c r="AY943" s="13"/>
      <c r="AZ943" s="13"/>
      <c r="BA943" s="13"/>
      <c r="BB943" s="13"/>
      <c r="BC943" s="13"/>
      <c r="BD943" s="13"/>
      <c r="BE943" s="13"/>
      <c r="BF943" s="13"/>
      <c r="BG943" s="13"/>
      <c r="BH943" s="13"/>
      <c r="BI943" s="13"/>
      <c r="BJ943" s="13"/>
      <c r="BK943" s="13"/>
      <c r="BL943" s="13"/>
      <c r="BM943" s="13"/>
      <c r="BN943" s="13"/>
      <c r="BO943" s="13"/>
      <c r="BP943" s="13"/>
      <c r="BQ943" s="13"/>
      <c r="BR943" s="13"/>
      <c r="BS943" s="13"/>
      <c r="BT943" s="13"/>
      <c r="BU943" s="13"/>
      <c r="BV943" s="13"/>
      <c r="BW943" s="13"/>
      <c r="BX943" s="13"/>
      <c r="BY943" s="13"/>
      <c r="BZ943" s="13"/>
      <c r="CA943" s="13"/>
      <c r="CB943" s="13"/>
      <c r="CC943" s="13"/>
      <c r="CD943" s="13"/>
      <c r="CE943" s="13"/>
      <c r="CF943" s="13"/>
      <c r="CG943" s="13"/>
      <c r="CH943" s="13"/>
    </row>
    <row r="944" spans="1:86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Z944" s="15"/>
      <c r="AA944" s="15"/>
      <c r="AB944" s="15"/>
      <c r="AC944" s="15"/>
      <c r="AD944" s="15"/>
      <c r="AE944" s="15"/>
      <c r="AF944" s="15"/>
      <c r="AG944" s="15"/>
      <c r="AH944" s="15"/>
      <c r="AI944" s="15"/>
      <c r="AJ944" s="15"/>
      <c r="AK944" s="15"/>
      <c r="AL944" s="15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13"/>
      <c r="AY944" s="13"/>
      <c r="AZ944" s="13"/>
      <c r="BA944" s="13"/>
      <c r="BB944" s="13"/>
      <c r="BC944" s="13"/>
      <c r="BD944" s="13"/>
      <c r="BE944" s="13"/>
      <c r="BF944" s="13"/>
      <c r="BG944" s="13"/>
      <c r="BH944" s="13"/>
      <c r="BI944" s="13"/>
      <c r="BJ944" s="13"/>
      <c r="BK944" s="13"/>
      <c r="BL944" s="13"/>
      <c r="BM944" s="13"/>
      <c r="BN944" s="13"/>
      <c r="BO944" s="13"/>
      <c r="BP944" s="13"/>
      <c r="BQ944" s="13"/>
      <c r="BR944" s="13"/>
      <c r="BS944" s="13"/>
      <c r="BT944" s="13"/>
      <c r="BU944" s="13"/>
      <c r="BV944" s="13"/>
      <c r="BW944" s="13"/>
      <c r="BX944" s="13"/>
      <c r="BY944" s="13"/>
      <c r="BZ944" s="13"/>
      <c r="CA944" s="13"/>
      <c r="CB944" s="13"/>
      <c r="CC944" s="13"/>
      <c r="CD944" s="13"/>
      <c r="CE944" s="13"/>
      <c r="CF944" s="13"/>
      <c r="CG944" s="13"/>
      <c r="CH944" s="13"/>
    </row>
    <row r="945" spans="1:86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Z945" s="15"/>
      <c r="AA945" s="15"/>
      <c r="AB945" s="15"/>
      <c r="AC945" s="15"/>
      <c r="AD945" s="15"/>
      <c r="AE945" s="15"/>
      <c r="AF945" s="15"/>
      <c r="AG945" s="15"/>
      <c r="AH945" s="15"/>
      <c r="AI945" s="15"/>
      <c r="AJ945" s="15"/>
      <c r="AK945" s="15"/>
      <c r="AL945" s="15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13"/>
      <c r="AY945" s="13"/>
      <c r="AZ945" s="13"/>
      <c r="BA945" s="13"/>
      <c r="BB945" s="13"/>
      <c r="BC945" s="13"/>
      <c r="BD945" s="13"/>
      <c r="BE945" s="13"/>
      <c r="BF945" s="13"/>
      <c r="BG945" s="13"/>
      <c r="BH945" s="13"/>
      <c r="BI945" s="13"/>
      <c r="BJ945" s="13"/>
      <c r="BK945" s="13"/>
      <c r="BL945" s="13"/>
      <c r="BM945" s="13"/>
      <c r="BN945" s="13"/>
      <c r="BO945" s="13"/>
      <c r="BP945" s="13"/>
      <c r="BQ945" s="13"/>
      <c r="BR945" s="13"/>
      <c r="BS945" s="13"/>
      <c r="BT945" s="13"/>
      <c r="BU945" s="13"/>
      <c r="BV945" s="13"/>
      <c r="BW945" s="13"/>
      <c r="BX945" s="13"/>
      <c r="BY945" s="13"/>
      <c r="BZ945" s="13"/>
      <c r="CA945" s="13"/>
      <c r="CB945" s="13"/>
      <c r="CC945" s="13"/>
      <c r="CD945" s="13"/>
      <c r="CE945" s="13"/>
      <c r="CF945" s="13"/>
      <c r="CG945" s="13"/>
      <c r="CH945" s="13"/>
    </row>
    <row r="946" spans="1:86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Z946" s="15"/>
      <c r="AA946" s="15"/>
      <c r="AB946" s="15"/>
      <c r="AC946" s="15"/>
      <c r="AD946" s="15"/>
      <c r="AE946" s="15"/>
      <c r="AF946" s="15"/>
      <c r="AG946" s="15"/>
      <c r="AH946" s="15"/>
      <c r="AI946" s="15"/>
      <c r="AJ946" s="15"/>
      <c r="AK946" s="15"/>
      <c r="AL946" s="15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13"/>
      <c r="AY946" s="13"/>
      <c r="AZ946" s="13"/>
      <c r="BA946" s="13"/>
      <c r="BB946" s="13"/>
      <c r="BC946" s="13"/>
      <c r="BD946" s="13"/>
      <c r="BE946" s="13"/>
      <c r="BF946" s="13"/>
      <c r="BG946" s="13"/>
      <c r="BH946" s="13"/>
      <c r="BI946" s="13"/>
      <c r="BJ946" s="13"/>
      <c r="BK946" s="13"/>
      <c r="BL946" s="13"/>
      <c r="BM946" s="13"/>
      <c r="BN946" s="13"/>
      <c r="BO946" s="13"/>
      <c r="BP946" s="13"/>
      <c r="BQ946" s="13"/>
      <c r="BR946" s="13"/>
      <c r="BS946" s="13"/>
      <c r="BT946" s="13"/>
      <c r="BU946" s="13"/>
      <c r="BV946" s="13"/>
      <c r="BW946" s="13"/>
      <c r="BX946" s="13"/>
      <c r="BY946" s="13"/>
      <c r="BZ946" s="13"/>
      <c r="CA946" s="13"/>
      <c r="CB946" s="13"/>
      <c r="CC946" s="13"/>
      <c r="CD946" s="13"/>
      <c r="CE946" s="13"/>
      <c r="CF946" s="13"/>
      <c r="CG946" s="13"/>
      <c r="CH946" s="13"/>
    </row>
    <row r="947" spans="1:86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Z947" s="15"/>
      <c r="AA947" s="15"/>
      <c r="AB947" s="15"/>
      <c r="AC947" s="15"/>
      <c r="AD947" s="15"/>
      <c r="AE947" s="15"/>
      <c r="AF947" s="15"/>
      <c r="AG947" s="15"/>
      <c r="AH947" s="15"/>
      <c r="AI947" s="15"/>
      <c r="AJ947" s="15"/>
      <c r="AK947" s="15"/>
      <c r="AL947" s="15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13"/>
      <c r="AY947" s="13"/>
      <c r="AZ947" s="13"/>
      <c r="BA947" s="13"/>
      <c r="BB947" s="13"/>
      <c r="BC947" s="13"/>
      <c r="BD947" s="13"/>
      <c r="BE947" s="13"/>
      <c r="BF947" s="13"/>
      <c r="BG947" s="13"/>
      <c r="BH947" s="13"/>
      <c r="BI947" s="13"/>
      <c r="BJ947" s="13"/>
      <c r="BK947" s="13"/>
      <c r="BL947" s="13"/>
      <c r="BM947" s="13"/>
      <c r="BN947" s="13"/>
      <c r="BO947" s="13"/>
      <c r="BP947" s="13"/>
      <c r="BQ947" s="13"/>
      <c r="BR947" s="13"/>
      <c r="BS947" s="13"/>
      <c r="BT947" s="13"/>
      <c r="BU947" s="13"/>
      <c r="BV947" s="13"/>
      <c r="BW947" s="13"/>
      <c r="BX947" s="13"/>
      <c r="BY947" s="13"/>
      <c r="BZ947" s="13"/>
      <c r="CA947" s="13"/>
      <c r="CB947" s="13"/>
      <c r="CC947" s="13"/>
      <c r="CD947" s="13"/>
      <c r="CE947" s="13"/>
      <c r="CF947" s="13"/>
      <c r="CG947" s="13"/>
      <c r="CH947" s="13"/>
    </row>
    <row r="948" spans="1:86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Z948" s="15"/>
      <c r="AA948" s="15"/>
      <c r="AB948" s="15"/>
      <c r="AC948" s="15"/>
      <c r="AD948" s="15"/>
      <c r="AE948" s="15"/>
      <c r="AF948" s="15"/>
      <c r="AG948" s="15"/>
      <c r="AH948" s="15"/>
      <c r="AI948" s="15"/>
      <c r="AJ948" s="15"/>
      <c r="AK948" s="15"/>
      <c r="AL948" s="15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13"/>
      <c r="AY948" s="13"/>
      <c r="AZ948" s="13"/>
      <c r="BA948" s="13"/>
      <c r="BB948" s="13"/>
      <c r="BC948" s="13"/>
      <c r="BD948" s="13"/>
      <c r="BE948" s="13"/>
      <c r="BF948" s="13"/>
      <c r="BG948" s="13"/>
      <c r="BH948" s="13"/>
      <c r="BI948" s="13"/>
      <c r="BJ948" s="13"/>
      <c r="BK948" s="13"/>
      <c r="BL948" s="13"/>
      <c r="BM948" s="13"/>
      <c r="BN948" s="13"/>
      <c r="BO948" s="13"/>
      <c r="BP948" s="13"/>
      <c r="BQ948" s="13"/>
      <c r="BR948" s="13"/>
      <c r="BS948" s="13"/>
      <c r="BT948" s="13"/>
      <c r="BU948" s="13"/>
      <c r="BV948" s="13"/>
      <c r="BW948" s="13"/>
      <c r="BX948" s="13"/>
      <c r="BY948" s="13"/>
      <c r="BZ948" s="13"/>
      <c r="CA948" s="13"/>
      <c r="CB948" s="13"/>
      <c r="CC948" s="13"/>
      <c r="CD948" s="13"/>
      <c r="CE948" s="13"/>
      <c r="CF948" s="13"/>
      <c r="CG948" s="13"/>
      <c r="CH948" s="13"/>
    </row>
    <row r="949" spans="1:86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Z949" s="15"/>
      <c r="AA949" s="15"/>
      <c r="AB949" s="15"/>
      <c r="AC949" s="15"/>
      <c r="AD949" s="15"/>
      <c r="AE949" s="15"/>
      <c r="AF949" s="15"/>
      <c r="AG949" s="15"/>
      <c r="AH949" s="15"/>
      <c r="AI949" s="15"/>
      <c r="AJ949" s="15"/>
      <c r="AK949" s="15"/>
      <c r="AL949" s="15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13"/>
      <c r="AY949" s="13"/>
      <c r="AZ949" s="13"/>
      <c r="BA949" s="13"/>
      <c r="BB949" s="13"/>
      <c r="BC949" s="13"/>
      <c r="BD949" s="13"/>
      <c r="BE949" s="13"/>
      <c r="BF949" s="13"/>
      <c r="BG949" s="13"/>
      <c r="BH949" s="13"/>
      <c r="BI949" s="13"/>
      <c r="BJ949" s="13"/>
      <c r="BK949" s="13"/>
      <c r="BL949" s="13"/>
      <c r="BM949" s="13"/>
      <c r="BN949" s="13"/>
      <c r="BO949" s="13"/>
      <c r="BP949" s="13"/>
      <c r="BQ949" s="13"/>
      <c r="BR949" s="13"/>
      <c r="BS949" s="13"/>
      <c r="BT949" s="13"/>
      <c r="BU949" s="13"/>
      <c r="BV949" s="13"/>
      <c r="BW949" s="13"/>
      <c r="BX949" s="13"/>
      <c r="BY949" s="13"/>
      <c r="BZ949" s="13"/>
      <c r="CA949" s="13"/>
      <c r="CB949" s="13"/>
      <c r="CC949" s="13"/>
      <c r="CD949" s="13"/>
      <c r="CE949" s="13"/>
      <c r="CF949" s="13"/>
      <c r="CG949" s="13"/>
      <c r="CH949" s="13"/>
    </row>
    <row r="950" spans="1:86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Z950" s="15"/>
      <c r="AA950" s="15"/>
      <c r="AB950" s="15"/>
      <c r="AC950" s="15"/>
      <c r="AD950" s="15"/>
      <c r="AE950" s="15"/>
      <c r="AF950" s="15"/>
      <c r="AG950" s="15"/>
      <c r="AH950" s="15"/>
      <c r="AI950" s="15"/>
      <c r="AJ950" s="15"/>
      <c r="AK950" s="15"/>
      <c r="AL950" s="15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13"/>
      <c r="AY950" s="13"/>
      <c r="AZ950" s="13"/>
      <c r="BA950" s="13"/>
      <c r="BB950" s="13"/>
      <c r="BC950" s="13"/>
      <c r="BD950" s="13"/>
      <c r="BE950" s="13"/>
      <c r="BF950" s="13"/>
      <c r="BG950" s="13"/>
      <c r="BH950" s="13"/>
      <c r="BI950" s="13"/>
      <c r="BJ950" s="13"/>
      <c r="BK950" s="13"/>
      <c r="BL950" s="13"/>
      <c r="BM950" s="13"/>
      <c r="BN950" s="13"/>
      <c r="BO950" s="13"/>
      <c r="BP950" s="13"/>
      <c r="BQ950" s="13"/>
      <c r="BR950" s="13"/>
      <c r="BS950" s="13"/>
      <c r="BT950" s="13"/>
      <c r="BU950" s="13"/>
      <c r="BV950" s="13"/>
      <c r="BW950" s="13"/>
      <c r="BX950" s="13"/>
      <c r="BY950" s="13"/>
      <c r="BZ950" s="13"/>
      <c r="CA950" s="13"/>
      <c r="CB950" s="13"/>
      <c r="CC950" s="13"/>
      <c r="CD950" s="13"/>
      <c r="CE950" s="13"/>
      <c r="CF950" s="13"/>
      <c r="CG950" s="13"/>
      <c r="CH950" s="13"/>
    </row>
    <row r="951" spans="1:86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Z951" s="15"/>
      <c r="AA951" s="15"/>
      <c r="AB951" s="15"/>
      <c r="AC951" s="15"/>
      <c r="AD951" s="15"/>
      <c r="AE951" s="15"/>
      <c r="AF951" s="15"/>
      <c r="AG951" s="15"/>
      <c r="AH951" s="15"/>
      <c r="AI951" s="15"/>
      <c r="AJ951" s="15"/>
      <c r="AK951" s="15"/>
      <c r="AL951" s="15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13"/>
      <c r="AY951" s="13"/>
      <c r="AZ951" s="13"/>
      <c r="BA951" s="13"/>
      <c r="BB951" s="13"/>
      <c r="BC951" s="13"/>
      <c r="BD951" s="13"/>
      <c r="BE951" s="13"/>
      <c r="BF951" s="13"/>
      <c r="BG951" s="13"/>
      <c r="BH951" s="13"/>
      <c r="BI951" s="13"/>
      <c r="BJ951" s="13"/>
      <c r="BK951" s="13"/>
      <c r="BL951" s="13"/>
      <c r="BM951" s="13"/>
      <c r="BN951" s="13"/>
      <c r="BO951" s="13"/>
      <c r="BP951" s="13"/>
      <c r="BQ951" s="13"/>
      <c r="BR951" s="13"/>
      <c r="BS951" s="13"/>
      <c r="BT951" s="13"/>
      <c r="BU951" s="13"/>
      <c r="BV951" s="13"/>
      <c r="BW951" s="13"/>
      <c r="BX951" s="13"/>
      <c r="BY951" s="13"/>
      <c r="BZ951" s="13"/>
      <c r="CA951" s="13"/>
      <c r="CB951" s="13"/>
      <c r="CC951" s="13"/>
      <c r="CD951" s="13"/>
      <c r="CE951" s="13"/>
      <c r="CF951" s="13"/>
      <c r="CG951" s="13"/>
      <c r="CH951" s="13"/>
    </row>
    <row r="952" spans="1:86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  <c r="AL952" s="15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13"/>
      <c r="AY952" s="13"/>
      <c r="AZ952" s="13"/>
      <c r="BA952" s="13"/>
      <c r="BB952" s="13"/>
      <c r="BC952" s="13"/>
      <c r="BD952" s="13"/>
      <c r="BE952" s="13"/>
      <c r="BF952" s="13"/>
      <c r="BG952" s="13"/>
      <c r="BH952" s="13"/>
      <c r="BI952" s="13"/>
      <c r="BJ952" s="13"/>
      <c r="BK952" s="13"/>
      <c r="BL952" s="13"/>
      <c r="BM952" s="13"/>
      <c r="BN952" s="13"/>
      <c r="BO952" s="13"/>
      <c r="BP952" s="13"/>
      <c r="BQ952" s="13"/>
      <c r="BR952" s="13"/>
      <c r="BS952" s="13"/>
      <c r="BT952" s="13"/>
      <c r="BU952" s="13"/>
      <c r="BV952" s="13"/>
      <c r="BW952" s="13"/>
      <c r="BX952" s="13"/>
      <c r="BY952" s="13"/>
      <c r="BZ952" s="13"/>
      <c r="CA952" s="13"/>
      <c r="CB952" s="13"/>
      <c r="CC952" s="13"/>
      <c r="CD952" s="13"/>
      <c r="CE952" s="13"/>
      <c r="CF952" s="13"/>
      <c r="CG952" s="13"/>
      <c r="CH952" s="13"/>
    </row>
    <row r="953" spans="1:86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Z953" s="15"/>
      <c r="AA953" s="15"/>
      <c r="AB953" s="15"/>
      <c r="AC953" s="15"/>
      <c r="AD953" s="15"/>
      <c r="AE953" s="15"/>
      <c r="AF953" s="15"/>
      <c r="AG953" s="15"/>
      <c r="AH953" s="15"/>
      <c r="AI953" s="15"/>
      <c r="AJ953" s="15"/>
      <c r="AK953" s="15"/>
      <c r="AL953" s="15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13"/>
      <c r="AY953" s="13"/>
      <c r="AZ953" s="13"/>
      <c r="BA953" s="13"/>
      <c r="BB953" s="13"/>
      <c r="BC953" s="13"/>
      <c r="BD953" s="13"/>
      <c r="BE953" s="13"/>
      <c r="BF953" s="13"/>
      <c r="BG953" s="13"/>
      <c r="BH953" s="13"/>
      <c r="BI953" s="13"/>
      <c r="BJ953" s="13"/>
      <c r="BK953" s="13"/>
      <c r="BL953" s="13"/>
      <c r="BM953" s="13"/>
      <c r="BN953" s="13"/>
      <c r="BO953" s="13"/>
      <c r="BP953" s="13"/>
      <c r="BQ953" s="13"/>
      <c r="BR953" s="13"/>
      <c r="BS953" s="13"/>
      <c r="BT953" s="13"/>
      <c r="BU953" s="13"/>
      <c r="BV953" s="13"/>
      <c r="BW953" s="13"/>
      <c r="BX953" s="13"/>
      <c r="BY953" s="13"/>
      <c r="BZ953" s="13"/>
      <c r="CA953" s="13"/>
      <c r="CB953" s="13"/>
      <c r="CC953" s="13"/>
      <c r="CD953" s="13"/>
      <c r="CE953" s="13"/>
      <c r="CF953" s="13"/>
      <c r="CG953" s="13"/>
      <c r="CH953" s="13"/>
    </row>
    <row r="954" spans="1:86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Z954" s="15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  <c r="AL954" s="15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13"/>
      <c r="AY954" s="13"/>
      <c r="AZ954" s="13"/>
      <c r="BA954" s="13"/>
      <c r="BB954" s="13"/>
      <c r="BC954" s="13"/>
      <c r="BD954" s="13"/>
      <c r="BE954" s="13"/>
      <c r="BF954" s="13"/>
      <c r="BG954" s="13"/>
      <c r="BH954" s="13"/>
      <c r="BI954" s="13"/>
      <c r="BJ954" s="13"/>
      <c r="BK954" s="13"/>
      <c r="BL954" s="13"/>
      <c r="BM954" s="13"/>
      <c r="BN954" s="13"/>
      <c r="BO954" s="13"/>
      <c r="BP954" s="13"/>
      <c r="BQ954" s="13"/>
      <c r="BR954" s="13"/>
      <c r="BS954" s="13"/>
      <c r="BT954" s="13"/>
      <c r="BU954" s="13"/>
      <c r="BV954" s="13"/>
      <c r="BW954" s="13"/>
      <c r="BX954" s="13"/>
      <c r="BY954" s="13"/>
      <c r="BZ954" s="13"/>
      <c r="CA954" s="13"/>
      <c r="CB954" s="13"/>
      <c r="CC954" s="13"/>
      <c r="CD954" s="13"/>
      <c r="CE954" s="13"/>
      <c r="CF954" s="13"/>
      <c r="CG954" s="13"/>
      <c r="CH954" s="13"/>
    </row>
    <row r="955" spans="1:86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Z955" s="15"/>
      <c r="AA955" s="15"/>
      <c r="AB955" s="15"/>
      <c r="AC955" s="15"/>
      <c r="AD955" s="15"/>
      <c r="AE955" s="15"/>
      <c r="AF955" s="15"/>
      <c r="AG955" s="15"/>
      <c r="AH955" s="15"/>
      <c r="AI955" s="15"/>
      <c r="AJ955" s="15"/>
      <c r="AK955" s="15"/>
      <c r="AL955" s="15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13"/>
      <c r="AY955" s="13"/>
      <c r="AZ955" s="13"/>
      <c r="BA955" s="13"/>
      <c r="BB955" s="13"/>
      <c r="BC955" s="13"/>
      <c r="BD955" s="13"/>
      <c r="BE955" s="13"/>
      <c r="BF955" s="13"/>
      <c r="BG955" s="13"/>
      <c r="BH955" s="13"/>
      <c r="BI955" s="13"/>
      <c r="BJ955" s="13"/>
      <c r="BK955" s="13"/>
      <c r="BL955" s="13"/>
      <c r="BM955" s="13"/>
      <c r="BN955" s="13"/>
      <c r="BO955" s="13"/>
      <c r="BP955" s="13"/>
      <c r="BQ955" s="13"/>
      <c r="BR955" s="13"/>
      <c r="BS955" s="13"/>
      <c r="BT955" s="13"/>
      <c r="BU955" s="13"/>
      <c r="BV955" s="13"/>
      <c r="BW955" s="13"/>
      <c r="BX955" s="13"/>
      <c r="BY955" s="13"/>
      <c r="BZ955" s="13"/>
      <c r="CA955" s="13"/>
      <c r="CB955" s="13"/>
      <c r="CC955" s="13"/>
      <c r="CD955" s="13"/>
      <c r="CE955" s="13"/>
      <c r="CF955" s="13"/>
      <c r="CG955" s="13"/>
      <c r="CH955" s="13"/>
    </row>
    <row r="956" spans="1:86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Z956" s="15"/>
      <c r="AA956" s="15"/>
      <c r="AB956" s="15"/>
      <c r="AC956" s="15"/>
      <c r="AD956" s="15"/>
      <c r="AE956" s="15"/>
      <c r="AF956" s="15"/>
      <c r="AG956" s="15"/>
      <c r="AH956" s="15"/>
      <c r="AI956" s="15"/>
      <c r="AJ956" s="15"/>
      <c r="AK956" s="15"/>
      <c r="AL956" s="15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13"/>
      <c r="AY956" s="13"/>
      <c r="AZ956" s="13"/>
      <c r="BA956" s="13"/>
      <c r="BB956" s="13"/>
      <c r="BC956" s="13"/>
      <c r="BD956" s="13"/>
      <c r="BE956" s="13"/>
      <c r="BF956" s="13"/>
      <c r="BG956" s="13"/>
      <c r="BH956" s="13"/>
      <c r="BI956" s="13"/>
      <c r="BJ956" s="13"/>
      <c r="BK956" s="13"/>
      <c r="BL956" s="13"/>
      <c r="BM956" s="13"/>
      <c r="BN956" s="13"/>
      <c r="BO956" s="13"/>
      <c r="BP956" s="13"/>
      <c r="BQ956" s="13"/>
      <c r="BR956" s="13"/>
      <c r="BS956" s="13"/>
      <c r="BT956" s="13"/>
      <c r="BU956" s="13"/>
      <c r="BV956" s="13"/>
      <c r="BW956" s="13"/>
      <c r="BX956" s="13"/>
      <c r="BY956" s="13"/>
      <c r="BZ956" s="13"/>
      <c r="CA956" s="13"/>
      <c r="CB956" s="13"/>
      <c r="CC956" s="13"/>
      <c r="CD956" s="13"/>
      <c r="CE956" s="13"/>
      <c r="CF956" s="13"/>
      <c r="CG956" s="13"/>
      <c r="CH956" s="13"/>
    </row>
    <row r="957" spans="1:86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Z957" s="15"/>
      <c r="AA957" s="15"/>
      <c r="AB957" s="15"/>
      <c r="AC957" s="15"/>
      <c r="AD957" s="15"/>
      <c r="AE957" s="15"/>
      <c r="AF957" s="15"/>
      <c r="AG957" s="15"/>
      <c r="AH957" s="15"/>
      <c r="AI957" s="15"/>
      <c r="AJ957" s="15"/>
      <c r="AK957" s="15"/>
      <c r="AL957" s="15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13"/>
      <c r="AY957" s="13"/>
      <c r="AZ957" s="13"/>
      <c r="BA957" s="13"/>
      <c r="BB957" s="13"/>
      <c r="BC957" s="13"/>
      <c r="BD957" s="13"/>
      <c r="BE957" s="13"/>
      <c r="BF957" s="13"/>
      <c r="BG957" s="13"/>
      <c r="BH957" s="13"/>
      <c r="BI957" s="13"/>
      <c r="BJ957" s="13"/>
      <c r="BK957" s="13"/>
      <c r="BL957" s="13"/>
      <c r="BM957" s="13"/>
      <c r="BN957" s="13"/>
      <c r="BO957" s="13"/>
      <c r="BP957" s="13"/>
      <c r="BQ957" s="13"/>
      <c r="BR957" s="13"/>
      <c r="BS957" s="13"/>
      <c r="BT957" s="13"/>
      <c r="BU957" s="13"/>
      <c r="BV957" s="13"/>
      <c r="BW957" s="13"/>
      <c r="BX957" s="13"/>
      <c r="BY957" s="13"/>
      <c r="BZ957" s="13"/>
      <c r="CA957" s="13"/>
      <c r="CB957" s="13"/>
      <c r="CC957" s="13"/>
      <c r="CD957" s="13"/>
      <c r="CE957" s="13"/>
      <c r="CF957" s="13"/>
      <c r="CG957" s="13"/>
      <c r="CH957" s="13"/>
    </row>
    <row r="958" spans="1:86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Z958" s="15"/>
      <c r="AA958" s="15"/>
      <c r="AB958" s="15"/>
      <c r="AC958" s="15"/>
      <c r="AD958" s="15"/>
      <c r="AE958" s="15"/>
      <c r="AF958" s="15"/>
      <c r="AG958" s="15"/>
      <c r="AH958" s="15"/>
      <c r="AI958" s="15"/>
      <c r="AJ958" s="15"/>
      <c r="AK958" s="15"/>
      <c r="AL958" s="15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13"/>
      <c r="AY958" s="13"/>
      <c r="AZ958" s="13"/>
      <c r="BA958" s="13"/>
      <c r="BB958" s="13"/>
      <c r="BC958" s="13"/>
      <c r="BD958" s="13"/>
      <c r="BE958" s="13"/>
      <c r="BF958" s="13"/>
      <c r="BG958" s="13"/>
      <c r="BH958" s="13"/>
      <c r="BI958" s="13"/>
      <c r="BJ958" s="13"/>
      <c r="BK958" s="13"/>
      <c r="BL958" s="13"/>
      <c r="BM958" s="13"/>
      <c r="BN958" s="13"/>
      <c r="BO958" s="13"/>
      <c r="BP958" s="13"/>
      <c r="BQ958" s="13"/>
      <c r="BR958" s="13"/>
      <c r="BS958" s="13"/>
      <c r="BT958" s="13"/>
      <c r="BU958" s="13"/>
      <c r="BV958" s="13"/>
      <c r="BW958" s="13"/>
      <c r="BX958" s="13"/>
      <c r="BY958" s="13"/>
      <c r="BZ958" s="13"/>
      <c r="CA958" s="13"/>
      <c r="CB958" s="13"/>
      <c r="CC958" s="13"/>
      <c r="CD958" s="13"/>
      <c r="CE958" s="13"/>
      <c r="CF958" s="13"/>
      <c r="CG958" s="13"/>
      <c r="CH958" s="13"/>
    </row>
    <row r="959" spans="1:86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Z959" s="15"/>
      <c r="AA959" s="15"/>
      <c r="AB959" s="15"/>
      <c r="AC959" s="15"/>
      <c r="AD959" s="15"/>
      <c r="AE959" s="15"/>
      <c r="AF959" s="15"/>
      <c r="AG959" s="15"/>
      <c r="AH959" s="15"/>
      <c r="AI959" s="15"/>
      <c r="AJ959" s="15"/>
      <c r="AK959" s="15"/>
      <c r="AL959" s="15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13"/>
      <c r="AY959" s="13"/>
      <c r="AZ959" s="13"/>
      <c r="BA959" s="13"/>
      <c r="BB959" s="13"/>
      <c r="BC959" s="13"/>
      <c r="BD959" s="13"/>
      <c r="BE959" s="13"/>
      <c r="BF959" s="13"/>
      <c r="BG959" s="13"/>
      <c r="BH959" s="13"/>
      <c r="BI959" s="13"/>
      <c r="BJ959" s="13"/>
      <c r="BK959" s="13"/>
      <c r="BL959" s="13"/>
      <c r="BM959" s="13"/>
      <c r="BN959" s="13"/>
      <c r="BO959" s="13"/>
      <c r="BP959" s="13"/>
      <c r="BQ959" s="13"/>
      <c r="BR959" s="13"/>
      <c r="BS959" s="13"/>
      <c r="BT959" s="13"/>
      <c r="BU959" s="13"/>
      <c r="BV959" s="13"/>
      <c r="BW959" s="13"/>
      <c r="BX959" s="13"/>
      <c r="BY959" s="13"/>
      <c r="BZ959" s="13"/>
      <c r="CA959" s="13"/>
      <c r="CB959" s="13"/>
      <c r="CC959" s="13"/>
      <c r="CD959" s="13"/>
      <c r="CE959" s="13"/>
      <c r="CF959" s="13"/>
      <c r="CG959" s="13"/>
      <c r="CH959" s="13"/>
    </row>
    <row r="960" spans="1:86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Z960" s="15"/>
      <c r="AA960" s="15"/>
      <c r="AB960" s="15"/>
      <c r="AC960" s="15"/>
      <c r="AD960" s="15"/>
      <c r="AE960" s="15"/>
      <c r="AF960" s="15"/>
      <c r="AG960" s="15"/>
      <c r="AH960" s="15"/>
      <c r="AI960" s="15"/>
      <c r="AJ960" s="15"/>
      <c r="AK960" s="15"/>
      <c r="AL960" s="15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13"/>
      <c r="AY960" s="13"/>
      <c r="AZ960" s="13"/>
      <c r="BA960" s="13"/>
      <c r="BB960" s="13"/>
      <c r="BC960" s="13"/>
      <c r="BD960" s="13"/>
      <c r="BE960" s="13"/>
      <c r="BF960" s="13"/>
      <c r="BG960" s="13"/>
      <c r="BH960" s="13"/>
      <c r="BI960" s="13"/>
      <c r="BJ960" s="13"/>
      <c r="BK960" s="13"/>
      <c r="BL960" s="13"/>
      <c r="BM960" s="13"/>
      <c r="BN960" s="13"/>
      <c r="BO960" s="13"/>
      <c r="BP960" s="13"/>
      <c r="BQ960" s="13"/>
      <c r="BR960" s="13"/>
      <c r="BS960" s="13"/>
      <c r="BT960" s="13"/>
      <c r="BU960" s="13"/>
      <c r="BV960" s="13"/>
      <c r="BW960" s="13"/>
      <c r="BX960" s="13"/>
      <c r="BY960" s="13"/>
      <c r="BZ960" s="13"/>
      <c r="CA960" s="13"/>
      <c r="CB960" s="13"/>
      <c r="CC960" s="13"/>
      <c r="CD960" s="13"/>
      <c r="CE960" s="13"/>
      <c r="CF960" s="13"/>
      <c r="CG960" s="13"/>
      <c r="CH960" s="13"/>
    </row>
    <row r="961" spans="1:86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Z961" s="15"/>
      <c r="AA961" s="15"/>
      <c r="AB961" s="15"/>
      <c r="AC961" s="15"/>
      <c r="AD961" s="15"/>
      <c r="AE961" s="15"/>
      <c r="AF961" s="15"/>
      <c r="AG961" s="15"/>
      <c r="AH961" s="15"/>
      <c r="AI961" s="15"/>
      <c r="AJ961" s="15"/>
      <c r="AK961" s="15"/>
      <c r="AL961" s="15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13"/>
      <c r="AY961" s="13"/>
      <c r="AZ961" s="13"/>
      <c r="BA961" s="13"/>
      <c r="BB961" s="13"/>
      <c r="BC961" s="13"/>
      <c r="BD961" s="13"/>
      <c r="BE961" s="13"/>
      <c r="BF961" s="13"/>
      <c r="BG961" s="13"/>
      <c r="BH961" s="13"/>
      <c r="BI961" s="13"/>
      <c r="BJ961" s="13"/>
      <c r="BK961" s="13"/>
      <c r="BL961" s="13"/>
      <c r="BM961" s="13"/>
      <c r="BN961" s="13"/>
      <c r="BO961" s="13"/>
      <c r="BP961" s="13"/>
      <c r="BQ961" s="13"/>
      <c r="BR961" s="13"/>
      <c r="BS961" s="13"/>
      <c r="BT961" s="13"/>
      <c r="BU961" s="13"/>
      <c r="BV961" s="13"/>
      <c r="BW961" s="13"/>
      <c r="BX961" s="13"/>
      <c r="BY961" s="13"/>
      <c r="BZ961" s="13"/>
      <c r="CA961" s="13"/>
      <c r="CB961" s="13"/>
      <c r="CC961" s="13"/>
      <c r="CD961" s="13"/>
      <c r="CE961" s="13"/>
      <c r="CF961" s="13"/>
      <c r="CG961" s="13"/>
      <c r="CH961" s="13"/>
    </row>
    <row r="962" spans="1:86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Z962" s="15"/>
      <c r="AA962" s="15"/>
      <c r="AB962" s="15"/>
      <c r="AC962" s="15"/>
      <c r="AD962" s="15"/>
      <c r="AE962" s="15"/>
      <c r="AF962" s="15"/>
      <c r="AG962" s="15"/>
      <c r="AH962" s="15"/>
      <c r="AI962" s="15"/>
      <c r="AJ962" s="15"/>
      <c r="AK962" s="15"/>
      <c r="AL962" s="15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13"/>
      <c r="AY962" s="13"/>
      <c r="AZ962" s="13"/>
      <c r="BA962" s="13"/>
      <c r="BB962" s="13"/>
      <c r="BC962" s="13"/>
      <c r="BD962" s="13"/>
      <c r="BE962" s="13"/>
      <c r="BF962" s="13"/>
      <c r="BG962" s="13"/>
      <c r="BH962" s="13"/>
      <c r="BI962" s="13"/>
      <c r="BJ962" s="13"/>
      <c r="BK962" s="13"/>
      <c r="BL962" s="13"/>
      <c r="BM962" s="13"/>
      <c r="BN962" s="13"/>
      <c r="BO962" s="13"/>
      <c r="BP962" s="13"/>
      <c r="BQ962" s="13"/>
      <c r="BR962" s="13"/>
      <c r="BS962" s="13"/>
      <c r="BT962" s="13"/>
      <c r="BU962" s="13"/>
      <c r="BV962" s="13"/>
      <c r="BW962" s="13"/>
      <c r="BX962" s="13"/>
      <c r="BY962" s="13"/>
      <c r="BZ962" s="13"/>
      <c r="CA962" s="13"/>
      <c r="CB962" s="13"/>
      <c r="CC962" s="13"/>
      <c r="CD962" s="13"/>
      <c r="CE962" s="13"/>
      <c r="CF962" s="13"/>
      <c r="CG962" s="13"/>
      <c r="CH962" s="13"/>
    </row>
    <row r="963" spans="1:86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Z963" s="15"/>
      <c r="AA963" s="15"/>
      <c r="AB963" s="15"/>
      <c r="AC963" s="15"/>
      <c r="AD963" s="15"/>
      <c r="AE963" s="15"/>
      <c r="AF963" s="15"/>
      <c r="AG963" s="15"/>
      <c r="AH963" s="15"/>
      <c r="AI963" s="15"/>
      <c r="AJ963" s="15"/>
      <c r="AK963" s="15"/>
      <c r="AL963" s="15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13"/>
      <c r="AY963" s="13"/>
      <c r="AZ963" s="13"/>
      <c r="BA963" s="13"/>
      <c r="BB963" s="13"/>
      <c r="BC963" s="13"/>
      <c r="BD963" s="13"/>
      <c r="BE963" s="13"/>
      <c r="BF963" s="13"/>
      <c r="BG963" s="13"/>
      <c r="BH963" s="13"/>
      <c r="BI963" s="13"/>
      <c r="BJ963" s="13"/>
      <c r="BK963" s="13"/>
      <c r="BL963" s="13"/>
      <c r="BM963" s="13"/>
      <c r="BN963" s="13"/>
      <c r="BO963" s="13"/>
      <c r="BP963" s="13"/>
      <c r="BQ963" s="13"/>
      <c r="BR963" s="13"/>
      <c r="BS963" s="13"/>
      <c r="BT963" s="13"/>
      <c r="BU963" s="13"/>
      <c r="BV963" s="13"/>
      <c r="BW963" s="13"/>
      <c r="BX963" s="13"/>
      <c r="BY963" s="13"/>
      <c r="BZ963" s="13"/>
      <c r="CA963" s="13"/>
      <c r="CB963" s="13"/>
      <c r="CC963" s="13"/>
      <c r="CD963" s="13"/>
      <c r="CE963" s="13"/>
      <c r="CF963" s="13"/>
      <c r="CG963" s="13"/>
      <c r="CH963" s="13"/>
    </row>
    <row r="964" spans="1:86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Z964" s="15"/>
      <c r="AA964" s="15"/>
      <c r="AB964" s="15"/>
      <c r="AC964" s="15"/>
      <c r="AD964" s="15"/>
      <c r="AE964" s="15"/>
      <c r="AF964" s="15"/>
      <c r="AG964" s="15"/>
      <c r="AH964" s="15"/>
      <c r="AI964" s="15"/>
      <c r="AJ964" s="15"/>
      <c r="AK964" s="15"/>
      <c r="AL964" s="15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13"/>
      <c r="AY964" s="13"/>
      <c r="AZ964" s="13"/>
      <c r="BA964" s="13"/>
      <c r="BB964" s="13"/>
      <c r="BC964" s="13"/>
      <c r="BD964" s="13"/>
      <c r="BE964" s="13"/>
      <c r="BF964" s="13"/>
      <c r="BG964" s="13"/>
      <c r="BH964" s="13"/>
      <c r="BI964" s="13"/>
      <c r="BJ964" s="13"/>
      <c r="BK964" s="13"/>
      <c r="BL964" s="13"/>
      <c r="BM964" s="13"/>
      <c r="BN964" s="13"/>
      <c r="BO964" s="13"/>
      <c r="BP964" s="13"/>
      <c r="BQ964" s="13"/>
      <c r="BR964" s="13"/>
      <c r="BS964" s="13"/>
      <c r="BT964" s="13"/>
      <c r="BU964" s="13"/>
      <c r="BV964" s="13"/>
      <c r="BW964" s="13"/>
      <c r="BX964" s="13"/>
      <c r="BY964" s="13"/>
      <c r="BZ964" s="13"/>
      <c r="CA964" s="13"/>
      <c r="CB964" s="13"/>
      <c r="CC964" s="13"/>
      <c r="CD964" s="13"/>
      <c r="CE964" s="13"/>
      <c r="CF964" s="13"/>
      <c r="CG964" s="13"/>
      <c r="CH964" s="13"/>
    </row>
    <row r="965" spans="1:86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Z965" s="15"/>
      <c r="AA965" s="15"/>
      <c r="AB965" s="15"/>
      <c r="AC965" s="15"/>
      <c r="AD965" s="15"/>
      <c r="AE965" s="15"/>
      <c r="AF965" s="15"/>
      <c r="AG965" s="15"/>
      <c r="AH965" s="15"/>
      <c r="AI965" s="15"/>
      <c r="AJ965" s="15"/>
      <c r="AK965" s="15"/>
      <c r="AL965" s="15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13"/>
      <c r="AY965" s="13"/>
      <c r="AZ965" s="13"/>
      <c r="BA965" s="13"/>
      <c r="BB965" s="13"/>
      <c r="BC965" s="13"/>
      <c r="BD965" s="13"/>
      <c r="BE965" s="13"/>
      <c r="BF965" s="13"/>
      <c r="BG965" s="13"/>
      <c r="BH965" s="13"/>
      <c r="BI965" s="13"/>
      <c r="BJ965" s="13"/>
      <c r="BK965" s="13"/>
      <c r="BL965" s="13"/>
      <c r="BM965" s="13"/>
      <c r="BN965" s="13"/>
      <c r="BO965" s="13"/>
      <c r="BP965" s="13"/>
      <c r="BQ965" s="13"/>
      <c r="BR965" s="13"/>
      <c r="BS965" s="13"/>
      <c r="BT965" s="13"/>
      <c r="BU965" s="13"/>
      <c r="BV965" s="13"/>
      <c r="BW965" s="13"/>
      <c r="BX965" s="13"/>
      <c r="BY965" s="13"/>
      <c r="BZ965" s="13"/>
      <c r="CA965" s="13"/>
      <c r="CB965" s="13"/>
      <c r="CC965" s="13"/>
      <c r="CD965" s="13"/>
      <c r="CE965" s="13"/>
      <c r="CF965" s="13"/>
      <c r="CG965" s="13"/>
      <c r="CH965" s="13"/>
    </row>
    <row r="966" spans="1:86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Z966" s="15"/>
      <c r="AA966" s="15"/>
      <c r="AB966" s="15"/>
      <c r="AC966" s="15"/>
      <c r="AD966" s="15"/>
      <c r="AE966" s="15"/>
      <c r="AF966" s="15"/>
      <c r="AG966" s="15"/>
      <c r="AH966" s="15"/>
      <c r="AI966" s="15"/>
      <c r="AJ966" s="15"/>
      <c r="AK966" s="15"/>
      <c r="AL966" s="15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13"/>
      <c r="AY966" s="13"/>
      <c r="AZ966" s="13"/>
      <c r="BA966" s="13"/>
      <c r="BB966" s="13"/>
      <c r="BC966" s="13"/>
      <c r="BD966" s="13"/>
      <c r="BE966" s="13"/>
      <c r="BF966" s="13"/>
      <c r="BG966" s="13"/>
      <c r="BH966" s="13"/>
      <c r="BI966" s="13"/>
      <c r="BJ966" s="13"/>
      <c r="BK966" s="13"/>
      <c r="BL966" s="13"/>
      <c r="BM966" s="13"/>
      <c r="BN966" s="13"/>
      <c r="BO966" s="13"/>
      <c r="BP966" s="13"/>
      <c r="BQ966" s="13"/>
      <c r="BR966" s="13"/>
      <c r="BS966" s="13"/>
      <c r="BT966" s="13"/>
      <c r="BU966" s="13"/>
      <c r="BV966" s="13"/>
      <c r="BW966" s="13"/>
      <c r="BX966" s="13"/>
      <c r="BY966" s="13"/>
      <c r="BZ966" s="13"/>
      <c r="CA966" s="13"/>
      <c r="CB966" s="13"/>
      <c r="CC966" s="13"/>
      <c r="CD966" s="13"/>
      <c r="CE966" s="13"/>
      <c r="CF966" s="13"/>
      <c r="CG966" s="13"/>
      <c r="CH966" s="13"/>
    </row>
    <row r="967" spans="1:86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Z967" s="15"/>
      <c r="AA967" s="15"/>
      <c r="AB967" s="15"/>
      <c r="AC967" s="15"/>
      <c r="AD967" s="15"/>
      <c r="AE967" s="15"/>
      <c r="AF967" s="15"/>
      <c r="AG967" s="15"/>
      <c r="AH967" s="15"/>
      <c r="AI967" s="15"/>
      <c r="AJ967" s="15"/>
      <c r="AK967" s="15"/>
      <c r="AL967" s="15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13"/>
      <c r="AY967" s="13"/>
      <c r="AZ967" s="13"/>
      <c r="BA967" s="13"/>
      <c r="BB967" s="13"/>
      <c r="BC967" s="13"/>
      <c r="BD967" s="13"/>
      <c r="BE967" s="13"/>
      <c r="BF967" s="13"/>
      <c r="BG967" s="13"/>
      <c r="BH967" s="13"/>
      <c r="BI967" s="13"/>
      <c r="BJ967" s="13"/>
      <c r="BK967" s="13"/>
      <c r="BL967" s="13"/>
      <c r="BM967" s="13"/>
      <c r="BN967" s="13"/>
      <c r="BO967" s="13"/>
      <c r="BP967" s="13"/>
      <c r="BQ967" s="13"/>
      <c r="BR967" s="13"/>
      <c r="BS967" s="13"/>
      <c r="BT967" s="13"/>
      <c r="BU967" s="13"/>
      <c r="BV967" s="13"/>
      <c r="BW967" s="13"/>
      <c r="BX967" s="13"/>
      <c r="BY967" s="13"/>
      <c r="BZ967" s="13"/>
      <c r="CA967" s="13"/>
      <c r="CB967" s="13"/>
      <c r="CC967" s="13"/>
      <c r="CD967" s="13"/>
      <c r="CE967" s="13"/>
      <c r="CF967" s="13"/>
      <c r="CG967" s="13"/>
      <c r="CH967" s="13"/>
    </row>
    <row r="968" spans="1:86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Z968" s="15"/>
      <c r="AA968" s="15"/>
      <c r="AB968" s="15"/>
      <c r="AC968" s="15"/>
      <c r="AD968" s="15"/>
      <c r="AE968" s="15"/>
      <c r="AF968" s="15"/>
      <c r="AG968" s="15"/>
      <c r="AH968" s="15"/>
      <c r="AI968" s="15"/>
      <c r="AJ968" s="15"/>
      <c r="AK968" s="15"/>
      <c r="AL968" s="15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13"/>
      <c r="AY968" s="13"/>
      <c r="AZ968" s="13"/>
      <c r="BA968" s="13"/>
      <c r="BB968" s="13"/>
      <c r="BC968" s="13"/>
      <c r="BD968" s="13"/>
      <c r="BE968" s="13"/>
      <c r="BF968" s="13"/>
      <c r="BG968" s="13"/>
      <c r="BH968" s="13"/>
      <c r="BI968" s="13"/>
      <c r="BJ968" s="13"/>
      <c r="BK968" s="13"/>
      <c r="BL968" s="13"/>
      <c r="BM968" s="13"/>
      <c r="BN968" s="13"/>
      <c r="BO968" s="13"/>
      <c r="BP968" s="13"/>
      <c r="BQ968" s="13"/>
      <c r="BR968" s="13"/>
      <c r="BS968" s="13"/>
      <c r="BT968" s="13"/>
      <c r="BU968" s="13"/>
      <c r="BV968" s="13"/>
      <c r="BW968" s="13"/>
      <c r="BX968" s="13"/>
      <c r="BY968" s="13"/>
      <c r="BZ968" s="13"/>
      <c r="CA968" s="13"/>
      <c r="CB968" s="13"/>
      <c r="CC968" s="13"/>
      <c r="CD968" s="13"/>
      <c r="CE968" s="13"/>
      <c r="CF968" s="13"/>
      <c r="CG968" s="13"/>
      <c r="CH968" s="13"/>
    </row>
    <row r="969" spans="1:86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Z969" s="15"/>
      <c r="AA969" s="15"/>
      <c r="AB969" s="15"/>
      <c r="AC969" s="15"/>
      <c r="AD969" s="15"/>
      <c r="AE969" s="15"/>
      <c r="AF969" s="15"/>
      <c r="AG969" s="15"/>
      <c r="AH969" s="15"/>
      <c r="AI969" s="15"/>
      <c r="AJ969" s="15"/>
      <c r="AK969" s="15"/>
      <c r="AL969" s="15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13"/>
      <c r="AY969" s="13"/>
      <c r="AZ969" s="13"/>
      <c r="BA969" s="13"/>
      <c r="BB969" s="13"/>
      <c r="BC969" s="13"/>
      <c r="BD969" s="13"/>
      <c r="BE969" s="13"/>
      <c r="BF969" s="13"/>
      <c r="BG969" s="13"/>
      <c r="BH969" s="13"/>
      <c r="BI969" s="13"/>
      <c r="BJ969" s="13"/>
      <c r="BK969" s="13"/>
      <c r="BL969" s="13"/>
      <c r="BM969" s="13"/>
      <c r="BN969" s="13"/>
      <c r="BO969" s="13"/>
      <c r="BP969" s="13"/>
      <c r="BQ969" s="13"/>
      <c r="BR969" s="13"/>
      <c r="BS969" s="13"/>
      <c r="BT969" s="13"/>
      <c r="BU969" s="13"/>
      <c r="BV969" s="13"/>
      <c r="BW969" s="13"/>
      <c r="BX969" s="13"/>
      <c r="BY969" s="13"/>
      <c r="BZ969" s="13"/>
      <c r="CA969" s="13"/>
      <c r="CB969" s="13"/>
      <c r="CC969" s="13"/>
      <c r="CD969" s="13"/>
      <c r="CE969" s="13"/>
      <c r="CF969" s="13"/>
      <c r="CG969" s="13"/>
      <c r="CH969" s="13"/>
    </row>
    <row r="970" spans="1:86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Z970" s="15"/>
      <c r="AA970" s="15"/>
      <c r="AB970" s="15"/>
      <c r="AC970" s="15"/>
      <c r="AD970" s="15"/>
      <c r="AE970" s="15"/>
      <c r="AF970" s="15"/>
      <c r="AG970" s="15"/>
      <c r="AH970" s="15"/>
      <c r="AI970" s="15"/>
      <c r="AJ970" s="15"/>
      <c r="AK970" s="15"/>
      <c r="AL970" s="15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13"/>
      <c r="AY970" s="13"/>
      <c r="AZ970" s="13"/>
      <c r="BA970" s="13"/>
      <c r="BB970" s="13"/>
      <c r="BC970" s="13"/>
      <c r="BD970" s="13"/>
      <c r="BE970" s="13"/>
      <c r="BF970" s="13"/>
      <c r="BG970" s="13"/>
      <c r="BH970" s="13"/>
      <c r="BI970" s="13"/>
      <c r="BJ970" s="13"/>
      <c r="BK970" s="13"/>
      <c r="BL970" s="13"/>
      <c r="BM970" s="13"/>
      <c r="BN970" s="13"/>
      <c r="BO970" s="13"/>
      <c r="BP970" s="13"/>
      <c r="BQ970" s="13"/>
      <c r="BR970" s="13"/>
      <c r="BS970" s="13"/>
      <c r="BT970" s="13"/>
      <c r="BU970" s="13"/>
      <c r="BV970" s="13"/>
      <c r="BW970" s="13"/>
      <c r="BX970" s="13"/>
      <c r="BY970" s="13"/>
      <c r="BZ970" s="13"/>
      <c r="CA970" s="13"/>
      <c r="CB970" s="13"/>
      <c r="CC970" s="13"/>
      <c r="CD970" s="13"/>
      <c r="CE970" s="13"/>
      <c r="CF970" s="13"/>
      <c r="CG970" s="13"/>
      <c r="CH970" s="13"/>
    </row>
    <row r="971" spans="1:86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Z971" s="15"/>
      <c r="AA971" s="15"/>
      <c r="AB971" s="15"/>
      <c r="AC971" s="15"/>
      <c r="AD971" s="15"/>
      <c r="AE971" s="15"/>
      <c r="AF971" s="15"/>
      <c r="AG971" s="15"/>
      <c r="AH971" s="15"/>
      <c r="AI971" s="15"/>
      <c r="AJ971" s="15"/>
      <c r="AK971" s="15"/>
      <c r="AL971" s="15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13"/>
      <c r="AY971" s="13"/>
      <c r="AZ971" s="13"/>
      <c r="BA971" s="13"/>
      <c r="BB971" s="13"/>
      <c r="BC971" s="13"/>
      <c r="BD971" s="13"/>
      <c r="BE971" s="13"/>
      <c r="BF971" s="13"/>
      <c r="BG971" s="13"/>
      <c r="BH971" s="13"/>
      <c r="BI971" s="13"/>
      <c r="BJ971" s="13"/>
      <c r="BK971" s="13"/>
      <c r="BL971" s="13"/>
      <c r="BM971" s="13"/>
      <c r="BN971" s="13"/>
      <c r="BO971" s="13"/>
      <c r="BP971" s="13"/>
      <c r="BQ971" s="13"/>
      <c r="BR971" s="13"/>
      <c r="BS971" s="13"/>
      <c r="BT971" s="13"/>
      <c r="BU971" s="13"/>
      <c r="BV971" s="13"/>
      <c r="BW971" s="13"/>
      <c r="BX971" s="13"/>
      <c r="BY971" s="13"/>
      <c r="BZ971" s="13"/>
      <c r="CA971" s="13"/>
      <c r="CB971" s="13"/>
      <c r="CC971" s="13"/>
      <c r="CD971" s="13"/>
      <c r="CE971" s="13"/>
      <c r="CF971" s="13"/>
      <c r="CG971" s="13"/>
      <c r="CH971" s="13"/>
    </row>
    <row r="972" spans="1:86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Z972" s="15"/>
      <c r="AA972" s="15"/>
      <c r="AB972" s="15"/>
      <c r="AC972" s="15"/>
      <c r="AD972" s="15"/>
      <c r="AE972" s="15"/>
      <c r="AF972" s="15"/>
      <c r="AG972" s="15"/>
      <c r="AH972" s="15"/>
      <c r="AI972" s="15"/>
      <c r="AJ972" s="15"/>
      <c r="AK972" s="15"/>
      <c r="AL972" s="15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13"/>
      <c r="AY972" s="13"/>
      <c r="AZ972" s="13"/>
      <c r="BA972" s="13"/>
      <c r="BB972" s="13"/>
      <c r="BC972" s="13"/>
      <c r="BD972" s="13"/>
      <c r="BE972" s="13"/>
      <c r="BF972" s="13"/>
      <c r="BG972" s="13"/>
      <c r="BH972" s="13"/>
      <c r="BI972" s="13"/>
      <c r="BJ972" s="13"/>
      <c r="BK972" s="13"/>
      <c r="BL972" s="13"/>
      <c r="BM972" s="13"/>
      <c r="BN972" s="13"/>
      <c r="BO972" s="13"/>
      <c r="BP972" s="13"/>
      <c r="BQ972" s="13"/>
      <c r="BR972" s="13"/>
      <c r="BS972" s="13"/>
      <c r="BT972" s="13"/>
      <c r="BU972" s="13"/>
      <c r="BV972" s="13"/>
      <c r="BW972" s="13"/>
      <c r="BX972" s="13"/>
      <c r="BY972" s="13"/>
      <c r="BZ972" s="13"/>
      <c r="CA972" s="13"/>
      <c r="CB972" s="13"/>
      <c r="CC972" s="13"/>
      <c r="CD972" s="13"/>
      <c r="CE972" s="13"/>
      <c r="CF972" s="13"/>
      <c r="CG972" s="13"/>
      <c r="CH972" s="13"/>
    </row>
    <row r="973" spans="1:86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Z973" s="15"/>
      <c r="AA973" s="15"/>
      <c r="AB973" s="15"/>
      <c r="AC973" s="15"/>
      <c r="AD973" s="15"/>
      <c r="AE973" s="15"/>
      <c r="AF973" s="15"/>
      <c r="AG973" s="15"/>
      <c r="AH973" s="15"/>
      <c r="AI973" s="15"/>
      <c r="AJ973" s="15"/>
      <c r="AK973" s="15"/>
      <c r="AL973" s="15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13"/>
      <c r="AY973" s="13"/>
      <c r="AZ973" s="13"/>
      <c r="BA973" s="13"/>
      <c r="BB973" s="13"/>
      <c r="BC973" s="13"/>
      <c r="BD973" s="13"/>
      <c r="BE973" s="13"/>
      <c r="BF973" s="13"/>
      <c r="BG973" s="13"/>
      <c r="BH973" s="13"/>
      <c r="BI973" s="13"/>
      <c r="BJ973" s="13"/>
      <c r="BK973" s="13"/>
      <c r="BL973" s="13"/>
      <c r="BM973" s="13"/>
      <c r="BN973" s="13"/>
      <c r="BO973" s="13"/>
      <c r="BP973" s="13"/>
      <c r="BQ973" s="13"/>
      <c r="BR973" s="13"/>
      <c r="BS973" s="13"/>
      <c r="BT973" s="13"/>
      <c r="BU973" s="13"/>
      <c r="BV973" s="13"/>
      <c r="BW973" s="13"/>
      <c r="BX973" s="13"/>
      <c r="BY973" s="13"/>
      <c r="BZ973" s="13"/>
      <c r="CA973" s="13"/>
      <c r="CB973" s="13"/>
      <c r="CC973" s="13"/>
      <c r="CD973" s="13"/>
      <c r="CE973" s="13"/>
      <c r="CF973" s="13"/>
      <c r="CG973" s="13"/>
      <c r="CH973" s="13"/>
    </row>
    <row r="974" spans="1:86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Z974" s="15"/>
      <c r="AA974" s="15"/>
      <c r="AB974" s="15"/>
      <c r="AC974" s="15"/>
      <c r="AD974" s="15"/>
      <c r="AE974" s="15"/>
      <c r="AF974" s="15"/>
      <c r="AG974" s="15"/>
      <c r="AH974" s="15"/>
      <c r="AI974" s="15"/>
      <c r="AJ974" s="15"/>
      <c r="AK974" s="15"/>
      <c r="AL974" s="15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13"/>
      <c r="AY974" s="13"/>
      <c r="AZ974" s="13"/>
      <c r="BA974" s="13"/>
      <c r="BB974" s="13"/>
      <c r="BC974" s="13"/>
      <c r="BD974" s="13"/>
      <c r="BE974" s="13"/>
      <c r="BF974" s="13"/>
      <c r="BG974" s="13"/>
      <c r="BH974" s="13"/>
      <c r="BI974" s="13"/>
      <c r="BJ974" s="13"/>
      <c r="BK974" s="13"/>
      <c r="BL974" s="13"/>
      <c r="BM974" s="13"/>
      <c r="BN974" s="13"/>
      <c r="BO974" s="13"/>
      <c r="BP974" s="13"/>
      <c r="BQ974" s="13"/>
      <c r="BR974" s="13"/>
      <c r="BS974" s="13"/>
      <c r="BT974" s="13"/>
      <c r="BU974" s="13"/>
      <c r="BV974" s="13"/>
      <c r="BW974" s="13"/>
      <c r="BX974" s="13"/>
      <c r="BY974" s="13"/>
      <c r="BZ974" s="13"/>
      <c r="CA974" s="13"/>
      <c r="CB974" s="13"/>
      <c r="CC974" s="13"/>
      <c r="CD974" s="13"/>
      <c r="CE974" s="13"/>
      <c r="CF974" s="13"/>
      <c r="CG974" s="13"/>
      <c r="CH974" s="13"/>
    </row>
    <row r="975" spans="1:86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Z975" s="15"/>
      <c r="AA975" s="15"/>
      <c r="AB975" s="15"/>
      <c r="AC975" s="15"/>
      <c r="AD975" s="15"/>
      <c r="AE975" s="15"/>
      <c r="AF975" s="15"/>
      <c r="AG975" s="15"/>
      <c r="AH975" s="15"/>
      <c r="AI975" s="15"/>
      <c r="AJ975" s="15"/>
      <c r="AK975" s="15"/>
      <c r="AL975" s="15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13"/>
      <c r="AY975" s="13"/>
      <c r="AZ975" s="13"/>
      <c r="BA975" s="13"/>
      <c r="BB975" s="13"/>
      <c r="BC975" s="13"/>
      <c r="BD975" s="13"/>
      <c r="BE975" s="13"/>
      <c r="BF975" s="13"/>
      <c r="BG975" s="13"/>
      <c r="BH975" s="13"/>
      <c r="BI975" s="13"/>
      <c r="BJ975" s="13"/>
      <c r="BK975" s="13"/>
      <c r="BL975" s="13"/>
      <c r="BM975" s="13"/>
      <c r="BN975" s="13"/>
      <c r="BO975" s="13"/>
      <c r="BP975" s="13"/>
      <c r="BQ975" s="13"/>
      <c r="BR975" s="13"/>
      <c r="BS975" s="13"/>
      <c r="BT975" s="13"/>
      <c r="BU975" s="13"/>
      <c r="BV975" s="13"/>
      <c r="BW975" s="13"/>
      <c r="BX975" s="13"/>
      <c r="BY975" s="13"/>
      <c r="BZ975" s="13"/>
      <c r="CA975" s="13"/>
      <c r="CB975" s="13"/>
      <c r="CC975" s="13"/>
      <c r="CD975" s="13"/>
      <c r="CE975" s="13"/>
      <c r="CF975" s="13"/>
      <c r="CG975" s="13"/>
      <c r="CH975" s="13"/>
    </row>
    <row r="976" spans="1:86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Z976" s="15"/>
      <c r="AA976" s="15"/>
      <c r="AB976" s="15"/>
      <c r="AC976" s="15"/>
      <c r="AD976" s="15"/>
      <c r="AE976" s="15"/>
      <c r="AF976" s="15"/>
      <c r="AG976" s="15"/>
      <c r="AH976" s="15"/>
      <c r="AI976" s="15"/>
      <c r="AJ976" s="15"/>
      <c r="AK976" s="15"/>
      <c r="AL976" s="15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13"/>
      <c r="AY976" s="13"/>
      <c r="AZ976" s="13"/>
      <c r="BA976" s="13"/>
      <c r="BB976" s="13"/>
      <c r="BC976" s="13"/>
      <c r="BD976" s="13"/>
      <c r="BE976" s="13"/>
      <c r="BF976" s="13"/>
      <c r="BG976" s="13"/>
      <c r="BH976" s="13"/>
      <c r="BI976" s="13"/>
      <c r="BJ976" s="13"/>
      <c r="BK976" s="13"/>
      <c r="BL976" s="13"/>
      <c r="BM976" s="13"/>
      <c r="BN976" s="13"/>
      <c r="BO976" s="13"/>
      <c r="BP976" s="13"/>
      <c r="BQ976" s="13"/>
      <c r="BR976" s="13"/>
      <c r="BS976" s="13"/>
      <c r="BT976" s="13"/>
      <c r="BU976" s="13"/>
      <c r="BV976" s="13"/>
      <c r="BW976" s="13"/>
      <c r="BX976" s="13"/>
      <c r="BY976" s="13"/>
      <c r="BZ976" s="13"/>
      <c r="CA976" s="13"/>
      <c r="CB976" s="13"/>
      <c r="CC976" s="13"/>
      <c r="CD976" s="13"/>
      <c r="CE976" s="13"/>
      <c r="CF976" s="13"/>
      <c r="CG976" s="13"/>
      <c r="CH976" s="13"/>
    </row>
    <row r="977" spans="1:86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Z977" s="15"/>
      <c r="AA977" s="15"/>
      <c r="AB977" s="15"/>
      <c r="AC977" s="15"/>
      <c r="AD977" s="15"/>
      <c r="AE977" s="15"/>
      <c r="AF977" s="15"/>
      <c r="AG977" s="15"/>
      <c r="AH977" s="15"/>
      <c r="AI977" s="15"/>
      <c r="AJ977" s="15"/>
      <c r="AK977" s="15"/>
      <c r="AL977" s="15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13"/>
      <c r="AY977" s="13"/>
      <c r="AZ977" s="13"/>
      <c r="BA977" s="13"/>
      <c r="BB977" s="13"/>
      <c r="BC977" s="13"/>
      <c r="BD977" s="13"/>
      <c r="BE977" s="13"/>
      <c r="BF977" s="13"/>
      <c r="BG977" s="13"/>
      <c r="BH977" s="13"/>
      <c r="BI977" s="13"/>
      <c r="BJ977" s="13"/>
      <c r="BK977" s="13"/>
      <c r="BL977" s="13"/>
      <c r="BM977" s="13"/>
      <c r="BN977" s="13"/>
      <c r="BO977" s="13"/>
      <c r="BP977" s="13"/>
      <c r="BQ977" s="13"/>
      <c r="BR977" s="13"/>
      <c r="BS977" s="13"/>
      <c r="BT977" s="13"/>
      <c r="BU977" s="13"/>
      <c r="BV977" s="13"/>
      <c r="BW977" s="13"/>
      <c r="BX977" s="13"/>
      <c r="BY977" s="13"/>
      <c r="BZ977" s="13"/>
      <c r="CA977" s="13"/>
      <c r="CB977" s="13"/>
      <c r="CC977" s="13"/>
      <c r="CD977" s="13"/>
      <c r="CE977" s="13"/>
      <c r="CF977" s="13"/>
      <c r="CG977" s="13"/>
      <c r="CH977" s="13"/>
    </row>
    <row r="978" spans="1:86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Z978" s="15"/>
      <c r="AA978" s="15"/>
      <c r="AB978" s="15"/>
      <c r="AC978" s="15"/>
      <c r="AD978" s="15"/>
      <c r="AE978" s="15"/>
      <c r="AF978" s="15"/>
      <c r="AG978" s="15"/>
      <c r="AH978" s="15"/>
      <c r="AI978" s="15"/>
      <c r="AJ978" s="15"/>
      <c r="AK978" s="15"/>
      <c r="AL978" s="15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13"/>
      <c r="AY978" s="13"/>
      <c r="AZ978" s="13"/>
      <c r="BA978" s="13"/>
      <c r="BB978" s="13"/>
      <c r="BC978" s="13"/>
      <c r="BD978" s="13"/>
      <c r="BE978" s="13"/>
      <c r="BF978" s="13"/>
      <c r="BG978" s="13"/>
      <c r="BH978" s="13"/>
      <c r="BI978" s="13"/>
      <c r="BJ978" s="13"/>
      <c r="BK978" s="13"/>
      <c r="BL978" s="13"/>
      <c r="BM978" s="13"/>
      <c r="BN978" s="13"/>
      <c r="BO978" s="13"/>
      <c r="BP978" s="13"/>
      <c r="BQ978" s="13"/>
      <c r="BR978" s="13"/>
      <c r="BS978" s="13"/>
      <c r="BT978" s="13"/>
      <c r="BU978" s="13"/>
      <c r="BV978" s="13"/>
      <c r="BW978" s="13"/>
      <c r="BX978" s="13"/>
      <c r="BY978" s="13"/>
      <c r="BZ978" s="13"/>
      <c r="CA978" s="13"/>
      <c r="CB978" s="13"/>
      <c r="CC978" s="13"/>
      <c r="CD978" s="13"/>
      <c r="CE978" s="13"/>
      <c r="CF978" s="13"/>
      <c r="CG978" s="13"/>
      <c r="CH978" s="13"/>
    </row>
    <row r="979" spans="1:86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Z979" s="15"/>
      <c r="AA979" s="15"/>
      <c r="AB979" s="15"/>
      <c r="AC979" s="15"/>
      <c r="AD979" s="15"/>
      <c r="AE979" s="15"/>
      <c r="AF979" s="15"/>
      <c r="AG979" s="15"/>
      <c r="AH979" s="15"/>
      <c r="AI979" s="15"/>
      <c r="AJ979" s="15"/>
      <c r="AK979" s="15"/>
      <c r="AL979" s="15"/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13"/>
      <c r="AY979" s="13"/>
      <c r="AZ979" s="13"/>
      <c r="BA979" s="13"/>
      <c r="BB979" s="13"/>
      <c r="BC979" s="13"/>
      <c r="BD979" s="13"/>
      <c r="BE979" s="13"/>
      <c r="BF979" s="13"/>
      <c r="BG979" s="13"/>
      <c r="BH979" s="13"/>
      <c r="BI979" s="13"/>
      <c r="BJ979" s="13"/>
      <c r="BK979" s="13"/>
      <c r="BL979" s="13"/>
      <c r="BM979" s="13"/>
      <c r="BN979" s="13"/>
      <c r="BO979" s="13"/>
      <c r="BP979" s="13"/>
      <c r="BQ979" s="13"/>
      <c r="BR979" s="13"/>
      <c r="BS979" s="13"/>
      <c r="BT979" s="13"/>
      <c r="BU979" s="13"/>
      <c r="BV979" s="13"/>
      <c r="BW979" s="13"/>
      <c r="BX979" s="13"/>
      <c r="BY979" s="13"/>
      <c r="BZ979" s="13"/>
      <c r="CA979" s="13"/>
      <c r="CB979" s="13"/>
      <c r="CC979" s="13"/>
      <c r="CD979" s="13"/>
      <c r="CE979" s="13"/>
      <c r="CF979" s="13"/>
      <c r="CG979" s="13"/>
      <c r="CH979" s="13"/>
    </row>
    <row r="980" spans="1:86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Z980" s="15"/>
      <c r="AA980" s="15"/>
      <c r="AB980" s="15"/>
      <c r="AC980" s="15"/>
      <c r="AD980" s="15"/>
      <c r="AE980" s="15"/>
      <c r="AF980" s="15"/>
      <c r="AG980" s="15"/>
      <c r="AH980" s="15"/>
      <c r="AI980" s="15"/>
      <c r="AJ980" s="15"/>
      <c r="AK980" s="15"/>
      <c r="AL980" s="15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13"/>
      <c r="AY980" s="13"/>
      <c r="AZ980" s="13"/>
      <c r="BA980" s="13"/>
      <c r="BB980" s="13"/>
      <c r="BC980" s="13"/>
      <c r="BD980" s="13"/>
      <c r="BE980" s="13"/>
      <c r="BF980" s="13"/>
      <c r="BG980" s="13"/>
      <c r="BH980" s="13"/>
      <c r="BI980" s="13"/>
      <c r="BJ980" s="13"/>
      <c r="BK980" s="13"/>
      <c r="BL980" s="13"/>
      <c r="BM980" s="13"/>
      <c r="BN980" s="13"/>
      <c r="BO980" s="13"/>
      <c r="BP980" s="13"/>
      <c r="BQ980" s="13"/>
      <c r="BR980" s="13"/>
      <c r="BS980" s="13"/>
      <c r="BT980" s="13"/>
      <c r="BU980" s="13"/>
      <c r="BV980" s="13"/>
      <c r="BW980" s="13"/>
      <c r="BX980" s="13"/>
      <c r="BY980" s="13"/>
      <c r="BZ980" s="13"/>
      <c r="CA980" s="13"/>
      <c r="CB980" s="13"/>
      <c r="CC980" s="13"/>
      <c r="CD980" s="13"/>
      <c r="CE980" s="13"/>
      <c r="CF980" s="13"/>
      <c r="CG980" s="13"/>
      <c r="CH980" s="13"/>
    </row>
    <row r="981" spans="1:86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Z981" s="15"/>
      <c r="AA981" s="15"/>
      <c r="AB981" s="15"/>
      <c r="AC981" s="15"/>
      <c r="AD981" s="15"/>
      <c r="AE981" s="15"/>
      <c r="AF981" s="15"/>
      <c r="AG981" s="15"/>
      <c r="AH981" s="15"/>
      <c r="AI981" s="15"/>
      <c r="AJ981" s="15"/>
      <c r="AK981" s="15"/>
      <c r="AL981" s="15"/>
      <c r="AM981" s="13"/>
      <c r="AN981" s="13"/>
      <c r="AO981" s="13"/>
      <c r="AP981" s="13"/>
      <c r="AQ981" s="13"/>
      <c r="AR981" s="13"/>
      <c r="AS981" s="13"/>
      <c r="AT981" s="13"/>
      <c r="AU981" s="13"/>
      <c r="AV981" s="13"/>
      <c r="AW981" s="13"/>
      <c r="AX981" s="13"/>
      <c r="AY981" s="13"/>
      <c r="AZ981" s="13"/>
      <c r="BA981" s="13"/>
      <c r="BB981" s="13"/>
      <c r="BC981" s="13"/>
      <c r="BD981" s="13"/>
      <c r="BE981" s="13"/>
      <c r="BF981" s="13"/>
      <c r="BG981" s="13"/>
      <c r="BH981" s="13"/>
      <c r="BI981" s="13"/>
      <c r="BJ981" s="13"/>
      <c r="BK981" s="13"/>
      <c r="BL981" s="13"/>
      <c r="BM981" s="13"/>
      <c r="BN981" s="13"/>
      <c r="BO981" s="13"/>
      <c r="BP981" s="13"/>
      <c r="BQ981" s="13"/>
      <c r="BR981" s="13"/>
      <c r="BS981" s="13"/>
      <c r="BT981" s="13"/>
      <c r="BU981" s="13"/>
      <c r="BV981" s="13"/>
      <c r="BW981" s="13"/>
      <c r="BX981" s="13"/>
      <c r="BY981" s="13"/>
      <c r="BZ981" s="13"/>
      <c r="CA981" s="13"/>
      <c r="CB981" s="13"/>
      <c r="CC981" s="13"/>
      <c r="CD981" s="13"/>
      <c r="CE981" s="13"/>
      <c r="CF981" s="13"/>
      <c r="CG981" s="13"/>
      <c r="CH981" s="13"/>
    </row>
    <row r="982" spans="1:86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Z982" s="15"/>
      <c r="AA982" s="15"/>
      <c r="AB982" s="15"/>
      <c r="AC982" s="15"/>
      <c r="AD982" s="15"/>
      <c r="AE982" s="15"/>
      <c r="AF982" s="15"/>
      <c r="AG982" s="15"/>
      <c r="AH982" s="15"/>
      <c r="AI982" s="15"/>
      <c r="AJ982" s="15"/>
      <c r="AK982" s="15"/>
      <c r="AL982" s="15"/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  <c r="AW982" s="13"/>
      <c r="AX982" s="13"/>
      <c r="AY982" s="13"/>
      <c r="AZ982" s="13"/>
      <c r="BA982" s="13"/>
      <c r="BB982" s="13"/>
      <c r="BC982" s="13"/>
      <c r="BD982" s="13"/>
      <c r="BE982" s="13"/>
      <c r="BF982" s="13"/>
      <c r="BG982" s="13"/>
      <c r="BH982" s="13"/>
      <c r="BI982" s="13"/>
      <c r="BJ982" s="13"/>
      <c r="BK982" s="13"/>
      <c r="BL982" s="13"/>
      <c r="BM982" s="13"/>
      <c r="BN982" s="13"/>
      <c r="BO982" s="13"/>
      <c r="BP982" s="13"/>
      <c r="BQ982" s="13"/>
      <c r="BR982" s="13"/>
      <c r="BS982" s="13"/>
      <c r="BT982" s="13"/>
      <c r="BU982" s="13"/>
      <c r="BV982" s="13"/>
      <c r="BW982" s="13"/>
      <c r="BX982" s="13"/>
      <c r="BY982" s="13"/>
      <c r="BZ982" s="13"/>
      <c r="CA982" s="13"/>
      <c r="CB982" s="13"/>
      <c r="CC982" s="13"/>
      <c r="CD982" s="13"/>
      <c r="CE982" s="13"/>
      <c r="CF982" s="13"/>
      <c r="CG982" s="13"/>
      <c r="CH982" s="13"/>
    </row>
    <row r="983" spans="1:86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Z983" s="15"/>
      <c r="AA983" s="15"/>
      <c r="AB983" s="15"/>
      <c r="AC983" s="15"/>
      <c r="AD983" s="15"/>
      <c r="AE983" s="15"/>
      <c r="AF983" s="15"/>
      <c r="AG983" s="15"/>
      <c r="AH983" s="15"/>
      <c r="AI983" s="15"/>
      <c r="AJ983" s="15"/>
      <c r="AK983" s="15"/>
      <c r="AL983" s="15"/>
      <c r="AM983" s="13"/>
      <c r="AN983" s="13"/>
      <c r="AO983" s="13"/>
      <c r="AP983" s="13"/>
      <c r="AQ983" s="13"/>
      <c r="AR983" s="13"/>
      <c r="AS983" s="13"/>
      <c r="AT983" s="13"/>
      <c r="AU983" s="13"/>
      <c r="AV983" s="13"/>
      <c r="AW983" s="13"/>
      <c r="AX983" s="13"/>
      <c r="AY983" s="13"/>
      <c r="AZ983" s="13"/>
      <c r="BA983" s="13"/>
      <c r="BB983" s="13"/>
      <c r="BC983" s="13"/>
      <c r="BD983" s="13"/>
      <c r="BE983" s="13"/>
      <c r="BF983" s="13"/>
      <c r="BG983" s="13"/>
      <c r="BH983" s="13"/>
      <c r="BI983" s="13"/>
      <c r="BJ983" s="13"/>
      <c r="BK983" s="13"/>
      <c r="BL983" s="13"/>
      <c r="BM983" s="13"/>
      <c r="BN983" s="13"/>
      <c r="BO983" s="13"/>
      <c r="BP983" s="13"/>
      <c r="BQ983" s="13"/>
      <c r="BR983" s="13"/>
      <c r="BS983" s="13"/>
      <c r="BT983" s="13"/>
      <c r="BU983" s="13"/>
      <c r="BV983" s="13"/>
      <c r="BW983" s="13"/>
      <c r="BX983" s="13"/>
      <c r="BY983" s="13"/>
      <c r="BZ983" s="13"/>
      <c r="CA983" s="13"/>
      <c r="CB983" s="13"/>
      <c r="CC983" s="13"/>
      <c r="CD983" s="13"/>
      <c r="CE983" s="13"/>
      <c r="CF983" s="13"/>
      <c r="CG983" s="13"/>
      <c r="CH983" s="13"/>
    </row>
    <row r="984" spans="1:86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Z984" s="15"/>
      <c r="AA984" s="15"/>
      <c r="AB984" s="15"/>
      <c r="AC984" s="15"/>
      <c r="AD984" s="15"/>
      <c r="AE984" s="15"/>
      <c r="AF984" s="15"/>
      <c r="AG984" s="15"/>
      <c r="AH984" s="15"/>
      <c r="AI984" s="15"/>
      <c r="AJ984" s="15"/>
      <c r="AK984" s="15"/>
      <c r="AL984" s="15"/>
      <c r="AM984" s="13"/>
      <c r="AN984" s="13"/>
      <c r="AO984" s="13"/>
      <c r="AP984" s="13"/>
      <c r="AQ984" s="13"/>
      <c r="AR984" s="13"/>
      <c r="AS984" s="13"/>
      <c r="AT984" s="13"/>
      <c r="AU984" s="13"/>
      <c r="AV984" s="13"/>
      <c r="AW984" s="13"/>
      <c r="AX984" s="13"/>
      <c r="AY984" s="13"/>
      <c r="AZ984" s="13"/>
      <c r="BA984" s="13"/>
      <c r="BB984" s="13"/>
      <c r="BC984" s="13"/>
      <c r="BD984" s="13"/>
      <c r="BE984" s="13"/>
      <c r="BF984" s="13"/>
      <c r="BG984" s="13"/>
      <c r="BH984" s="13"/>
      <c r="BI984" s="13"/>
      <c r="BJ984" s="13"/>
      <c r="BK984" s="13"/>
      <c r="BL984" s="13"/>
      <c r="BM984" s="13"/>
      <c r="BN984" s="13"/>
      <c r="BO984" s="13"/>
      <c r="BP984" s="13"/>
      <c r="BQ984" s="13"/>
      <c r="BR984" s="13"/>
      <c r="BS984" s="13"/>
      <c r="BT984" s="13"/>
      <c r="BU984" s="13"/>
      <c r="BV984" s="13"/>
      <c r="BW984" s="13"/>
      <c r="BX984" s="13"/>
      <c r="BY984" s="13"/>
      <c r="BZ984" s="13"/>
      <c r="CA984" s="13"/>
      <c r="CB984" s="13"/>
      <c r="CC984" s="13"/>
      <c r="CD984" s="13"/>
      <c r="CE984" s="13"/>
      <c r="CF984" s="13"/>
      <c r="CG984" s="13"/>
      <c r="CH984" s="13"/>
    </row>
    <row r="985" spans="1:86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Z985" s="15"/>
      <c r="AA985" s="15"/>
      <c r="AB985" s="15"/>
      <c r="AC985" s="15"/>
      <c r="AD985" s="15"/>
      <c r="AE985" s="15"/>
      <c r="AF985" s="15"/>
      <c r="AG985" s="15"/>
      <c r="AH985" s="15"/>
      <c r="AI985" s="15"/>
      <c r="AJ985" s="15"/>
      <c r="AK985" s="15"/>
      <c r="AL985" s="15"/>
      <c r="AM985" s="13"/>
      <c r="AN985" s="13"/>
      <c r="AO985" s="13"/>
      <c r="AP985" s="13"/>
      <c r="AQ985" s="13"/>
      <c r="AR985" s="13"/>
      <c r="AS985" s="13"/>
      <c r="AT985" s="13"/>
      <c r="AU985" s="13"/>
      <c r="AV985" s="13"/>
      <c r="AW985" s="13"/>
      <c r="AX985" s="13"/>
      <c r="AY985" s="13"/>
      <c r="AZ985" s="13"/>
      <c r="BA985" s="13"/>
      <c r="BB985" s="13"/>
      <c r="BC985" s="13"/>
      <c r="BD985" s="13"/>
      <c r="BE985" s="13"/>
      <c r="BF985" s="13"/>
      <c r="BG985" s="13"/>
      <c r="BH985" s="13"/>
      <c r="BI985" s="13"/>
      <c r="BJ985" s="13"/>
      <c r="BK985" s="13"/>
      <c r="BL985" s="13"/>
      <c r="BM985" s="13"/>
      <c r="BN985" s="13"/>
      <c r="BO985" s="13"/>
      <c r="BP985" s="13"/>
      <c r="BQ985" s="13"/>
      <c r="BR985" s="13"/>
      <c r="BS985" s="13"/>
      <c r="BT985" s="13"/>
      <c r="BU985" s="13"/>
      <c r="BV985" s="13"/>
      <c r="BW985" s="13"/>
      <c r="BX985" s="13"/>
      <c r="BY985" s="13"/>
      <c r="BZ985" s="13"/>
      <c r="CA985" s="13"/>
      <c r="CB985" s="13"/>
      <c r="CC985" s="13"/>
      <c r="CD985" s="13"/>
      <c r="CE985" s="13"/>
      <c r="CF985" s="13"/>
      <c r="CG985" s="13"/>
      <c r="CH985" s="13"/>
    </row>
    <row r="986" spans="1:86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Z986" s="15"/>
      <c r="AA986" s="15"/>
      <c r="AB986" s="15"/>
      <c r="AC986" s="15"/>
      <c r="AD986" s="15"/>
      <c r="AE986" s="15"/>
      <c r="AF986" s="15"/>
      <c r="AG986" s="15"/>
      <c r="AH986" s="15"/>
      <c r="AI986" s="15"/>
      <c r="AJ986" s="15"/>
      <c r="AK986" s="15"/>
      <c r="AL986" s="15"/>
      <c r="AM986" s="13"/>
      <c r="AN986" s="13"/>
      <c r="AO986" s="13"/>
      <c r="AP986" s="13"/>
      <c r="AQ986" s="13"/>
      <c r="AR986" s="13"/>
      <c r="AS986" s="13"/>
      <c r="AT986" s="13"/>
      <c r="AU986" s="13"/>
      <c r="AV986" s="13"/>
      <c r="AW986" s="13"/>
      <c r="AX986" s="13"/>
      <c r="AY986" s="13"/>
      <c r="AZ986" s="13"/>
      <c r="BA986" s="13"/>
      <c r="BB986" s="13"/>
      <c r="BC986" s="13"/>
      <c r="BD986" s="13"/>
      <c r="BE986" s="13"/>
      <c r="BF986" s="13"/>
      <c r="BG986" s="13"/>
      <c r="BH986" s="13"/>
      <c r="BI986" s="13"/>
      <c r="BJ986" s="13"/>
      <c r="BK986" s="13"/>
      <c r="BL986" s="13"/>
      <c r="BM986" s="13"/>
      <c r="BN986" s="13"/>
      <c r="BO986" s="13"/>
      <c r="BP986" s="13"/>
      <c r="BQ986" s="13"/>
      <c r="BR986" s="13"/>
      <c r="BS986" s="13"/>
      <c r="BT986" s="13"/>
      <c r="BU986" s="13"/>
      <c r="BV986" s="13"/>
      <c r="BW986" s="13"/>
      <c r="BX986" s="13"/>
      <c r="BY986" s="13"/>
      <c r="BZ986" s="13"/>
      <c r="CA986" s="13"/>
      <c r="CB986" s="13"/>
      <c r="CC986" s="13"/>
      <c r="CD986" s="13"/>
      <c r="CE986" s="13"/>
      <c r="CF986" s="13"/>
      <c r="CG986" s="13"/>
      <c r="CH986" s="13"/>
    </row>
    <row r="987" spans="1:86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Z987" s="15"/>
      <c r="AA987" s="15"/>
      <c r="AB987" s="15"/>
      <c r="AC987" s="15"/>
      <c r="AD987" s="15"/>
      <c r="AE987" s="15"/>
      <c r="AF987" s="15"/>
      <c r="AG987" s="15"/>
      <c r="AH987" s="15"/>
      <c r="AI987" s="15"/>
      <c r="AJ987" s="15"/>
      <c r="AK987" s="15"/>
      <c r="AL987" s="15"/>
      <c r="AM987" s="13"/>
      <c r="AN987" s="13"/>
      <c r="AO987" s="13"/>
      <c r="AP987" s="13"/>
      <c r="AQ987" s="13"/>
      <c r="AR987" s="13"/>
      <c r="AS987" s="13"/>
      <c r="AT987" s="13"/>
      <c r="AU987" s="13"/>
      <c r="AV987" s="13"/>
      <c r="AW987" s="13"/>
      <c r="AX987" s="13"/>
      <c r="AY987" s="13"/>
      <c r="AZ987" s="13"/>
      <c r="BA987" s="13"/>
      <c r="BB987" s="13"/>
      <c r="BC987" s="13"/>
      <c r="BD987" s="13"/>
      <c r="BE987" s="13"/>
      <c r="BF987" s="13"/>
      <c r="BG987" s="13"/>
      <c r="BH987" s="13"/>
      <c r="BI987" s="13"/>
      <c r="BJ987" s="13"/>
      <c r="BK987" s="13"/>
      <c r="BL987" s="13"/>
      <c r="BM987" s="13"/>
      <c r="BN987" s="13"/>
      <c r="BO987" s="13"/>
      <c r="BP987" s="13"/>
      <c r="BQ987" s="13"/>
      <c r="BR987" s="13"/>
      <c r="BS987" s="13"/>
      <c r="BT987" s="13"/>
      <c r="BU987" s="13"/>
      <c r="BV987" s="13"/>
      <c r="BW987" s="13"/>
      <c r="BX987" s="13"/>
      <c r="BY987" s="13"/>
      <c r="BZ987" s="13"/>
      <c r="CA987" s="13"/>
      <c r="CB987" s="13"/>
      <c r="CC987" s="13"/>
      <c r="CD987" s="13"/>
      <c r="CE987" s="13"/>
      <c r="CF987" s="13"/>
      <c r="CG987" s="13"/>
      <c r="CH987" s="13"/>
    </row>
    <row r="988" spans="1:86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Z988" s="15"/>
      <c r="AA988" s="15"/>
      <c r="AB988" s="15"/>
      <c r="AC988" s="15"/>
      <c r="AD988" s="15"/>
      <c r="AE988" s="15"/>
      <c r="AF988" s="15"/>
      <c r="AG988" s="15"/>
      <c r="AH988" s="15"/>
      <c r="AI988" s="15"/>
      <c r="AJ988" s="15"/>
      <c r="AK988" s="15"/>
      <c r="AL988" s="15"/>
      <c r="AM988" s="13"/>
      <c r="AN988" s="13"/>
      <c r="AO988" s="13"/>
      <c r="AP988" s="13"/>
      <c r="AQ988" s="13"/>
      <c r="AR988" s="13"/>
      <c r="AS988" s="13"/>
      <c r="AT988" s="13"/>
      <c r="AU988" s="13"/>
      <c r="AV988" s="13"/>
      <c r="AW988" s="13"/>
      <c r="AX988" s="13"/>
      <c r="AY988" s="13"/>
      <c r="AZ988" s="13"/>
      <c r="BA988" s="13"/>
      <c r="BB988" s="13"/>
      <c r="BC988" s="13"/>
      <c r="BD988" s="13"/>
      <c r="BE988" s="13"/>
      <c r="BF988" s="13"/>
      <c r="BG988" s="13"/>
      <c r="BH988" s="13"/>
      <c r="BI988" s="13"/>
      <c r="BJ988" s="13"/>
      <c r="BK988" s="13"/>
      <c r="BL988" s="13"/>
      <c r="BM988" s="13"/>
      <c r="BN988" s="13"/>
      <c r="BO988" s="13"/>
      <c r="BP988" s="13"/>
      <c r="BQ988" s="13"/>
      <c r="BR988" s="13"/>
      <c r="BS988" s="13"/>
      <c r="BT988" s="13"/>
      <c r="BU988" s="13"/>
      <c r="BV988" s="13"/>
      <c r="BW988" s="13"/>
      <c r="BX988" s="13"/>
      <c r="BY988" s="13"/>
      <c r="BZ988" s="13"/>
      <c r="CA988" s="13"/>
      <c r="CB988" s="13"/>
      <c r="CC988" s="13"/>
      <c r="CD988" s="13"/>
      <c r="CE988" s="13"/>
      <c r="CF988" s="13"/>
      <c r="CG988" s="13"/>
      <c r="CH988" s="13"/>
    </row>
    <row r="989" spans="1:86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Z989" s="15"/>
      <c r="AA989" s="15"/>
      <c r="AB989" s="15"/>
      <c r="AC989" s="15"/>
      <c r="AD989" s="15"/>
      <c r="AE989" s="15"/>
      <c r="AF989" s="15"/>
      <c r="AG989" s="15"/>
      <c r="AH989" s="15"/>
      <c r="AI989" s="15"/>
      <c r="AJ989" s="15"/>
      <c r="AK989" s="15"/>
      <c r="AL989" s="15"/>
      <c r="AM989" s="13"/>
      <c r="AN989" s="13"/>
      <c r="AO989" s="13"/>
      <c r="AP989" s="13"/>
      <c r="AQ989" s="13"/>
      <c r="AR989" s="13"/>
      <c r="AS989" s="13"/>
      <c r="AT989" s="13"/>
      <c r="AU989" s="13"/>
      <c r="AV989" s="13"/>
      <c r="AW989" s="13"/>
      <c r="AX989" s="13"/>
      <c r="AY989" s="13"/>
      <c r="AZ989" s="13"/>
      <c r="BA989" s="13"/>
      <c r="BB989" s="13"/>
      <c r="BC989" s="13"/>
      <c r="BD989" s="13"/>
      <c r="BE989" s="13"/>
      <c r="BF989" s="13"/>
      <c r="BG989" s="13"/>
      <c r="BH989" s="13"/>
      <c r="BI989" s="13"/>
      <c r="BJ989" s="13"/>
      <c r="BK989" s="13"/>
      <c r="BL989" s="13"/>
      <c r="BM989" s="13"/>
      <c r="BN989" s="13"/>
      <c r="BO989" s="13"/>
      <c r="BP989" s="13"/>
      <c r="BQ989" s="13"/>
      <c r="BR989" s="13"/>
      <c r="BS989" s="13"/>
      <c r="BT989" s="13"/>
      <c r="BU989" s="13"/>
      <c r="BV989" s="13"/>
      <c r="BW989" s="13"/>
      <c r="BX989" s="13"/>
      <c r="BY989" s="13"/>
      <c r="BZ989" s="13"/>
      <c r="CA989" s="13"/>
      <c r="CB989" s="13"/>
      <c r="CC989" s="13"/>
      <c r="CD989" s="13"/>
      <c r="CE989" s="13"/>
      <c r="CF989" s="13"/>
      <c r="CG989" s="13"/>
      <c r="CH989" s="13"/>
    </row>
    <row r="990" spans="1:86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Z990" s="15"/>
      <c r="AA990" s="15"/>
      <c r="AB990" s="15"/>
      <c r="AC990" s="15"/>
      <c r="AD990" s="15"/>
      <c r="AE990" s="15"/>
      <c r="AF990" s="15"/>
      <c r="AG990" s="15"/>
      <c r="AH990" s="15"/>
      <c r="AI990" s="15"/>
      <c r="AJ990" s="15"/>
      <c r="AK990" s="15"/>
      <c r="AL990" s="15"/>
      <c r="AM990" s="13"/>
      <c r="AN990" s="13"/>
      <c r="AO990" s="13"/>
      <c r="AP990" s="13"/>
      <c r="AQ990" s="13"/>
      <c r="AR990" s="13"/>
      <c r="AS990" s="13"/>
      <c r="AT990" s="13"/>
      <c r="AU990" s="13"/>
      <c r="AV990" s="13"/>
      <c r="AW990" s="13"/>
      <c r="AX990" s="13"/>
      <c r="AY990" s="13"/>
      <c r="AZ990" s="13"/>
      <c r="BA990" s="13"/>
      <c r="BB990" s="13"/>
      <c r="BC990" s="13"/>
      <c r="BD990" s="13"/>
      <c r="BE990" s="13"/>
      <c r="BF990" s="13"/>
      <c r="BG990" s="13"/>
      <c r="BH990" s="13"/>
      <c r="BI990" s="13"/>
      <c r="BJ990" s="13"/>
      <c r="BK990" s="13"/>
      <c r="BL990" s="13"/>
      <c r="BM990" s="13"/>
      <c r="BN990" s="13"/>
      <c r="BO990" s="13"/>
      <c r="BP990" s="13"/>
      <c r="BQ990" s="13"/>
      <c r="BR990" s="13"/>
      <c r="BS990" s="13"/>
      <c r="BT990" s="13"/>
      <c r="BU990" s="13"/>
      <c r="BV990" s="13"/>
      <c r="BW990" s="13"/>
      <c r="BX990" s="13"/>
      <c r="BY990" s="13"/>
      <c r="BZ990" s="13"/>
      <c r="CA990" s="13"/>
      <c r="CB990" s="13"/>
      <c r="CC990" s="13"/>
      <c r="CD990" s="13"/>
      <c r="CE990" s="13"/>
      <c r="CF990" s="13"/>
      <c r="CG990" s="13"/>
      <c r="CH990" s="13"/>
    </row>
    <row r="991" spans="1:86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Z991" s="15"/>
      <c r="AA991" s="15"/>
      <c r="AB991" s="15"/>
      <c r="AC991" s="15"/>
      <c r="AD991" s="15"/>
      <c r="AE991" s="15"/>
      <c r="AF991" s="15"/>
      <c r="AG991" s="15"/>
      <c r="AH991" s="15"/>
      <c r="AI991" s="15"/>
      <c r="AJ991" s="15"/>
      <c r="AK991" s="15"/>
      <c r="AL991" s="15"/>
      <c r="AM991" s="13"/>
      <c r="AN991" s="13"/>
      <c r="AO991" s="13"/>
      <c r="AP991" s="13"/>
      <c r="AQ991" s="13"/>
      <c r="AR991" s="13"/>
      <c r="AS991" s="13"/>
      <c r="AT991" s="13"/>
      <c r="AU991" s="13"/>
      <c r="AV991" s="13"/>
      <c r="AW991" s="13"/>
      <c r="AX991" s="13"/>
      <c r="AY991" s="13"/>
      <c r="AZ991" s="13"/>
      <c r="BA991" s="13"/>
      <c r="BB991" s="13"/>
      <c r="BC991" s="13"/>
      <c r="BD991" s="13"/>
      <c r="BE991" s="13"/>
      <c r="BF991" s="13"/>
      <c r="BG991" s="13"/>
      <c r="BH991" s="13"/>
      <c r="BI991" s="13"/>
      <c r="BJ991" s="13"/>
      <c r="BK991" s="13"/>
      <c r="BL991" s="13"/>
      <c r="BM991" s="13"/>
      <c r="BN991" s="13"/>
      <c r="BO991" s="13"/>
      <c r="BP991" s="13"/>
      <c r="BQ991" s="13"/>
      <c r="BR991" s="13"/>
      <c r="BS991" s="13"/>
      <c r="BT991" s="13"/>
      <c r="BU991" s="13"/>
      <c r="BV991" s="13"/>
      <c r="BW991" s="13"/>
      <c r="BX991" s="13"/>
      <c r="BY991" s="13"/>
      <c r="BZ991" s="13"/>
      <c r="CA991" s="13"/>
      <c r="CB991" s="13"/>
      <c r="CC991" s="13"/>
      <c r="CD991" s="13"/>
      <c r="CE991" s="13"/>
      <c r="CF991" s="13"/>
      <c r="CG991" s="13"/>
      <c r="CH991" s="13"/>
    </row>
    <row r="992" spans="1:86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Z992" s="15"/>
      <c r="AA992" s="15"/>
      <c r="AB992" s="15"/>
      <c r="AC992" s="15"/>
      <c r="AD992" s="15"/>
      <c r="AE992" s="15"/>
      <c r="AF992" s="15"/>
      <c r="AG992" s="15"/>
      <c r="AH992" s="15"/>
      <c r="AI992" s="15"/>
      <c r="AJ992" s="15"/>
      <c r="AK992" s="15"/>
      <c r="AL992" s="15"/>
      <c r="AM992" s="13"/>
      <c r="AN992" s="13"/>
      <c r="AO992" s="13"/>
      <c r="AP992" s="13"/>
      <c r="AQ992" s="13"/>
      <c r="AR992" s="13"/>
      <c r="AS992" s="13"/>
      <c r="AT992" s="13"/>
      <c r="AU992" s="13"/>
      <c r="AV992" s="13"/>
      <c r="AW992" s="13"/>
      <c r="AX992" s="13"/>
      <c r="AY992" s="13"/>
      <c r="AZ992" s="13"/>
      <c r="BA992" s="13"/>
      <c r="BB992" s="13"/>
      <c r="BC992" s="13"/>
      <c r="BD992" s="13"/>
      <c r="BE992" s="13"/>
      <c r="BF992" s="13"/>
      <c r="BG992" s="13"/>
      <c r="BH992" s="13"/>
      <c r="BI992" s="13"/>
      <c r="BJ992" s="13"/>
      <c r="BK992" s="13"/>
      <c r="BL992" s="13"/>
      <c r="BM992" s="13"/>
      <c r="BN992" s="13"/>
      <c r="BO992" s="13"/>
      <c r="BP992" s="13"/>
      <c r="BQ992" s="13"/>
      <c r="BR992" s="13"/>
      <c r="BS992" s="13"/>
      <c r="BT992" s="13"/>
      <c r="BU992" s="13"/>
      <c r="BV992" s="13"/>
      <c r="BW992" s="13"/>
      <c r="BX992" s="13"/>
      <c r="BY992" s="13"/>
      <c r="BZ992" s="13"/>
      <c r="CA992" s="13"/>
      <c r="CB992" s="13"/>
      <c r="CC992" s="13"/>
      <c r="CD992" s="13"/>
      <c r="CE992" s="13"/>
      <c r="CF992" s="13"/>
      <c r="CG992" s="13"/>
      <c r="CH992" s="13"/>
    </row>
    <row r="993" spans="1:86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Z993" s="15"/>
      <c r="AA993" s="15"/>
      <c r="AB993" s="15"/>
      <c r="AC993" s="15"/>
      <c r="AD993" s="15"/>
      <c r="AE993" s="15"/>
      <c r="AF993" s="15"/>
      <c r="AG993" s="15"/>
      <c r="AH993" s="15"/>
      <c r="AI993" s="15"/>
      <c r="AJ993" s="15"/>
      <c r="AK993" s="15"/>
      <c r="AL993" s="15"/>
      <c r="AM993" s="13"/>
      <c r="AN993" s="13"/>
      <c r="AO993" s="13"/>
      <c r="AP993" s="13"/>
      <c r="AQ993" s="13"/>
      <c r="AR993" s="13"/>
      <c r="AS993" s="13"/>
      <c r="AT993" s="13"/>
      <c r="AU993" s="13"/>
      <c r="AV993" s="13"/>
      <c r="AW993" s="13"/>
      <c r="AX993" s="13"/>
      <c r="AY993" s="13"/>
      <c r="AZ993" s="13"/>
      <c r="BA993" s="13"/>
      <c r="BB993" s="13"/>
      <c r="BC993" s="13"/>
      <c r="BD993" s="13"/>
      <c r="BE993" s="13"/>
      <c r="BF993" s="13"/>
      <c r="BG993" s="13"/>
      <c r="BH993" s="13"/>
      <c r="BI993" s="13"/>
      <c r="BJ993" s="13"/>
      <c r="BK993" s="13"/>
      <c r="BL993" s="13"/>
      <c r="BM993" s="13"/>
      <c r="BN993" s="13"/>
      <c r="BO993" s="13"/>
      <c r="BP993" s="13"/>
      <c r="BQ993" s="13"/>
      <c r="BR993" s="13"/>
      <c r="BS993" s="13"/>
      <c r="BT993" s="13"/>
      <c r="BU993" s="13"/>
      <c r="BV993" s="13"/>
      <c r="BW993" s="13"/>
      <c r="BX993" s="13"/>
      <c r="BY993" s="13"/>
      <c r="BZ993" s="13"/>
      <c r="CA993" s="13"/>
      <c r="CB993" s="13"/>
      <c r="CC993" s="13"/>
      <c r="CD993" s="13"/>
      <c r="CE993" s="13"/>
      <c r="CF993" s="13"/>
      <c r="CG993" s="13"/>
      <c r="CH993" s="13"/>
    </row>
    <row r="994" spans="1:86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Z994" s="15"/>
      <c r="AA994" s="15"/>
      <c r="AB994" s="15"/>
      <c r="AC994" s="15"/>
      <c r="AD994" s="15"/>
      <c r="AE994" s="15"/>
      <c r="AF994" s="15"/>
      <c r="AG994" s="15"/>
      <c r="AH994" s="15"/>
      <c r="AI994" s="15"/>
      <c r="AJ994" s="15"/>
      <c r="AK994" s="15"/>
      <c r="AL994" s="15"/>
      <c r="AM994" s="13"/>
      <c r="AN994" s="13"/>
      <c r="AO994" s="13"/>
      <c r="AP994" s="13"/>
      <c r="AQ994" s="13"/>
      <c r="AR994" s="13"/>
      <c r="AS994" s="13"/>
      <c r="AT994" s="13"/>
      <c r="AU994" s="13"/>
      <c r="AV994" s="13"/>
      <c r="AW994" s="13"/>
      <c r="AX994" s="13"/>
      <c r="AY994" s="13"/>
      <c r="AZ994" s="13"/>
      <c r="BA994" s="13"/>
      <c r="BB994" s="13"/>
      <c r="BC994" s="13"/>
      <c r="BD994" s="13"/>
      <c r="BE994" s="13"/>
      <c r="BF994" s="13"/>
      <c r="BG994" s="13"/>
      <c r="BH994" s="13"/>
      <c r="BI994" s="13"/>
      <c r="BJ994" s="13"/>
      <c r="BK994" s="13"/>
      <c r="BL994" s="13"/>
      <c r="BM994" s="13"/>
      <c r="BN994" s="13"/>
      <c r="BO994" s="13"/>
      <c r="BP994" s="13"/>
      <c r="BQ994" s="13"/>
      <c r="BR994" s="13"/>
      <c r="BS994" s="13"/>
      <c r="BT994" s="13"/>
      <c r="BU994" s="13"/>
      <c r="BV994" s="13"/>
      <c r="BW994" s="13"/>
      <c r="BX994" s="13"/>
      <c r="BY994" s="13"/>
      <c r="BZ994" s="13"/>
      <c r="CA994" s="13"/>
      <c r="CB994" s="13"/>
      <c r="CC994" s="13"/>
      <c r="CD994" s="13"/>
      <c r="CE994" s="13"/>
      <c r="CF994" s="13"/>
      <c r="CG994" s="13"/>
      <c r="CH994" s="13"/>
    </row>
    <row r="995" spans="1:86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Z995" s="15"/>
      <c r="AA995" s="15"/>
      <c r="AB995" s="15"/>
      <c r="AC995" s="15"/>
      <c r="AD995" s="15"/>
      <c r="AE995" s="15"/>
      <c r="AF995" s="15"/>
      <c r="AG995" s="15"/>
      <c r="AH995" s="15"/>
      <c r="AI995" s="15"/>
      <c r="AJ995" s="15"/>
      <c r="AK995" s="15"/>
      <c r="AL995" s="15"/>
      <c r="AM995" s="13"/>
      <c r="AN995" s="13"/>
      <c r="AO995" s="13"/>
      <c r="AP995" s="13"/>
      <c r="AQ995" s="13"/>
      <c r="AR995" s="13"/>
      <c r="AS995" s="13"/>
      <c r="AT995" s="13"/>
      <c r="AU995" s="13"/>
      <c r="AV995" s="13"/>
      <c r="AW995" s="13"/>
      <c r="AX995" s="13"/>
      <c r="AY995" s="13"/>
      <c r="AZ995" s="13"/>
      <c r="BA995" s="13"/>
      <c r="BB995" s="13"/>
      <c r="BC995" s="13"/>
      <c r="BD995" s="13"/>
      <c r="BE995" s="13"/>
      <c r="BF995" s="13"/>
      <c r="BG995" s="13"/>
      <c r="BH995" s="13"/>
      <c r="BI995" s="13"/>
      <c r="BJ995" s="13"/>
      <c r="BK995" s="13"/>
      <c r="BL995" s="13"/>
      <c r="BM995" s="13"/>
      <c r="BN995" s="13"/>
      <c r="BO995" s="13"/>
      <c r="BP995" s="13"/>
      <c r="BQ995" s="13"/>
      <c r="BR995" s="13"/>
      <c r="BS995" s="13"/>
      <c r="BT995" s="13"/>
      <c r="BU995" s="13"/>
      <c r="BV995" s="13"/>
      <c r="BW995" s="13"/>
      <c r="BX995" s="13"/>
      <c r="BY995" s="13"/>
      <c r="BZ995" s="13"/>
      <c r="CA995" s="13"/>
      <c r="CB995" s="13"/>
      <c r="CC995" s="13"/>
      <c r="CD995" s="13"/>
      <c r="CE995" s="13"/>
      <c r="CF995" s="13"/>
      <c r="CG995" s="13"/>
      <c r="CH995" s="13"/>
    </row>
    <row r="996" spans="1:86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Z996" s="15"/>
      <c r="AA996" s="15"/>
      <c r="AB996" s="15"/>
      <c r="AC996" s="15"/>
      <c r="AD996" s="15"/>
      <c r="AE996" s="15"/>
      <c r="AF996" s="15"/>
      <c r="AG996" s="15"/>
      <c r="AH996" s="15"/>
      <c r="AI996" s="15"/>
      <c r="AJ996" s="15"/>
      <c r="AK996" s="15"/>
      <c r="AL996" s="15"/>
      <c r="AM996" s="13"/>
      <c r="AN996" s="13"/>
      <c r="AO996" s="13"/>
      <c r="AP996" s="13"/>
      <c r="AQ996" s="13"/>
      <c r="AR996" s="13"/>
      <c r="AS996" s="13"/>
      <c r="AT996" s="13"/>
      <c r="AU996" s="13"/>
      <c r="AV996" s="13"/>
      <c r="AW996" s="13"/>
      <c r="AX996" s="13"/>
      <c r="AY996" s="13"/>
      <c r="AZ996" s="13"/>
      <c r="BA996" s="13"/>
      <c r="BB996" s="13"/>
      <c r="BC996" s="13"/>
      <c r="BD996" s="13"/>
      <c r="BE996" s="13"/>
      <c r="BF996" s="13"/>
      <c r="BG996" s="13"/>
      <c r="BH996" s="13"/>
      <c r="BI996" s="13"/>
      <c r="BJ996" s="13"/>
      <c r="BK996" s="13"/>
      <c r="BL996" s="13"/>
      <c r="BM996" s="13"/>
      <c r="BN996" s="13"/>
      <c r="BO996" s="13"/>
      <c r="BP996" s="13"/>
      <c r="BQ996" s="13"/>
      <c r="BR996" s="13"/>
      <c r="BS996" s="13"/>
      <c r="BT996" s="13"/>
      <c r="BU996" s="13"/>
      <c r="BV996" s="13"/>
      <c r="BW996" s="13"/>
      <c r="BX996" s="13"/>
      <c r="BY996" s="13"/>
      <c r="BZ996" s="13"/>
      <c r="CA996" s="13"/>
      <c r="CB996" s="13"/>
      <c r="CC996" s="13"/>
      <c r="CD996" s="13"/>
      <c r="CE996" s="13"/>
      <c r="CF996" s="13"/>
      <c r="CG996" s="13"/>
      <c r="CH996" s="13"/>
    </row>
    <row r="997" spans="1:86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Z997" s="15"/>
      <c r="AA997" s="15"/>
      <c r="AB997" s="15"/>
      <c r="AC997" s="15"/>
      <c r="AD997" s="15"/>
      <c r="AE997" s="15"/>
      <c r="AF997" s="15"/>
      <c r="AG997" s="15"/>
      <c r="AH997" s="15"/>
      <c r="AI997" s="15"/>
      <c r="AJ997" s="15"/>
      <c r="AK997" s="15"/>
      <c r="AL997" s="15"/>
      <c r="AM997" s="13"/>
      <c r="AN997" s="13"/>
      <c r="AO997" s="13"/>
      <c r="AP997" s="13"/>
      <c r="AQ997" s="13"/>
      <c r="AR997" s="13"/>
      <c r="AS997" s="13"/>
      <c r="AT997" s="13"/>
      <c r="AU997" s="13"/>
      <c r="AV997" s="13"/>
      <c r="AW997" s="13"/>
      <c r="AX997" s="13"/>
      <c r="AY997" s="13"/>
      <c r="AZ997" s="13"/>
      <c r="BA997" s="13"/>
      <c r="BB997" s="13"/>
      <c r="BC997" s="13"/>
      <c r="BD997" s="13"/>
      <c r="BE997" s="13"/>
      <c r="BF997" s="13"/>
      <c r="BG997" s="13"/>
      <c r="BH997" s="13"/>
      <c r="BI997" s="13"/>
      <c r="BJ997" s="13"/>
      <c r="BK997" s="13"/>
      <c r="BL997" s="13"/>
      <c r="BM997" s="13"/>
      <c r="BN997" s="13"/>
      <c r="BO997" s="13"/>
      <c r="BP997" s="13"/>
      <c r="BQ997" s="13"/>
      <c r="BR997" s="13"/>
      <c r="BS997" s="13"/>
      <c r="BT997" s="13"/>
      <c r="BU997" s="13"/>
      <c r="BV997" s="13"/>
      <c r="BW997" s="13"/>
      <c r="BX997" s="13"/>
      <c r="BY997" s="13"/>
      <c r="BZ997" s="13"/>
      <c r="CA997" s="13"/>
      <c r="CB997" s="13"/>
      <c r="CC997" s="13"/>
      <c r="CD997" s="13"/>
      <c r="CE997" s="13"/>
      <c r="CF997" s="13"/>
      <c r="CG997" s="13"/>
      <c r="CH997" s="13"/>
    </row>
    <row r="998" spans="1:86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Z998" s="15"/>
      <c r="AA998" s="15"/>
      <c r="AB998" s="15"/>
      <c r="AC998" s="15"/>
      <c r="AD998" s="15"/>
      <c r="AE998" s="15"/>
      <c r="AF998" s="15"/>
      <c r="AG998" s="15"/>
      <c r="AH998" s="15"/>
      <c r="AI998" s="15"/>
      <c r="AJ998" s="15"/>
      <c r="AK998" s="15"/>
      <c r="AL998" s="15"/>
      <c r="AM998" s="13"/>
      <c r="AN998" s="13"/>
      <c r="AO998" s="13"/>
      <c r="AP998" s="13"/>
      <c r="AQ998" s="13"/>
      <c r="AR998" s="13"/>
      <c r="AS998" s="13"/>
      <c r="AT998" s="13"/>
      <c r="AU998" s="13"/>
      <c r="AV998" s="13"/>
      <c r="AW998" s="13"/>
      <c r="AX998" s="13"/>
      <c r="AY998" s="13"/>
      <c r="AZ998" s="13"/>
      <c r="BA998" s="13"/>
      <c r="BB998" s="13"/>
      <c r="BC998" s="13"/>
      <c r="BD998" s="13"/>
      <c r="BE998" s="13"/>
      <c r="BF998" s="13"/>
      <c r="BG998" s="13"/>
      <c r="BH998" s="13"/>
      <c r="BI998" s="13"/>
      <c r="BJ998" s="13"/>
      <c r="BK998" s="13"/>
      <c r="BL998" s="13"/>
      <c r="BM998" s="13"/>
      <c r="BN998" s="13"/>
      <c r="BO998" s="13"/>
      <c r="BP998" s="13"/>
      <c r="BQ998" s="13"/>
      <c r="BR998" s="13"/>
      <c r="BS998" s="13"/>
      <c r="BT998" s="13"/>
      <c r="BU998" s="13"/>
      <c r="BV998" s="13"/>
      <c r="BW998" s="13"/>
      <c r="BX998" s="13"/>
      <c r="BY998" s="13"/>
      <c r="BZ998" s="13"/>
      <c r="CA998" s="13"/>
      <c r="CB998" s="13"/>
      <c r="CC998" s="13"/>
      <c r="CD998" s="13"/>
      <c r="CE998" s="13"/>
      <c r="CF998" s="13"/>
      <c r="CG998" s="13"/>
      <c r="CH998" s="13"/>
    </row>
    <row r="999" spans="1:86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Z999" s="15"/>
      <c r="AA999" s="15"/>
      <c r="AB999" s="15"/>
      <c r="AC999" s="15"/>
      <c r="AD999" s="15"/>
      <c r="AE999" s="15"/>
      <c r="AF999" s="15"/>
      <c r="AG999" s="15"/>
      <c r="AH999" s="15"/>
      <c r="AI999" s="15"/>
      <c r="AJ999" s="15"/>
      <c r="AK999" s="15"/>
      <c r="AL999" s="15"/>
      <c r="AM999" s="13"/>
      <c r="AN999" s="13"/>
      <c r="AO999" s="13"/>
      <c r="AP999" s="13"/>
      <c r="AQ999" s="13"/>
      <c r="AR999" s="13"/>
      <c r="AS999" s="13"/>
      <c r="AT999" s="13"/>
      <c r="AU999" s="13"/>
      <c r="AV999" s="13"/>
      <c r="AW999" s="13"/>
      <c r="AX999" s="13"/>
      <c r="AY999" s="13"/>
      <c r="AZ999" s="13"/>
      <c r="BA999" s="13"/>
      <c r="BB999" s="13"/>
      <c r="BC999" s="13"/>
      <c r="BD999" s="13"/>
      <c r="BE999" s="13"/>
      <c r="BF999" s="13"/>
      <c r="BG999" s="13"/>
      <c r="BH999" s="13"/>
      <c r="BI999" s="13"/>
      <c r="BJ999" s="13"/>
      <c r="BK999" s="13"/>
      <c r="BL999" s="13"/>
      <c r="BM999" s="13"/>
      <c r="BN999" s="13"/>
      <c r="BO999" s="13"/>
      <c r="BP999" s="13"/>
      <c r="BQ999" s="13"/>
      <c r="BR999" s="13"/>
      <c r="BS999" s="13"/>
      <c r="BT999" s="13"/>
      <c r="BU999" s="13"/>
      <c r="BV999" s="13"/>
      <c r="BW999" s="13"/>
      <c r="BX999" s="13"/>
      <c r="BY999" s="13"/>
      <c r="BZ999" s="13"/>
      <c r="CA999" s="13"/>
      <c r="CB999" s="13"/>
      <c r="CC999" s="13"/>
      <c r="CD999" s="13"/>
      <c r="CE999" s="13"/>
      <c r="CF999" s="13"/>
      <c r="CG999" s="13"/>
      <c r="CH999" s="13"/>
    </row>
    <row r="1000" spans="1:86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Z1000" s="15"/>
      <c r="AA1000" s="15"/>
      <c r="AB1000" s="15"/>
      <c r="AC1000" s="15"/>
      <c r="AD1000" s="15"/>
      <c r="AE1000" s="15"/>
      <c r="AF1000" s="15"/>
      <c r="AG1000" s="15"/>
      <c r="AH1000" s="15"/>
      <c r="AI1000" s="15"/>
      <c r="AJ1000" s="15"/>
      <c r="AK1000" s="15"/>
      <c r="AL1000" s="15"/>
      <c r="AM1000" s="13"/>
      <c r="AN1000" s="13"/>
      <c r="AO1000" s="13"/>
      <c r="AP1000" s="13"/>
      <c r="AQ1000" s="13"/>
      <c r="AR1000" s="13"/>
      <c r="AS1000" s="13"/>
      <c r="AT1000" s="13"/>
      <c r="AU1000" s="13"/>
      <c r="AV1000" s="13"/>
      <c r="AW1000" s="13"/>
      <c r="AX1000" s="13"/>
      <c r="AY1000" s="13"/>
      <c r="AZ1000" s="13"/>
      <c r="BA1000" s="13"/>
      <c r="BB1000" s="13"/>
      <c r="BC1000" s="13"/>
      <c r="BD1000" s="13"/>
      <c r="BE1000" s="13"/>
      <c r="BF1000" s="13"/>
      <c r="BG1000" s="13"/>
      <c r="BH1000" s="13"/>
      <c r="BI1000" s="13"/>
      <c r="BJ1000" s="13"/>
      <c r="BK1000" s="13"/>
      <c r="BL1000" s="13"/>
      <c r="BM1000" s="13"/>
      <c r="BN1000" s="13"/>
      <c r="BO1000" s="13"/>
      <c r="BP1000" s="13"/>
      <c r="BQ1000" s="13"/>
      <c r="BR1000" s="13"/>
      <c r="BS1000" s="13"/>
      <c r="BT1000" s="13"/>
      <c r="BU1000" s="13"/>
      <c r="BV1000" s="13"/>
      <c r="BW1000" s="13"/>
      <c r="BX1000" s="13"/>
      <c r="BY1000" s="13"/>
      <c r="BZ1000" s="13"/>
      <c r="CA1000" s="13"/>
      <c r="CB1000" s="13"/>
      <c r="CC1000" s="13"/>
      <c r="CD1000" s="13"/>
      <c r="CE1000" s="13"/>
      <c r="CF1000" s="13"/>
      <c r="CG1000" s="13"/>
      <c r="CH1000" s="13"/>
    </row>
    <row r="1001" spans="1:86">
      <c r="A1001" s="15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Z1001" s="15"/>
      <c r="AA1001" s="15"/>
      <c r="AB1001" s="15"/>
      <c r="AC1001" s="15"/>
      <c r="AD1001" s="15"/>
      <c r="AE1001" s="15"/>
      <c r="AF1001" s="15"/>
      <c r="AG1001" s="15"/>
      <c r="AH1001" s="15"/>
      <c r="AI1001" s="15"/>
      <c r="AJ1001" s="15"/>
      <c r="AK1001" s="15"/>
      <c r="AL1001" s="15"/>
      <c r="AM1001" s="13"/>
      <c r="AN1001" s="13"/>
      <c r="AO1001" s="13"/>
      <c r="AP1001" s="13"/>
      <c r="AQ1001" s="13"/>
      <c r="AR1001" s="13"/>
      <c r="AS1001" s="13"/>
      <c r="AT1001" s="13"/>
      <c r="AU1001" s="13"/>
      <c r="AV1001" s="13"/>
      <c r="AW1001" s="13"/>
      <c r="AX1001" s="13"/>
      <c r="AY1001" s="13"/>
      <c r="AZ1001" s="13"/>
      <c r="BA1001" s="13"/>
      <c r="BB1001" s="13"/>
      <c r="BC1001" s="13"/>
      <c r="BD1001" s="13"/>
      <c r="BE1001" s="13"/>
      <c r="BF1001" s="13"/>
      <c r="BG1001" s="13"/>
      <c r="BH1001" s="13"/>
      <c r="BI1001" s="13"/>
      <c r="BJ1001" s="13"/>
      <c r="BK1001" s="13"/>
      <c r="BL1001" s="13"/>
      <c r="BM1001" s="13"/>
      <c r="BN1001" s="13"/>
      <c r="BO1001" s="13"/>
      <c r="BP1001" s="13"/>
      <c r="BQ1001" s="13"/>
      <c r="BR1001" s="13"/>
      <c r="BS1001" s="13"/>
      <c r="BT1001" s="13"/>
      <c r="BU1001" s="13"/>
      <c r="BV1001" s="13"/>
      <c r="BW1001" s="13"/>
      <c r="BX1001" s="13"/>
      <c r="BY1001" s="13"/>
      <c r="BZ1001" s="13"/>
      <c r="CA1001" s="13"/>
      <c r="CB1001" s="13"/>
      <c r="CC1001" s="13"/>
      <c r="CD1001" s="13"/>
      <c r="CE1001" s="13"/>
      <c r="CF1001" s="13"/>
      <c r="CG1001" s="13"/>
      <c r="CH1001" s="13"/>
    </row>
    <row r="1002" spans="1:86">
      <c r="A1002" s="15"/>
      <c r="B1002" s="15"/>
      <c r="C1002" s="15"/>
      <c r="D1002" s="15"/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Z1002" s="15"/>
      <c r="AA1002" s="15"/>
      <c r="AB1002" s="15"/>
      <c r="AC1002" s="15"/>
      <c r="AD1002" s="15"/>
      <c r="AE1002" s="15"/>
      <c r="AF1002" s="15"/>
      <c r="AG1002" s="15"/>
      <c r="AH1002" s="15"/>
      <c r="AI1002" s="15"/>
      <c r="AJ1002" s="15"/>
      <c r="AK1002" s="15"/>
      <c r="AL1002" s="15"/>
      <c r="AM1002" s="13"/>
      <c r="AN1002" s="13"/>
      <c r="AO1002" s="13"/>
      <c r="AP1002" s="13"/>
      <c r="AQ1002" s="13"/>
      <c r="AR1002" s="13"/>
      <c r="AS1002" s="13"/>
      <c r="AT1002" s="13"/>
      <c r="AU1002" s="13"/>
      <c r="AV1002" s="13"/>
      <c r="AW1002" s="13"/>
      <c r="AX1002" s="13"/>
      <c r="AY1002" s="13"/>
      <c r="AZ1002" s="13"/>
      <c r="BA1002" s="13"/>
      <c r="BB1002" s="13"/>
      <c r="BC1002" s="13"/>
      <c r="BD1002" s="13"/>
      <c r="BE1002" s="13"/>
      <c r="BF1002" s="13"/>
      <c r="BG1002" s="13"/>
      <c r="BH1002" s="13"/>
      <c r="BI1002" s="13"/>
      <c r="BJ1002" s="13"/>
      <c r="BK1002" s="13"/>
      <c r="BL1002" s="13"/>
      <c r="BM1002" s="13"/>
      <c r="BN1002" s="13"/>
      <c r="BO1002" s="13"/>
      <c r="BP1002" s="13"/>
      <c r="BQ1002" s="13"/>
      <c r="BR1002" s="13"/>
      <c r="BS1002" s="13"/>
      <c r="BT1002" s="13"/>
      <c r="BU1002" s="13"/>
      <c r="BV1002" s="13"/>
      <c r="BW1002" s="13"/>
      <c r="BX1002" s="13"/>
      <c r="BY1002" s="13"/>
      <c r="BZ1002" s="13"/>
      <c r="CA1002" s="13"/>
      <c r="CB1002" s="13"/>
      <c r="CC1002" s="13"/>
      <c r="CD1002" s="13"/>
      <c r="CE1002" s="13"/>
      <c r="CF1002" s="13"/>
      <c r="CG1002" s="13"/>
      <c r="CH1002" s="13"/>
    </row>
    <row r="1003" spans="1:86">
      <c r="A1003" s="15"/>
      <c r="B1003" s="15"/>
      <c r="C1003" s="15"/>
      <c r="D1003" s="15"/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Z1003" s="15"/>
      <c r="AA1003" s="15"/>
      <c r="AB1003" s="15"/>
      <c r="AC1003" s="15"/>
      <c r="AD1003" s="15"/>
      <c r="AE1003" s="15"/>
      <c r="AF1003" s="15"/>
      <c r="AG1003" s="15"/>
      <c r="AH1003" s="15"/>
      <c r="AI1003" s="15"/>
      <c r="AJ1003" s="15"/>
      <c r="AK1003" s="15"/>
      <c r="AL1003" s="15"/>
      <c r="AM1003" s="13"/>
      <c r="AN1003" s="13"/>
      <c r="AO1003" s="13"/>
      <c r="AP1003" s="13"/>
      <c r="AQ1003" s="13"/>
      <c r="AR1003" s="13"/>
      <c r="AS1003" s="13"/>
      <c r="AT1003" s="13"/>
      <c r="AU1003" s="13"/>
      <c r="AV1003" s="13"/>
      <c r="AW1003" s="13"/>
      <c r="AX1003" s="13"/>
      <c r="AY1003" s="13"/>
      <c r="AZ1003" s="13"/>
      <c r="BA1003" s="13"/>
      <c r="BB1003" s="13"/>
      <c r="BC1003" s="13"/>
      <c r="BD1003" s="13"/>
      <c r="BE1003" s="13"/>
      <c r="BF1003" s="13"/>
      <c r="BG1003" s="13"/>
      <c r="BH1003" s="13"/>
      <c r="BI1003" s="13"/>
      <c r="BJ1003" s="13"/>
      <c r="BK1003" s="13"/>
      <c r="BL1003" s="13"/>
      <c r="BM1003" s="13"/>
      <c r="BN1003" s="13"/>
      <c r="BO1003" s="13"/>
      <c r="BP1003" s="13"/>
      <c r="BQ1003" s="13"/>
      <c r="BR1003" s="13"/>
      <c r="BS1003" s="13"/>
      <c r="BT1003" s="13"/>
      <c r="BU1003" s="13"/>
      <c r="BV1003" s="13"/>
      <c r="BW1003" s="13"/>
      <c r="BX1003" s="13"/>
      <c r="BY1003" s="13"/>
      <c r="BZ1003" s="13"/>
      <c r="CA1003" s="13"/>
      <c r="CB1003" s="13"/>
      <c r="CC1003" s="13"/>
      <c r="CD1003" s="13"/>
      <c r="CE1003" s="13"/>
      <c r="CF1003" s="13"/>
      <c r="CG1003" s="13"/>
      <c r="CH1003" s="13"/>
    </row>
    <row r="1004" spans="1:86">
      <c r="A1004" s="15"/>
      <c r="B1004" s="15"/>
      <c r="C1004" s="15"/>
      <c r="D1004" s="15"/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Z1004" s="15"/>
      <c r="AA1004" s="15"/>
      <c r="AB1004" s="15"/>
      <c r="AC1004" s="15"/>
      <c r="AD1004" s="15"/>
      <c r="AE1004" s="15"/>
      <c r="AF1004" s="15"/>
      <c r="AG1004" s="15"/>
      <c r="AH1004" s="15"/>
      <c r="AI1004" s="15"/>
      <c r="AJ1004" s="15"/>
      <c r="AK1004" s="15"/>
      <c r="AL1004" s="15"/>
      <c r="AM1004" s="13"/>
      <c r="AN1004" s="13"/>
      <c r="AO1004" s="13"/>
      <c r="AP1004" s="13"/>
      <c r="AQ1004" s="13"/>
      <c r="AR1004" s="13"/>
      <c r="AS1004" s="13"/>
      <c r="AT1004" s="13"/>
      <c r="AU1004" s="13"/>
      <c r="AV1004" s="13"/>
      <c r="AW1004" s="13"/>
      <c r="AX1004" s="13"/>
      <c r="AY1004" s="13"/>
      <c r="AZ1004" s="13"/>
      <c r="BA1004" s="13"/>
      <c r="BB1004" s="13"/>
      <c r="BC1004" s="13"/>
      <c r="BD1004" s="13"/>
      <c r="BE1004" s="13"/>
      <c r="BF1004" s="13"/>
      <c r="BG1004" s="13"/>
      <c r="BH1004" s="13"/>
      <c r="BI1004" s="13"/>
      <c r="BJ1004" s="13"/>
      <c r="BK1004" s="13"/>
      <c r="BL1004" s="13"/>
      <c r="BM1004" s="13"/>
      <c r="BN1004" s="13"/>
      <c r="BO1004" s="13"/>
      <c r="BP1004" s="13"/>
      <c r="BQ1004" s="13"/>
      <c r="BR1004" s="13"/>
      <c r="BS1004" s="13"/>
      <c r="BT1004" s="13"/>
      <c r="BU1004" s="13"/>
      <c r="BV1004" s="13"/>
      <c r="BW1004" s="13"/>
      <c r="BX1004" s="13"/>
      <c r="BY1004" s="13"/>
      <c r="BZ1004" s="13"/>
      <c r="CA1004" s="13"/>
      <c r="CB1004" s="13"/>
      <c r="CC1004" s="13"/>
      <c r="CD1004" s="13"/>
      <c r="CE1004" s="13"/>
      <c r="CF1004" s="13"/>
      <c r="CG1004" s="13"/>
      <c r="CH1004" s="13"/>
    </row>
    <row r="1005" spans="1:86">
      <c r="A1005" s="15"/>
      <c r="B1005" s="15"/>
      <c r="C1005" s="15"/>
      <c r="D1005" s="15"/>
      <c r="E1005" s="15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  <c r="Z1005" s="15"/>
      <c r="AA1005" s="15"/>
      <c r="AB1005" s="15"/>
      <c r="AC1005" s="15"/>
      <c r="AD1005" s="15"/>
      <c r="AE1005" s="15"/>
      <c r="AF1005" s="15"/>
      <c r="AG1005" s="15"/>
      <c r="AH1005" s="15"/>
      <c r="AI1005" s="15"/>
      <c r="AJ1005" s="15"/>
      <c r="AK1005" s="15"/>
      <c r="AL1005" s="15"/>
      <c r="AM1005" s="13"/>
      <c r="AN1005" s="13"/>
      <c r="AO1005" s="13"/>
      <c r="AP1005" s="13"/>
      <c r="AQ1005" s="13"/>
      <c r="AR1005" s="13"/>
      <c r="AS1005" s="13"/>
      <c r="AT1005" s="13"/>
      <c r="AU1005" s="13"/>
      <c r="AV1005" s="13"/>
      <c r="AW1005" s="13"/>
      <c r="AX1005" s="13"/>
      <c r="AY1005" s="13"/>
      <c r="AZ1005" s="13"/>
      <c r="BA1005" s="13"/>
      <c r="BB1005" s="13"/>
      <c r="BC1005" s="13"/>
      <c r="BD1005" s="13"/>
      <c r="BE1005" s="13"/>
      <c r="BF1005" s="13"/>
      <c r="BG1005" s="13"/>
      <c r="BH1005" s="13"/>
      <c r="BI1005" s="13"/>
      <c r="BJ1005" s="13"/>
      <c r="BK1005" s="13"/>
      <c r="BL1005" s="13"/>
      <c r="BM1005" s="13"/>
      <c r="BN1005" s="13"/>
      <c r="BO1005" s="13"/>
      <c r="BP1005" s="13"/>
      <c r="BQ1005" s="13"/>
      <c r="BR1005" s="13"/>
      <c r="BS1005" s="13"/>
      <c r="BT1005" s="13"/>
      <c r="BU1005" s="13"/>
      <c r="BV1005" s="13"/>
      <c r="BW1005" s="13"/>
      <c r="BX1005" s="13"/>
      <c r="BY1005" s="13"/>
      <c r="BZ1005" s="13"/>
      <c r="CA1005" s="13"/>
      <c r="CB1005" s="13"/>
      <c r="CC1005" s="13"/>
      <c r="CD1005" s="13"/>
      <c r="CE1005" s="13"/>
      <c r="CF1005" s="13"/>
      <c r="CG1005" s="13"/>
      <c r="CH1005" s="13"/>
    </row>
    <row r="1006" spans="1:86">
      <c r="A1006" s="15"/>
      <c r="B1006" s="15"/>
      <c r="C1006" s="15"/>
      <c r="D1006" s="15"/>
      <c r="E1006" s="15"/>
      <c r="F1006" s="15"/>
      <c r="G1006" s="15"/>
      <c r="H1006" s="15"/>
      <c r="I1006" s="15"/>
      <c r="J1006" s="1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Z1006" s="15"/>
      <c r="AA1006" s="15"/>
      <c r="AB1006" s="15"/>
      <c r="AC1006" s="15"/>
      <c r="AD1006" s="15"/>
      <c r="AE1006" s="15"/>
      <c r="AF1006" s="15"/>
      <c r="AG1006" s="15"/>
      <c r="AH1006" s="15"/>
      <c r="AI1006" s="15"/>
      <c r="AJ1006" s="15"/>
      <c r="AK1006" s="15"/>
      <c r="AL1006" s="15"/>
      <c r="AM1006" s="13"/>
      <c r="AN1006" s="13"/>
      <c r="AO1006" s="13"/>
      <c r="AP1006" s="13"/>
      <c r="AQ1006" s="13"/>
      <c r="AR1006" s="13"/>
      <c r="AS1006" s="13"/>
      <c r="AT1006" s="13"/>
      <c r="AU1006" s="13"/>
      <c r="AV1006" s="13"/>
      <c r="AW1006" s="13"/>
      <c r="AX1006" s="13"/>
      <c r="AY1006" s="13"/>
      <c r="AZ1006" s="13"/>
      <c r="BA1006" s="13"/>
      <c r="BB1006" s="13"/>
      <c r="BC1006" s="13"/>
      <c r="BD1006" s="13"/>
      <c r="BE1006" s="13"/>
      <c r="BF1006" s="13"/>
      <c r="BG1006" s="13"/>
      <c r="BH1006" s="13"/>
      <c r="BI1006" s="13"/>
      <c r="BJ1006" s="13"/>
      <c r="BK1006" s="13"/>
      <c r="BL1006" s="13"/>
      <c r="BM1006" s="13"/>
      <c r="BN1006" s="13"/>
      <c r="BO1006" s="13"/>
      <c r="BP1006" s="13"/>
      <c r="BQ1006" s="13"/>
      <c r="BR1006" s="13"/>
      <c r="BS1006" s="13"/>
      <c r="BT1006" s="13"/>
      <c r="BU1006" s="13"/>
      <c r="BV1006" s="13"/>
      <c r="BW1006" s="13"/>
      <c r="BX1006" s="13"/>
      <c r="BY1006" s="13"/>
      <c r="BZ1006" s="13"/>
      <c r="CA1006" s="13"/>
      <c r="CB1006" s="13"/>
      <c r="CC1006" s="13"/>
      <c r="CD1006" s="13"/>
      <c r="CE1006" s="13"/>
      <c r="CF1006" s="13"/>
      <c r="CG1006" s="13"/>
      <c r="CH1006" s="13"/>
    </row>
    <row r="1007" spans="1:86">
      <c r="A1007" s="15"/>
      <c r="B1007" s="15"/>
      <c r="C1007" s="15"/>
      <c r="D1007" s="15"/>
      <c r="E1007" s="15"/>
      <c r="F1007" s="15"/>
      <c r="G1007" s="15"/>
      <c r="H1007" s="15"/>
      <c r="I1007" s="15"/>
      <c r="J1007" s="15"/>
      <c r="K1007" s="15"/>
      <c r="L1007" s="15"/>
      <c r="M1007" s="15"/>
      <c r="N1007" s="15"/>
      <c r="O1007" s="15"/>
      <c r="P1007" s="15"/>
      <c r="Q1007" s="15"/>
      <c r="R1007" s="15"/>
      <c r="S1007" s="15"/>
      <c r="T1007" s="15"/>
      <c r="U1007" s="15"/>
      <c r="V1007" s="15"/>
      <c r="W1007" s="15"/>
      <c r="X1007" s="15"/>
      <c r="Z1007" s="15"/>
      <c r="AA1007" s="15"/>
      <c r="AB1007" s="15"/>
      <c r="AC1007" s="15"/>
      <c r="AD1007" s="15"/>
      <c r="AE1007" s="15"/>
      <c r="AF1007" s="15"/>
      <c r="AG1007" s="15"/>
      <c r="AH1007" s="15"/>
      <c r="AI1007" s="15"/>
      <c r="AJ1007" s="15"/>
      <c r="AK1007" s="15"/>
      <c r="AL1007" s="15"/>
      <c r="AM1007" s="13"/>
      <c r="AN1007" s="13"/>
      <c r="AO1007" s="13"/>
      <c r="AP1007" s="13"/>
      <c r="AQ1007" s="13"/>
      <c r="AR1007" s="13"/>
      <c r="AS1007" s="13"/>
      <c r="AT1007" s="13"/>
      <c r="AU1007" s="13"/>
      <c r="AV1007" s="13"/>
      <c r="AW1007" s="13"/>
      <c r="AX1007" s="13"/>
      <c r="AY1007" s="13"/>
      <c r="AZ1007" s="13"/>
      <c r="BA1007" s="13"/>
      <c r="BB1007" s="13"/>
      <c r="BC1007" s="13"/>
      <c r="BD1007" s="13"/>
      <c r="BE1007" s="13"/>
      <c r="BF1007" s="13"/>
      <c r="BG1007" s="13"/>
      <c r="BH1007" s="13"/>
      <c r="BI1007" s="13"/>
      <c r="BJ1007" s="13"/>
      <c r="BK1007" s="13"/>
      <c r="BL1007" s="13"/>
      <c r="BM1007" s="13"/>
      <c r="BN1007" s="13"/>
      <c r="BO1007" s="13"/>
      <c r="BP1007" s="13"/>
      <c r="BQ1007" s="13"/>
      <c r="BR1007" s="13"/>
      <c r="BS1007" s="13"/>
      <c r="BT1007" s="13"/>
      <c r="BU1007" s="13"/>
      <c r="BV1007" s="13"/>
      <c r="BW1007" s="13"/>
      <c r="BX1007" s="13"/>
      <c r="BY1007" s="13"/>
      <c r="BZ1007" s="13"/>
      <c r="CA1007" s="13"/>
      <c r="CB1007" s="13"/>
      <c r="CC1007" s="13"/>
      <c r="CD1007" s="13"/>
      <c r="CE1007" s="13"/>
      <c r="CF1007" s="13"/>
      <c r="CG1007" s="13"/>
      <c r="CH1007" s="13"/>
    </row>
    <row r="1008" spans="1:86">
      <c r="A1008" s="15"/>
      <c r="B1008" s="15"/>
      <c r="C1008" s="15"/>
      <c r="D1008" s="15"/>
      <c r="E1008" s="15"/>
      <c r="F1008" s="15"/>
      <c r="G1008" s="15"/>
      <c r="H1008" s="15"/>
      <c r="I1008" s="15"/>
      <c r="J1008" s="15"/>
      <c r="K1008" s="15"/>
      <c r="L1008" s="15"/>
      <c r="M1008" s="15"/>
      <c r="N1008" s="15"/>
      <c r="O1008" s="15"/>
      <c r="P1008" s="15"/>
      <c r="Q1008" s="15"/>
      <c r="R1008" s="15"/>
      <c r="S1008" s="15"/>
      <c r="T1008" s="15"/>
      <c r="U1008" s="15"/>
      <c r="V1008" s="15"/>
      <c r="W1008" s="15"/>
      <c r="X1008" s="15"/>
      <c r="Z1008" s="15"/>
      <c r="AA1008" s="15"/>
      <c r="AB1008" s="15"/>
      <c r="AC1008" s="15"/>
      <c r="AD1008" s="15"/>
      <c r="AE1008" s="15"/>
      <c r="AF1008" s="15"/>
      <c r="AG1008" s="15"/>
      <c r="AH1008" s="15"/>
      <c r="AI1008" s="15"/>
      <c r="AJ1008" s="15"/>
      <c r="AK1008" s="15"/>
      <c r="AL1008" s="15"/>
      <c r="AM1008" s="13"/>
      <c r="AN1008" s="13"/>
      <c r="AO1008" s="13"/>
      <c r="AP1008" s="13"/>
      <c r="AQ1008" s="13"/>
      <c r="AR1008" s="13"/>
      <c r="AS1008" s="13"/>
      <c r="AT1008" s="13"/>
      <c r="AU1008" s="13"/>
      <c r="AV1008" s="13"/>
      <c r="AW1008" s="13"/>
      <c r="AX1008" s="13"/>
      <c r="AY1008" s="13"/>
      <c r="AZ1008" s="13"/>
      <c r="BA1008" s="13"/>
      <c r="BB1008" s="13"/>
      <c r="BC1008" s="13"/>
      <c r="BD1008" s="13"/>
      <c r="BE1008" s="13"/>
      <c r="BF1008" s="13"/>
      <c r="BG1008" s="13"/>
      <c r="BH1008" s="13"/>
      <c r="BI1008" s="13"/>
      <c r="BJ1008" s="13"/>
      <c r="BK1008" s="13"/>
      <c r="BL1008" s="13"/>
      <c r="BM1008" s="13"/>
      <c r="BN1008" s="13"/>
      <c r="BO1008" s="13"/>
      <c r="BP1008" s="13"/>
      <c r="BQ1008" s="13"/>
      <c r="BR1008" s="13"/>
      <c r="BS1008" s="13"/>
      <c r="BT1008" s="13"/>
      <c r="BU1008" s="13"/>
      <c r="BV1008" s="13"/>
      <c r="BW1008" s="13"/>
      <c r="BX1008" s="13"/>
      <c r="BY1008" s="13"/>
      <c r="BZ1008" s="13"/>
      <c r="CA1008" s="13"/>
      <c r="CB1008" s="13"/>
      <c r="CC1008" s="13"/>
      <c r="CD1008" s="13"/>
      <c r="CE1008" s="13"/>
      <c r="CF1008" s="13"/>
      <c r="CG1008" s="13"/>
      <c r="CH1008" s="13"/>
    </row>
    <row r="1009" spans="1:86">
      <c r="A1009" s="15"/>
      <c r="B1009" s="15"/>
      <c r="C1009" s="15"/>
      <c r="D1009" s="15"/>
      <c r="E1009" s="15"/>
      <c r="F1009" s="15"/>
      <c r="G1009" s="15"/>
      <c r="H1009" s="15"/>
      <c r="I1009" s="15"/>
      <c r="J1009" s="15"/>
      <c r="K1009" s="15"/>
      <c r="L1009" s="15"/>
      <c r="M1009" s="15"/>
      <c r="N1009" s="15"/>
      <c r="O1009" s="15"/>
      <c r="P1009" s="15"/>
      <c r="Q1009" s="15"/>
      <c r="R1009" s="15"/>
      <c r="S1009" s="15"/>
      <c r="T1009" s="15"/>
      <c r="U1009" s="15"/>
      <c r="V1009" s="15"/>
      <c r="W1009" s="15"/>
      <c r="X1009" s="15"/>
      <c r="Z1009" s="15"/>
      <c r="AA1009" s="15"/>
      <c r="AB1009" s="15"/>
      <c r="AC1009" s="15"/>
      <c r="AD1009" s="15"/>
      <c r="AE1009" s="15"/>
      <c r="AF1009" s="15"/>
      <c r="AG1009" s="15"/>
      <c r="AH1009" s="15"/>
      <c r="AI1009" s="15"/>
      <c r="AJ1009" s="15"/>
      <c r="AK1009" s="15"/>
      <c r="AL1009" s="15"/>
      <c r="AM1009" s="13"/>
      <c r="AN1009" s="13"/>
      <c r="AO1009" s="13"/>
      <c r="AP1009" s="13"/>
      <c r="AQ1009" s="13"/>
      <c r="AR1009" s="13"/>
      <c r="AS1009" s="13"/>
      <c r="AT1009" s="13"/>
      <c r="AU1009" s="13"/>
      <c r="AV1009" s="13"/>
      <c r="AW1009" s="13"/>
      <c r="AX1009" s="13"/>
      <c r="AY1009" s="13"/>
      <c r="AZ1009" s="13"/>
      <c r="BA1009" s="13"/>
      <c r="BB1009" s="13"/>
      <c r="BC1009" s="13"/>
      <c r="BD1009" s="13"/>
      <c r="BE1009" s="13"/>
      <c r="BF1009" s="13"/>
      <c r="BG1009" s="13"/>
      <c r="BH1009" s="13"/>
      <c r="BI1009" s="13"/>
      <c r="BJ1009" s="13"/>
      <c r="BK1009" s="13"/>
      <c r="BL1009" s="13"/>
      <c r="BM1009" s="13"/>
      <c r="BN1009" s="13"/>
      <c r="BO1009" s="13"/>
      <c r="BP1009" s="13"/>
      <c r="BQ1009" s="13"/>
      <c r="BR1009" s="13"/>
      <c r="BS1009" s="13"/>
      <c r="BT1009" s="13"/>
      <c r="BU1009" s="13"/>
      <c r="BV1009" s="13"/>
      <c r="BW1009" s="13"/>
      <c r="BX1009" s="13"/>
      <c r="BY1009" s="13"/>
      <c r="BZ1009" s="13"/>
      <c r="CA1009" s="13"/>
      <c r="CB1009" s="13"/>
      <c r="CC1009" s="13"/>
      <c r="CD1009" s="13"/>
      <c r="CE1009" s="13"/>
      <c r="CF1009" s="13"/>
      <c r="CG1009" s="13"/>
      <c r="CH1009" s="13"/>
    </row>
    <row r="1010" spans="1:86">
      <c r="A1010" s="15"/>
      <c r="B1010" s="15"/>
      <c r="C1010" s="15"/>
      <c r="D1010" s="15"/>
      <c r="E1010" s="15"/>
      <c r="F1010" s="15"/>
      <c r="G1010" s="15"/>
      <c r="H1010" s="15"/>
      <c r="I1010" s="15"/>
      <c r="J1010" s="15"/>
      <c r="K1010" s="15"/>
      <c r="L1010" s="15"/>
      <c r="M1010" s="15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  <c r="X1010" s="15"/>
      <c r="Z1010" s="15"/>
      <c r="AA1010" s="15"/>
      <c r="AB1010" s="15"/>
      <c r="AC1010" s="15"/>
      <c r="AD1010" s="15"/>
      <c r="AE1010" s="15"/>
      <c r="AF1010" s="15"/>
      <c r="AG1010" s="15"/>
      <c r="AH1010" s="15"/>
      <c r="AI1010" s="15"/>
      <c r="AJ1010" s="15"/>
      <c r="AK1010" s="15"/>
      <c r="AL1010" s="15"/>
      <c r="AM1010" s="13"/>
      <c r="AN1010" s="13"/>
      <c r="AO1010" s="13"/>
      <c r="AP1010" s="13"/>
      <c r="AQ1010" s="13"/>
      <c r="AR1010" s="13"/>
      <c r="AS1010" s="13"/>
      <c r="AT1010" s="13"/>
      <c r="AU1010" s="13"/>
      <c r="AV1010" s="13"/>
      <c r="AW1010" s="13"/>
      <c r="AX1010" s="13"/>
      <c r="AY1010" s="13"/>
      <c r="AZ1010" s="13"/>
      <c r="BA1010" s="13"/>
      <c r="BB1010" s="13"/>
      <c r="BC1010" s="13"/>
      <c r="BD1010" s="13"/>
      <c r="BE1010" s="13"/>
      <c r="BF1010" s="13"/>
      <c r="BG1010" s="13"/>
      <c r="BH1010" s="13"/>
      <c r="BI1010" s="13"/>
      <c r="BJ1010" s="13"/>
      <c r="BK1010" s="13"/>
      <c r="BL1010" s="13"/>
      <c r="BM1010" s="13"/>
      <c r="BN1010" s="13"/>
      <c r="BO1010" s="13"/>
      <c r="BP1010" s="13"/>
      <c r="BQ1010" s="13"/>
      <c r="BR1010" s="13"/>
      <c r="BS1010" s="13"/>
      <c r="BT1010" s="13"/>
      <c r="BU1010" s="13"/>
      <c r="BV1010" s="13"/>
      <c r="BW1010" s="13"/>
      <c r="BX1010" s="13"/>
      <c r="BY1010" s="13"/>
      <c r="BZ1010" s="13"/>
      <c r="CA1010" s="13"/>
      <c r="CB1010" s="13"/>
      <c r="CC1010" s="13"/>
      <c r="CD1010" s="13"/>
      <c r="CE1010" s="13"/>
      <c r="CF1010" s="13"/>
      <c r="CG1010" s="13"/>
      <c r="CH1010" s="13"/>
    </row>
    <row r="1011" spans="1:86">
      <c r="A1011" s="15"/>
      <c r="B1011" s="15"/>
      <c r="C1011" s="15"/>
      <c r="D1011" s="15"/>
      <c r="E1011" s="15"/>
      <c r="F1011" s="15"/>
      <c r="G1011" s="15"/>
      <c r="H1011" s="15"/>
      <c r="I1011" s="15"/>
      <c r="J1011" s="15"/>
      <c r="K1011" s="15"/>
      <c r="L1011" s="15"/>
      <c r="M1011" s="15"/>
      <c r="N1011" s="15"/>
      <c r="O1011" s="15"/>
      <c r="P1011" s="15"/>
      <c r="Q1011" s="15"/>
      <c r="R1011" s="15"/>
      <c r="S1011" s="15"/>
      <c r="T1011" s="15"/>
      <c r="U1011" s="15"/>
      <c r="V1011" s="15"/>
      <c r="W1011" s="15"/>
      <c r="X1011" s="15"/>
      <c r="Z1011" s="15"/>
      <c r="AA1011" s="15"/>
      <c r="AB1011" s="15"/>
      <c r="AC1011" s="15"/>
      <c r="AD1011" s="15"/>
      <c r="AE1011" s="15"/>
      <c r="AF1011" s="15"/>
      <c r="AG1011" s="15"/>
      <c r="AH1011" s="15"/>
      <c r="AI1011" s="15"/>
      <c r="AJ1011" s="15"/>
      <c r="AK1011" s="15"/>
      <c r="AL1011" s="15"/>
      <c r="AM1011" s="13"/>
      <c r="AN1011" s="13"/>
      <c r="AO1011" s="13"/>
      <c r="AP1011" s="13"/>
      <c r="AQ1011" s="13"/>
      <c r="AR1011" s="13"/>
      <c r="AS1011" s="13"/>
      <c r="AT1011" s="13"/>
      <c r="AU1011" s="13"/>
      <c r="AV1011" s="13"/>
      <c r="AW1011" s="13"/>
      <c r="AX1011" s="13"/>
      <c r="AY1011" s="13"/>
      <c r="AZ1011" s="13"/>
      <c r="BA1011" s="13"/>
      <c r="BB1011" s="13"/>
      <c r="BC1011" s="13"/>
      <c r="BD1011" s="13"/>
      <c r="BE1011" s="13"/>
      <c r="BF1011" s="13"/>
      <c r="BG1011" s="13"/>
      <c r="BH1011" s="13"/>
      <c r="BI1011" s="13"/>
      <c r="BJ1011" s="13"/>
      <c r="BK1011" s="13"/>
      <c r="BL1011" s="13"/>
      <c r="BM1011" s="13"/>
      <c r="BN1011" s="13"/>
      <c r="BO1011" s="13"/>
      <c r="BP1011" s="13"/>
      <c r="BQ1011" s="13"/>
      <c r="BR1011" s="13"/>
      <c r="BS1011" s="13"/>
      <c r="BT1011" s="13"/>
      <c r="BU1011" s="13"/>
      <c r="BV1011" s="13"/>
      <c r="BW1011" s="13"/>
      <c r="BX1011" s="13"/>
      <c r="BY1011" s="13"/>
      <c r="BZ1011" s="13"/>
      <c r="CA1011" s="13"/>
      <c r="CB1011" s="13"/>
      <c r="CC1011" s="13"/>
      <c r="CD1011" s="13"/>
      <c r="CE1011" s="13"/>
      <c r="CF1011" s="13"/>
      <c r="CG1011" s="13"/>
      <c r="CH1011" s="13"/>
    </row>
    <row r="1012" spans="1:86">
      <c r="A1012" s="15"/>
      <c r="B1012" s="15"/>
      <c r="C1012" s="15"/>
      <c r="D1012" s="15"/>
      <c r="E1012" s="15"/>
      <c r="F1012" s="15"/>
      <c r="G1012" s="15"/>
      <c r="H1012" s="15"/>
      <c r="I1012" s="15"/>
      <c r="J1012" s="15"/>
      <c r="K1012" s="15"/>
      <c r="L1012" s="15"/>
      <c r="M1012" s="15"/>
      <c r="N1012" s="15"/>
      <c r="O1012" s="15"/>
      <c r="P1012" s="15"/>
      <c r="Q1012" s="15"/>
      <c r="R1012" s="15"/>
      <c r="S1012" s="15"/>
      <c r="T1012" s="15"/>
      <c r="U1012" s="15"/>
      <c r="V1012" s="15"/>
      <c r="W1012" s="15"/>
      <c r="X1012" s="15"/>
      <c r="Z1012" s="15"/>
      <c r="AA1012" s="15"/>
      <c r="AB1012" s="15"/>
      <c r="AC1012" s="15"/>
      <c r="AD1012" s="15"/>
      <c r="AE1012" s="15"/>
      <c r="AF1012" s="15"/>
      <c r="AG1012" s="15"/>
      <c r="AH1012" s="15"/>
      <c r="AI1012" s="15"/>
      <c r="AJ1012" s="15"/>
      <c r="AK1012" s="15"/>
      <c r="AL1012" s="15"/>
      <c r="AM1012" s="13"/>
      <c r="AN1012" s="13"/>
      <c r="AO1012" s="13"/>
      <c r="AP1012" s="13"/>
      <c r="AQ1012" s="13"/>
      <c r="AR1012" s="13"/>
      <c r="AS1012" s="13"/>
      <c r="AT1012" s="13"/>
      <c r="AU1012" s="13"/>
      <c r="AV1012" s="13"/>
      <c r="AW1012" s="13"/>
      <c r="AX1012" s="13"/>
      <c r="AY1012" s="13"/>
      <c r="AZ1012" s="13"/>
      <c r="BA1012" s="13"/>
      <c r="BB1012" s="13"/>
      <c r="BC1012" s="13"/>
      <c r="BD1012" s="13"/>
      <c r="BE1012" s="13"/>
      <c r="BF1012" s="13"/>
      <c r="BG1012" s="13"/>
      <c r="BH1012" s="13"/>
      <c r="BI1012" s="13"/>
      <c r="BJ1012" s="13"/>
      <c r="BK1012" s="13"/>
      <c r="BL1012" s="13"/>
      <c r="BM1012" s="13"/>
      <c r="BN1012" s="13"/>
      <c r="BO1012" s="13"/>
      <c r="BP1012" s="13"/>
      <c r="BQ1012" s="13"/>
      <c r="BR1012" s="13"/>
      <c r="BS1012" s="13"/>
      <c r="BT1012" s="13"/>
      <c r="BU1012" s="13"/>
      <c r="BV1012" s="13"/>
      <c r="BW1012" s="13"/>
      <c r="BX1012" s="13"/>
      <c r="BY1012" s="13"/>
      <c r="BZ1012" s="13"/>
      <c r="CA1012" s="13"/>
      <c r="CB1012" s="13"/>
      <c r="CC1012" s="13"/>
      <c r="CD1012" s="13"/>
      <c r="CE1012" s="13"/>
      <c r="CF1012" s="13"/>
      <c r="CG1012" s="13"/>
      <c r="CH1012" s="13"/>
    </row>
    <row r="1013" spans="1:86">
      <c r="A1013" s="15"/>
      <c r="B1013" s="15"/>
      <c r="C1013" s="15"/>
      <c r="D1013" s="15"/>
      <c r="E1013" s="15"/>
      <c r="F1013" s="15"/>
      <c r="G1013" s="15"/>
      <c r="H1013" s="15"/>
      <c r="I1013" s="15"/>
      <c r="J1013" s="15"/>
      <c r="K1013" s="15"/>
      <c r="L1013" s="15"/>
      <c r="M1013" s="15"/>
      <c r="N1013" s="15"/>
      <c r="O1013" s="15"/>
      <c r="P1013" s="15"/>
      <c r="Q1013" s="15"/>
      <c r="R1013" s="15"/>
      <c r="S1013" s="15"/>
      <c r="T1013" s="15"/>
      <c r="U1013" s="15"/>
      <c r="V1013" s="15"/>
      <c r="W1013" s="15"/>
      <c r="X1013" s="15"/>
      <c r="Z1013" s="15"/>
      <c r="AA1013" s="15"/>
      <c r="AB1013" s="15"/>
      <c r="AC1013" s="15"/>
      <c r="AD1013" s="15"/>
      <c r="AE1013" s="15"/>
      <c r="AF1013" s="15"/>
      <c r="AG1013" s="15"/>
      <c r="AH1013" s="15"/>
      <c r="AI1013" s="15"/>
      <c r="AJ1013" s="15"/>
      <c r="AK1013" s="15"/>
      <c r="AL1013" s="15"/>
      <c r="AM1013" s="13"/>
      <c r="AN1013" s="13"/>
      <c r="AO1013" s="13"/>
      <c r="AP1013" s="13"/>
      <c r="AQ1013" s="13"/>
      <c r="AR1013" s="13"/>
      <c r="AS1013" s="13"/>
      <c r="AT1013" s="13"/>
      <c r="AU1013" s="13"/>
      <c r="AV1013" s="13"/>
      <c r="AW1013" s="13"/>
      <c r="AX1013" s="13"/>
      <c r="AY1013" s="13"/>
      <c r="AZ1013" s="13"/>
      <c r="BA1013" s="13"/>
      <c r="BB1013" s="13"/>
      <c r="BC1013" s="13"/>
      <c r="BD1013" s="13"/>
      <c r="BE1013" s="13"/>
      <c r="BF1013" s="13"/>
      <c r="BG1013" s="13"/>
      <c r="BH1013" s="13"/>
      <c r="BI1013" s="13"/>
      <c r="BJ1013" s="13"/>
      <c r="BK1013" s="13"/>
      <c r="BL1013" s="13"/>
      <c r="BM1013" s="13"/>
      <c r="BN1013" s="13"/>
      <c r="BO1013" s="13"/>
      <c r="BP1013" s="13"/>
      <c r="BQ1013" s="13"/>
      <c r="BR1013" s="13"/>
      <c r="BS1013" s="13"/>
      <c r="BT1013" s="13"/>
      <c r="BU1013" s="13"/>
      <c r="BV1013" s="13"/>
      <c r="BW1013" s="13"/>
      <c r="BX1013" s="13"/>
      <c r="BY1013" s="13"/>
      <c r="BZ1013" s="13"/>
      <c r="CA1013" s="13"/>
      <c r="CB1013" s="13"/>
      <c r="CC1013" s="13"/>
      <c r="CD1013" s="13"/>
      <c r="CE1013" s="13"/>
      <c r="CF1013" s="13"/>
      <c r="CG1013" s="13"/>
      <c r="CH1013" s="13"/>
    </row>
    <row r="1014" spans="1:86">
      <c r="A1014" s="15"/>
      <c r="B1014" s="15"/>
      <c r="C1014" s="15"/>
      <c r="D1014" s="15"/>
      <c r="E1014" s="15"/>
      <c r="F1014" s="15"/>
      <c r="G1014" s="15"/>
      <c r="H1014" s="15"/>
      <c r="I1014" s="15"/>
      <c r="J1014" s="15"/>
      <c r="K1014" s="15"/>
      <c r="L1014" s="15"/>
      <c r="M1014" s="15"/>
      <c r="N1014" s="15"/>
      <c r="O1014" s="15"/>
      <c r="P1014" s="15"/>
      <c r="Q1014" s="15"/>
      <c r="R1014" s="15"/>
      <c r="S1014" s="15"/>
      <c r="T1014" s="15"/>
      <c r="U1014" s="15"/>
      <c r="V1014" s="15"/>
      <c r="W1014" s="15"/>
      <c r="X1014" s="15"/>
      <c r="Z1014" s="15"/>
      <c r="AA1014" s="15"/>
      <c r="AB1014" s="15"/>
      <c r="AC1014" s="15"/>
      <c r="AD1014" s="15"/>
      <c r="AE1014" s="15"/>
      <c r="AF1014" s="15"/>
      <c r="AG1014" s="15"/>
      <c r="AH1014" s="15"/>
      <c r="AI1014" s="15"/>
      <c r="AJ1014" s="15"/>
      <c r="AK1014" s="15"/>
      <c r="AL1014" s="15"/>
      <c r="AM1014" s="13"/>
      <c r="AN1014" s="13"/>
      <c r="AO1014" s="13"/>
      <c r="AP1014" s="13"/>
      <c r="AQ1014" s="13"/>
      <c r="AR1014" s="13"/>
      <c r="AS1014" s="13"/>
      <c r="AT1014" s="13"/>
      <c r="AU1014" s="13"/>
      <c r="AV1014" s="13"/>
      <c r="AW1014" s="13"/>
      <c r="AX1014" s="13"/>
      <c r="AY1014" s="13"/>
      <c r="AZ1014" s="13"/>
      <c r="BA1014" s="13"/>
      <c r="BB1014" s="13"/>
      <c r="BC1014" s="13"/>
      <c r="BD1014" s="13"/>
      <c r="BE1014" s="13"/>
      <c r="BF1014" s="13"/>
      <c r="BG1014" s="13"/>
      <c r="BH1014" s="13"/>
      <c r="BI1014" s="13"/>
      <c r="BJ1014" s="13"/>
      <c r="BK1014" s="13"/>
      <c r="BL1014" s="13"/>
      <c r="BM1014" s="13"/>
      <c r="BN1014" s="13"/>
      <c r="BO1014" s="13"/>
      <c r="BP1014" s="13"/>
      <c r="BQ1014" s="13"/>
      <c r="BR1014" s="13"/>
      <c r="BS1014" s="13"/>
      <c r="BT1014" s="13"/>
      <c r="BU1014" s="13"/>
      <c r="BV1014" s="13"/>
      <c r="BW1014" s="13"/>
      <c r="BX1014" s="13"/>
      <c r="BY1014" s="13"/>
      <c r="BZ1014" s="13"/>
      <c r="CA1014" s="13"/>
      <c r="CB1014" s="13"/>
      <c r="CC1014" s="13"/>
      <c r="CD1014" s="13"/>
      <c r="CE1014" s="13"/>
      <c r="CF1014" s="13"/>
      <c r="CG1014" s="13"/>
      <c r="CH1014" s="13"/>
    </row>
    <row r="1015" spans="1:86">
      <c r="A1015" s="15"/>
      <c r="B1015" s="15"/>
      <c r="C1015" s="15"/>
      <c r="D1015" s="15"/>
      <c r="E1015" s="15"/>
      <c r="F1015" s="15"/>
      <c r="G1015" s="15"/>
      <c r="H1015" s="15"/>
      <c r="I1015" s="15"/>
      <c r="J1015" s="15"/>
      <c r="K1015" s="15"/>
      <c r="L1015" s="15"/>
      <c r="M1015" s="15"/>
      <c r="N1015" s="15"/>
      <c r="O1015" s="15"/>
      <c r="P1015" s="15"/>
      <c r="Q1015" s="15"/>
      <c r="R1015" s="15"/>
      <c r="S1015" s="15"/>
      <c r="T1015" s="15"/>
      <c r="U1015" s="15"/>
      <c r="V1015" s="15"/>
      <c r="W1015" s="15"/>
      <c r="X1015" s="15"/>
      <c r="Z1015" s="15"/>
      <c r="AA1015" s="15"/>
      <c r="AB1015" s="15"/>
      <c r="AC1015" s="15"/>
      <c r="AD1015" s="15"/>
      <c r="AE1015" s="15"/>
      <c r="AF1015" s="15"/>
      <c r="AG1015" s="15"/>
      <c r="AH1015" s="15"/>
      <c r="AI1015" s="15"/>
      <c r="AJ1015" s="15"/>
      <c r="AK1015" s="15"/>
      <c r="AL1015" s="15"/>
      <c r="AM1015" s="13"/>
      <c r="AN1015" s="13"/>
      <c r="AO1015" s="13"/>
      <c r="AP1015" s="13"/>
      <c r="AQ1015" s="13"/>
      <c r="AR1015" s="13"/>
      <c r="AS1015" s="13"/>
      <c r="AT1015" s="13"/>
      <c r="AU1015" s="13"/>
      <c r="AV1015" s="13"/>
      <c r="AW1015" s="13"/>
      <c r="AX1015" s="13"/>
      <c r="AY1015" s="13"/>
      <c r="AZ1015" s="13"/>
      <c r="BA1015" s="13"/>
      <c r="BB1015" s="13"/>
      <c r="BC1015" s="13"/>
      <c r="BD1015" s="13"/>
      <c r="BE1015" s="13"/>
      <c r="BF1015" s="13"/>
      <c r="BG1015" s="13"/>
      <c r="BH1015" s="13"/>
      <c r="BI1015" s="13"/>
      <c r="BJ1015" s="13"/>
      <c r="BK1015" s="13"/>
      <c r="BL1015" s="13"/>
      <c r="BM1015" s="13"/>
      <c r="BN1015" s="13"/>
      <c r="BO1015" s="13"/>
      <c r="BP1015" s="13"/>
      <c r="BQ1015" s="13"/>
      <c r="BR1015" s="13"/>
      <c r="BS1015" s="13"/>
      <c r="BT1015" s="13"/>
      <c r="BU1015" s="13"/>
      <c r="BV1015" s="13"/>
      <c r="BW1015" s="13"/>
      <c r="BX1015" s="13"/>
      <c r="BY1015" s="13"/>
      <c r="BZ1015" s="13"/>
      <c r="CA1015" s="13"/>
      <c r="CB1015" s="13"/>
      <c r="CC1015" s="13"/>
      <c r="CD1015" s="13"/>
      <c r="CE1015" s="13"/>
      <c r="CF1015" s="13"/>
      <c r="CG1015" s="13"/>
      <c r="CH1015" s="13"/>
    </row>
    <row r="1016" spans="1:86">
      <c r="A1016" s="15"/>
      <c r="B1016" s="15"/>
      <c r="C1016" s="15"/>
      <c r="D1016" s="15"/>
      <c r="E1016" s="15"/>
      <c r="F1016" s="15"/>
      <c r="G1016" s="15"/>
      <c r="H1016" s="15"/>
      <c r="I1016" s="15"/>
      <c r="J1016" s="15"/>
      <c r="K1016" s="15"/>
      <c r="L1016" s="15"/>
      <c r="M1016" s="15"/>
      <c r="N1016" s="15"/>
      <c r="O1016" s="15"/>
      <c r="P1016" s="15"/>
      <c r="Q1016" s="15"/>
      <c r="R1016" s="15"/>
      <c r="S1016" s="15"/>
      <c r="T1016" s="15"/>
      <c r="U1016" s="15"/>
      <c r="V1016" s="15"/>
      <c r="W1016" s="15"/>
      <c r="X1016" s="15"/>
      <c r="Z1016" s="15"/>
      <c r="AA1016" s="15"/>
      <c r="AB1016" s="15"/>
      <c r="AC1016" s="15"/>
      <c r="AD1016" s="15"/>
      <c r="AE1016" s="15"/>
      <c r="AF1016" s="15"/>
      <c r="AG1016" s="15"/>
      <c r="AH1016" s="15"/>
      <c r="AI1016" s="15"/>
      <c r="AJ1016" s="15"/>
      <c r="AK1016" s="15"/>
      <c r="AL1016" s="15"/>
      <c r="AM1016" s="13"/>
      <c r="AN1016" s="13"/>
      <c r="AO1016" s="13"/>
      <c r="AP1016" s="13"/>
      <c r="AQ1016" s="13"/>
      <c r="AR1016" s="13"/>
      <c r="AS1016" s="13"/>
      <c r="AT1016" s="13"/>
      <c r="AU1016" s="13"/>
      <c r="AV1016" s="13"/>
      <c r="AW1016" s="13"/>
      <c r="AX1016" s="13"/>
      <c r="AY1016" s="13"/>
      <c r="AZ1016" s="13"/>
      <c r="BA1016" s="13"/>
      <c r="BB1016" s="13"/>
      <c r="BC1016" s="13"/>
      <c r="BD1016" s="13"/>
      <c r="BE1016" s="13"/>
      <c r="BF1016" s="13"/>
      <c r="BG1016" s="13"/>
      <c r="BH1016" s="13"/>
      <c r="BI1016" s="13"/>
      <c r="BJ1016" s="13"/>
      <c r="BK1016" s="13"/>
      <c r="BL1016" s="13"/>
      <c r="BM1016" s="13"/>
      <c r="BN1016" s="13"/>
      <c r="BO1016" s="13"/>
      <c r="BP1016" s="13"/>
      <c r="BQ1016" s="13"/>
      <c r="BR1016" s="13"/>
      <c r="BS1016" s="13"/>
      <c r="BT1016" s="13"/>
      <c r="BU1016" s="13"/>
      <c r="BV1016" s="13"/>
      <c r="BW1016" s="13"/>
      <c r="BX1016" s="13"/>
      <c r="BY1016" s="13"/>
      <c r="BZ1016" s="13"/>
      <c r="CA1016" s="13"/>
      <c r="CB1016" s="13"/>
      <c r="CC1016" s="13"/>
      <c r="CD1016" s="13"/>
      <c r="CE1016" s="13"/>
      <c r="CF1016" s="13"/>
      <c r="CG1016" s="13"/>
      <c r="CH1016" s="13"/>
    </row>
    <row r="1017" spans="1:86">
      <c r="A1017" s="15"/>
      <c r="B1017" s="15"/>
      <c r="C1017" s="15"/>
      <c r="D1017" s="15"/>
      <c r="E1017" s="15"/>
      <c r="F1017" s="15"/>
      <c r="G1017" s="15"/>
      <c r="H1017" s="15"/>
      <c r="I1017" s="15"/>
      <c r="J1017" s="15"/>
      <c r="K1017" s="15"/>
      <c r="L1017" s="15"/>
      <c r="M1017" s="15"/>
      <c r="N1017" s="15"/>
      <c r="O1017" s="15"/>
      <c r="P1017" s="15"/>
      <c r="Q1017" s="15"/>
      <c r="R1017" s="15"/>
      <c r="S1017" s="15"/>
      <c r="T1017" s="15"/>
      <c r="U1017" s="15"/>
      <c r="V1017" s="15"/>
      <c r="W1017" s="15"/>
      <c r="X1017" s="15"/>
      <c r="Z1017" s="15"/>
      <c r="AA1017" s="15"/>
      <c r="AB1017" s="15"/>
      <c r="AC1017" s="15"/>
      <c r="AD1017" s="15"/>
      <c r="AE1017" s="15"/>
      <c r="AF1017" s="15"/>
      <c r="AG1017" s="15"/>
      <c r="AH1017" s="15"/>
      <c r="AI1017" s="15"/>
      <c r="AJ1017" s="15"/>
      <c r="AK1017" s="15"/>
      <c r="AL1017" s="15"/>
      <c r="AM1017" s="13"/>
      <c r="AN1017" s="13"/>
      <c r="AO1017" s="13"/>
      <c r="AP1017" s="13"/>
      <c r="AQ1017" s="13"/>
      <c r="AR1017" s="13"/>
      <c r="AS1017" s="13"/>
      <c r="AT1017" s="13"/>
      <c r="AU1017" s="13"/>
      <c r="AV1017" s="13"/>
      <c r="AW1017" s="13"/>
      <c r="AX1017" s="13"/>
      <c r="AY1017" s="13"/>
      <c r="AZ1017" s="13"/>
      <c r="BA1017" s="13"/>
      <c r="BB1017" s="13"/>
      <c r="BC1017" s="13"/>
      <c r="BD1017" s="13"/>
      <c r="BE1017" s="13"/>
      <c r="BF1017" s="13"/>
      <c r="BG1017" s="13"/>
      <c r="BH1017" s="13"/>
      <c r="BI1017" s="13"/>
      <c r="BJ1017" s="13"/>
      <c r="BK1017" s="13"/>
      <c r="BL1017" s="13"/>
      <c r="BM1017" s="13"/>
      <c r="BN1017" s="13"/>
      <c r="BO1017" s="13"/>
      <c r="BP1017" s="13"/>
      <c r="BQ1017" s="13"/>
      <c r="BR1017" s="13"/>
      <c r="BS1017" s="13"/>
      <c r="BT1017" s="13"/>
      <c r="BU1017" s="13"/>
      <c r="BV1017" s="13"/>
      <c r="BW1017" s="13"/>
      <c r="BX1017" s="13"/>
      <c r="BY1017" s="13"/>
      <c r="BZ1017" s="13"/>
      <c r="CA1017" s="13"/>
      <c r="CB1017" s="13"/>
      <c r="CC1017" s="13"/>
      <c r="CD1017" s="13"/>
      <c r="CE1017" s="13"/>
      <c r="CF1017" s="13"/>
      <c r="CG1017" s="13"/>
      <c r="CH1017" s="13"/>
    </row>
    <row r="1018" spans="1:86">
      <c r="A1018" s="15"/>
      <c r="B1018" s="15"/>
      <c r="C1018" s="15"/>
      <c r="D1018" s="15"/>
      <c r="E1018" s="15"/>
      <c r="F1018" s="15"/>
      <c r="G1018" s="15"/>
      <c r="H1018" s="15"/>
      <c r="I1018" s="15"/>
      <c r="J1018" s="15"/>
      <c r="K1018" s="15"/>
      <c r="L1018" s="15"/>
      <c r="M1018" s="15"/>
      <c r="N1018" s="15"/>
      <c r="O1018" s="15"/>
      <c r="P1018" s="15"/>
      <c r="Q1018" s="15"/>
      <c r="R1018" s="15"/>
      <c r="S1018" s="15"/>
      <c r="T1018" s="15"/>
      <c r="U1018" s="15"/>
      <c r="V1018" s="15"/>
      <c r="W1018" s="15"/>
      <c r="X1018" s="15"/>
      <c r="Z1018" s="15"/>
      <c r="AA1018" s="15"/>
      <c r="AB1018" s="15"/>
      <c r="AC1018" s="15"/>
      <c r="AD1018" s="15"/>
      <c r="AE1018" s="15"/>
      <c r="AF1018" s="15"/>
      <c r="AG1018" s="15"/>
      <c r="AH1018" s="15"/>
      <c r="AI1018" s="15"/>
      <c r="AJ1018" s="15"/>
      <c r="AK1018" s="15"/>
      <c r="AL1018" s="15"/>
      <c r="AM1018" s="13"/>
      <c r="AN1018" s="13"/>
      <c r="AO1018" s="13"/>
      <c r="AP1018" s="13"/>
      <c r="AQ1018" s="13"/>
      <c r="AR1018" s="13"/>
      <c r="AS1018" s="13"/>
      <c r="AT1018" s="13"/>
      <c r="AU1018" s="13"/>
      <c r="AV1018" s="13"/>
      <c r="AW1018" s="13"/>
      <c r="AX1018" s="13"/>
      <c r="AY1018" s="13"/>
      <c r="AZ1018" s="13"/>
      <c r="BA1018" s="13"/>
      <c r="BB1018" s="13"/>
      <c r="BC1018" s="13"/>
      <c r="BD1018" s="13"/>
      <c r="BE1018" s="13"/>
      <c r="BF1018" s="13"/>
      <c r="BG1018" s="13"/>
      <c r="BH1018" s="13"/>
      <c r="BI1018" s="13"/>
      <c r="BJ1018" s="13"/>
      <c r="BK1018" s="13"/>
      <c r="BL1018" s="13"/>
      <c r="BM1018" s="13"/>
      <c r="BN1018" s="13"/>
      <c r="BO1018" s="13"/>
      <c r="BP1018" s="13"/>
      <c r="BQ1018" s="13"/>
      <c r="BR1018" s="13"/>
      <c r="BS1018" s="13"/>
      <c r="BT1018" s="13"/>
      <c r="BU1018" s="13"/>
      <c r="BV1018" s="13"/>
      <c r="BW1018" s="13"/>
      <c r="BX1018" s="13"/>
      <c r="BY1018" s="13"/>
      <c r="BZ1018" s="13"/>
      <c r="CA1018" s="13"/>
      <c r="CB1018" s="13"/>
      <c r="CC1018" s="13"/>
      <c r="CD1018" s="13"/>
      <c r="CE1018" s="13"/>
      <c r="CF1018" s="13"/>
      <c r="CG1018" s="13"/>
      <c r="CH1018" s="13"/>
    </row>
    <row r="1019" spans="1:86">
      <c r="A1019" s="15"/>
      <c r="B1019" s="15"/>
      <c r="C1019" s="15"/>
      <c r="D1019" s="15"/>
      <c r="E1019" s="15"/>
      <c r="F1019" s="15"/>
      <c r="G1019" s="15"/>
      <c r="H1019" s="15"/>
      <c r="I1019" s="15"/>
      <c r="J1019" s="15"/>
      <c r="K1019" s="15"/>
      <c r="L1019" s="15"/>
      <c r="M1019" s="15"/>
      <c r="N1019" s="15"/>
      <c r="O1019" s="15"/>
      <c r="P1019" s="15"/>
      <c r="Q1019" s="15"/>
      <c r="R1019" s="15"/>
      <c r="S1019" s="15"/>
      <c r="T1019" s="15"/>
      <c r="U1019" s="15"/>
      <c r="V1019" s="15"/>
      <c r="W1019" s="15"/>
      <c r="X1019" s="15"/>
      <c r="Z1019" s="15"/>
      <c r="AA1019" s="15"/>
      <c r="AB1019" s="15"/>
      <c r="AC1019" s="15"/>
      <c r="AD1019" s="15"/>
      <c r="AE1019" s="15"/>
      <c r="AF1019" s="15"/>
      <c r="AG1019" s="15"/>
      <c r="AH1019" s="15"/>
      <c r="AI1019" s="15"/>
      <c r="AJ1019" s="15"/>
      <c r="AK1019" s="15"/>
      <c r="AL1019" s="15"/>
      <c r="AM1019" s="13"/>
      <c r="AN1019" s="13"/>
      <c r="AO1019" s="13"/>
      <c r="AP1019" s="13"/>
      <c r="AQ1019" s="13"/>
      <c r="AR1019" s="13"/>
      <c r="AS1019" s="13"/>
      <c r="AT1019" s="13"/>
      <c r="AU1019" s="13"/>
      <c r="AV1019" s="13"/>
      <c r="AW1019" s="13"/>
      <c r="AX1019" s="13"/>
      <c r="AY1019" s="13"/>
      <c r="AZ1019" s="13"/>
      <c r="BA1019" s="13"/>
      <c r="BB1019" s="13"/>
      <c r="BC1019" s="13"/>
      <c r="BD1019" s="13"/>
      <c r="BE1019" s="13"/>
      <c r="BF1019" s="13"/>
      <c r="BG1019" s="13"/>
      <c r="BH1019" s="13"/>
      <c r="BI1019" s="13"/>
      <c r="BJ1019" s="13"/>
      <c r="BK1019" s="13"/>
      <c r="BL1019" s="13"/>
      <c r="BM1019" s="13"/>
      <c r="BN1019" s="13"/>
      <c r="BO1019" s="13"/>
      <c r="BP1019" s="13"/>
      <c r="BQ1019" s="13"/>
      <c r="BR1019" s="13"/>
      <c r="BS1019" s="13"/>
      <c r="BT1019" s="13"/>
      <c r="BU1019" s="13"/>
      <c r="BV1019" s="13"/>
      <c r="BW1019" s="13"/>
      <c r="BX1019" s="13"/>
      <c r="BY1019" s="13"/>
      <c r="BZ1019" s="13"/>
      <c r="CA1019" s="13"/>
      <c r="CB1019" s="13"/>
      <c r="CC1019" s="13"/>
      <c r="CD1019" s="13"/>
      <c r="CE1019" s="13"/>
      <c r="CF1019" s="13"/>
      <c r="CG1019" s="13"/>
      <c r="CH1019" s="13"/>
    </row>
    <row r="1020" spans="1:86">
      <c r="A1020" s="15"/>
      <c r="B1020" s="15"/>
      <c r="C1020" s="15"/>
      <c r="D1020" s="15"/>
      <c r="E1020" s="15"/>
      <c r="F1020" s="15"/>
      <c r="G1020" s="15"/>
      <c r="H1020" s="15"/>
      <c r="I1020" s="15"/>
      <c r="J1020" s="15"/>
      <c r="K1020" s="15"/>
      <c r="L1020" s="15"/>
      <c r="M1020" s="15"/>
      <c r="N1020" s="15"/>
      <c r="O1020" s="15"/>
      <c r="P1020" s="15"/>
      <c r="Q1020" s="15"/>
      <c r="R1020" s="15"/>
      <c r="S1020" s="15"/>
      <c r="T1020" s="15"/>
      <c r="U1020" s="15"/>
      <c r="V1020" s="15"/>
      <c r="W1020" s="15"/>
      <c r="X1020" s="15"/>
      <c r="Z1020" s="15"/>
      <c r="AA1020" s="15"/>
      <c r="AB1020" s="15"/>
      <c r="AC1020" s="15"/>
      <c r="AD1020" s="15"/>
      <c r="AE1020" s="15"/>
      <c r="AF1020" s="15"/>
      <c r="AG1020" s="15"/>
      <c r="AH1020" s="15"/>
      <c r="AI1020" s="15"/>
      <c r="AJ1020" s="15"/>
      <c r="AK1020" s="15"/>
      <c r="AL1020" s="15"/>
      <c r="AM1020" s="13"/>
      <c r="AN1020" s="13"/>
      <c r="AO1020" s="13"/>
      <c r="AP1020" s="13"/>
      <c r="AQ1020" s="13"/>
      <c r="AR1020" s="13"/>
      <c r="AS1020" s="13"/>
      <c r="AT1020" s="13"/>
      <c r="AU1020" s="13"/>
      <c r="AV1020" s="13"/>
      <c r="AW1020" s="13"/>
      <c r="AX1020" s="13"/>
      <c r="AY1020" s="13"/>
      <c r="AZ1020" s="13"/>
      <c r="BA1020" s="13"/>
      <c r="BB1020" s="13"/>
      <c r="BC1020" s="13"/>
      <c r="BD1020" s="13"/>
      <c r="BE1020" s="13"/>
      <c r="BF1020" s="13"/>
      <c r="BG1020" s="13"/>
      <c r="BH1020" s="13"/>
      <c r="BI1020" s="13"/>
      <c r="BJ1020" s="13"/>
      <c r="BK1020" s="13"/>
      <c r="BL1020" s="13"/>
      <c r="BM1020" s="13"/>
      <c r="BN1020" s="13"/>
      <c r="BO1020" s="13"/>
      <c r="BP1020" s="13"/>
      <c r="BQ1020" s="13"/>
      <c r="BR1020" s="13"/>
      <c r="BS1020" s="13"/>
      <c r="BT1020" s="13"/>
      <c r="BU1020" s="13"/>
      <c r="BV1020" s="13"/>
      <c r="BW1020" s="13"/>
      <c r="BX1020" s="13"/>
      <c r="BY1020" s="13"/>
      <c r="BZ1020" s="13"/>
      <c r="CA1020" s="13"/>
      <c r="CB1020" s="13"/>
      <c r="CC1020" s="13"/>
      <c r="CD1020" s="13"/>
      <c r="CE1020" s="13"/>
      <c r="CF1020" s="13"/>
      <c r="CG1020" s="13"/>
      <c r="CH1020" s="13"/>
    </row>
    <row r="1021" spans="1:86">
      <c r="A1021" s="15"/>
      <c r="B1021" s="15"/>
      <c r="C1021" s="15"/>
      <c r="D1021" s="15"/>
      <c r="E1021" s="15"/>
      <c r="F1021" s="15"/>
      <c r="G1021" s="15"/>
      <c r="H1021" s="15"/>
      <c r="I1021" s="15"/>
      <c r="J1021" s="15"/>
      <c r="K1021" s="15"/>
      <c r="L1021" s="15"/>
      <c r="M1021" s="15"/>
      <c r="N1021" s="15"/>
      <c r="O1021" s="15"/>
      <c r="P1021" s="15"/>
      <c r="Q1021" s="15"/>
      <c r="R1021" s="15"/>
      <c r="S1021" s="15"/>
      <c r="T1021" s="15"/>
      <c r="U1021" s="15"/>
      <c r="V1021" s="15"/>
      <c r="W1021" s="15"/>
      <c r="X1021" s="15"/>
      <c r="Z1021" s="15"/>
      <c r="AA1021" s="15"/>
      <c r="AB1021" s="15"/>
      <c r="AC1021" s="15"/>
      <c r="AD1021" s="15"/>
      <c r="AE1021" s="15"/>
      <c r="AF1021" s="15"/>
      <c r="AG1021" s="15"/>
      <c r="AH1021" s="15"/>
      <c r="AI1021" s="15"/>
      <c r="AJ1021" s="15"/>
      <c r="AK1021" s="15"/>
      <c r="AL1021" s="15"/>
      <c r="AM1021" s="13"/>
      <c r="AN1021" s="13"/>
      <c r="AO1021" s="13"/>
      <c r="AP1021" s="13"/>
      <c r="AQ1021" s="13"/>
      <c r="AR1021" s="13"/>
      <c r="AS1021" s="13"/>
      <c r="AT1021" s="13"/>
      <c r="AU1021" s="13"/>
      <c r="AV1021" s="13"/>
      <c r="AW1021" s="13"/>
      <c r="AX1021" s="13"/>
      <c r="AY1021" s="13"/>
      <c r="AZ1021" s="13"/>
      <c r="BA1021" s="13"/>
      <c r="BB1021" s="13"/>
      <c r="BC1021" s="13"/>
      <c r="BD1021" s="13"/>
      <c r="BE1021" s="13"/>
      <c r="BF1021" s="13"/>
      <c r="BG1021" s="13"/>
      <c r="BH1021" s="13"/>
      <c r="BI1021" s="13"/>
      <c r="BJ1021" s="13"/>
      <c r="BK1021" s="13"/>
      <c r="BL1021" s="13"/>
      <c r="BM1021" s="13"/>
      <c r="BN1021" s="13"/>
      <c r="BO1021" s="13"/>
      <c r="BP1021" s="13"/>
      <c r="BQ1021" s="13"/>
      <c r="BR1021" s="13"/>
      <c r="BS1021" s="13"/>
      <c r="BT1021" s="13"/>
      <c r="BU1021" s="13"/>
      <c r="BV1021" s="13"/>
      <c r="BW1021" s="13"/>
      <c r="BX1021" s="13"/>
      <c r="BY1021" s="13"/>
      <c r="BZ1021" s="13"/>
      <c r="CA1021" s="13"/>
      <c r="CB1021" s="13"/>
      <c r="CC1021" s="13"/>
      <c r="CD1021" s="13"/>
      <c r="CE1021" s="13"/>
      <c r="CF1021" s="13"/>
      <c r="CG1021" s="13"/>
      <c r="CH1021" s="13"/>
    </row>
    <row r="1022" spans="1:86">
      <c r="A1022" s="15"/>
      <c r="B1022" s="15"/>
      <c r="C1022" s="15"/>
      <c r="D1022" s="15"/>
      <c r="E1022" s="15"/>
      <c r="F1022" s="15"/>
      <c r="G1022" s="15"/>
      <c r="H1022" s="15"/>
      <c r="I1022" s="15"/>
      <c r="J1022" s="15"/>
      <c r="K1022" s="15"/>
      <c r="L1022" s="15"/>
      <c r="M1022" s="15"/>
      <c r="N1022" s="15"/>
      <c r="O1022" s="15"/>
      <c r="P1022" s="15"/>
      <c r="Q1022" s="15"/>
      <c r="R1022" s="15"/>
      <c r="S1022" s="15"/>
      <c r="T1022" s="15"/>
      <c r="U1022" s="15"/>
      <c r="V1022" s="15"/>
      <c r="W1022" s="15"/>
      <c r="X1022" s="15"/>
      <c r="Z1022" s="15"/>
      <c r="AA1022" s="15"/>
      <c r="AB1022" s="15"/>
      <c r="AC1022" s="15"/>
      <c r="AD1022" s="15"/>
      <c r="AE1022" s="15"/>
      <c r="AF1022" s="15"/>
      <c r="AG1022" s="15"/>
      <c r="AH1022" s="15"/>
      <c r="AI1022" s="15"/>
      <c r="AJ1022" s="15"/>
      <c r="AK1022" s="15"/>
      <c r="AL1022" s="15"/>
      <c r="AM1022" s="13"/>
      <c r="AN1022" s="13"/>
      <c r="AO1022" s="13"/>
      <c r="AP1022" s="13"/>
      <c r="AQ1022" s="13"/>
      <c r="AR1022" s="13"/>
      <c r="AS1022" s="13"/>
      <c r="AT1022" s="13"/>
      <c r="AU1022" s="13"/>
      <c r="AV1022" s="13"/>
      <c r="AW1022" s="13"/>
      <c r="AX1022" s="13"/>
      <c r="AY1022" s="13"/>
      <c r="AZ1022" s="13"/>
      <c r="BA1022" s="13"/>
      <c r="BB1022" s="13"/>
      <c r="BC1022" s="13"/>
      <c r="BD1022" s="13"/>
      <c r="BE1022" s="13"/>
      <c r="BF1022" s="13"/>
      <c r="BG1022" s="13"/>
      <c r="BH1022" s="13"/>
      <c r="BI1022" s="13"/>
      <c r="BJ1022" s="13"/>
      <c r="BK1022" s="13"/>
      <c r="BL1022" s="13"/>
      <c r="BM1022" s="13"/>
      <c r="BN1022" s="13"/>
      <c r="BO1022" s="13"/>
      <c r="BP1022" s="13"/>
      <c r="BQ1022" s="13"/>
      <c r="BR1022" s="13"/>
      <c r="BS1022" s="13"/>
      <c r="BT1022" s="13"/>
      <c r="BU1022" s="13"/>
      <c r="BV1022" s="13"/>
      <c r="BW1022" s="13"/>
      <c r="BX1022" s="13"/>
      <c r="BY1022" s="13"/>
      <c r="BZ1022" s="13"/>
      <c r="CA1022" s="13"/>
      <c r="CB1022" s="13"/>
      <c r="CC1022" s="13"/>
      <c r="CD1022" s="13"/>
      <c r="CE1022" s="13"/>
      <c r="CF1022" s="13"/>
      <c r="CG1022" s="13"/>
      <c r="CH1022" s="13"/>
    </row>
    <row r="1023" spans="1:86">
      <c r="A1023" s="15"/>
      <c r="B1023" s="15"/>
      <c r="C1023" s="15"/>
      <c r="D1023" s="15"/>
      <c r="E1023" s="15"/>
      <c r="F1023" s="15"/>
      <c r="G1023" s="15"/>
      <c r="H1023" s="15"/>
      <c r="I1023" s="15"/>
      <c r="J1023" s="15"/>
      <c r="K1023" s="15"/>
      <c r="L1023" s="15"/>
      <c r="M1023" s="15"/>
      <c r="N1023" s="15"/>
      <c r="O1023" s="15"/>
      <c r="P1023" s="15"/>
      <c r="Q1023" s="15"/>
      <c r="R1023" s="15"/>
      <c r="S1023" s="15"/>
      <c r="T1023" s="15"/>
      <c r="U1023" s="15"/>
      <c r="V1023" s="15"/>
      <c r="W1023" s="15"/>
      <c r="X1023" s="15"/>
      <c r="Z1023" s="15"/>
      <c r="AA1023" s="15"/>
      <c r="AB1023" s="15"/>
      <c r="AC1023" s="15"/>
      <c r="AD1023" s="15"/>
      <c r="AE1023" s="15"/>
      <c r="AF1023" s="15"/>
      <c r="AG1023" s="15"/>
      <c r="AH1023" s="15"/>
      <c r="AI1023" s="15"/>
      <c r="AJ1023" s="15"/>
      <c r="AK1023" s="15"/>
      <c r="AL1023" s="15"/>
      <c r="AM1023" s="13"/>
      <c r="AN1023" s="13"/>
      <c r="AO1023" s="13"/>
      <c r="AP1023" s="13"/>
      <c r="AQ1023" s="13"/>
      <c r="AR1023" s="13"/>
      <c r="AS1023" s="13"/>
      <c r="AT1023" s="13"/>
      <c r="AU1023" s="13"/>
      <c r="AV1023" s="13"/>
      <c r="AW1023" s="13"/>
      <c r="AX1023" s="13"/>
      <c r="AY1023" s="13"/>
      <c r="AZ1023" s="13"/>
      <c r="BA1023" s="13"/>
      <c r="BB1023" s="13"/>
      <c r="BC1023" s="13"/>
      <c r="BD1023" s="13"/>
      <c r="BE1023" s="13"/>
      <c r="BF1023" s="13"/>
      <c r="BG1023" s="13"/>
      <c r="BH1023" s="13"/>
      <c r="BI1023" s="13"/>
      <c r="BJ1023" s="13"/>
      <c r="BK1023" s="13"/>
      <c r="BL1023" s="13"/>
      <c r="BM1023" s="13"/>
      <c r="BN1023" s="13"/>
      <c r="BO1023" s="13"/>
      <c r="BP1023" s="13"/>
      <c r="BQ1023" s="13"/>
      <c r="BR1023" s="13"/>
      <c r="BS1023" s="13"/>
      <c r="BT1023" s="13"/>
      <c r="BU1023" s="13"/>
      <c r="BV1023" s="13"/>
      <c r="BW1023" s="13"/>
      <c r="BX1023" s="13"/>
      <c r="BY1023" s="13"/>
      <c r="BZ1023" s="13"/>
      <c r="CA1023" s="13"/>
      <c r="CB1023" s="13"/>
      <c r="CC1023" s="13"/>
      <c r="CD1023" s="13"/>
      <c r="CE1023" s="13"/>
      <c r="CF1023" s="13"/>
      <c r="CG1023" s="13"/>
      <c r="CH1023" s="13"/>
    </row>
    <row r="1024" spans="1:86">
      <c r="A1024" s="15"/>
      <c r="B1024" s="15"/>
      <c r="C1024" s="15"/>
      <c r="D1024" s="15"/>
      <c r="E1024" s="15"/>
      <c r="F1024" s="15"/>
      <c r="G1024" s="15"/>
      <c r="H1024" s="15"/>
      <c r="I1024" s="15"/>
      <c r="J1024" s="15"/>
      <c r="K1024" s="15"/>
      <c r="L1024" s="15"/>
      <c r="M1024" s="15"/>
      <c r="N1024" s="15"/>
      <c r="O1024" s="15"/>
      <c r="P1024" s="15"/>
      <c r="Q1024" s="15"/>
      <c r="R1024" s="15"/>
      <c r="S1024" s="15"/>
      <c r="T1024" s="15"/>
      <c r="U1024" s="15"/>
      <c r="V1024" s="15"/>
      <c r="W1024" s="15"/>
      <c r="X1024" s="15"/>
      <c r="Z1024" s="15"/>
      <c r="AA1024" s="15"/>
      <c r="AB1024" s="15"/>
      <c r="AC1024" s="15"/>
      <c r="AD1024" s="15"/>
      <c r="AE1024" s="15"/>
      <c r="AF1024" s="15"/>
      <c r="AG1024" s="15"/>
      <c r="AH1024" s="15"/>
      <c r="AI1024" s="15"/>
      <c r="AJ1024" s="15"/>
      <c r="AK1024" s="15"/>
      <c r="AL1024" s="15"/>
      <c r="AM1024" s="13"/>
      <c r="AN1024" s="13"/>
      <c r="AO1024" s="13"/>
      <c r="AP1024" s="13"/>
      <c r="AQ1024" s="13"/>
      <c r="AR1024" s="13"/>
      <c r="AS1024" s="13"/>
      <c r="AT1024" s="13"/>
      <c r="AU1024" s="13"/>
      <c r="AV1024" s="13"/>
      <c r="AW1024" s="13"/>
      <c r="AX1024" s="13"/>
      <c r="AY1024" s="13"/>
      <c r="AZ1024" s="13"/>
      <c r="BA1024" s="13"/>
      <c r="BB1024" s="13"/>
      <c r="BC1024" s="13"/>
      <c r="BD1024" s="13"/>
      <c r="BE1024" s="13"/>
      <c r="BF1024" s="13"/>
      <c r="BG1024" s="13"/>
      <c r="BH1024" s="13"/>
      <c r="BI1024" s="13"/>
      <c r="BJ1024" s="13"/>
      <c r="BK1024" s="13"/>
      <c r="BL1024" s="13"/>
      <c r="BM1024" s="13"/>
      <c r="BN1024" s="13"/>
      <c r="BO1024" s="13"/>
      <c r="BP1024" s="13"/>
      <c r="BQ1024" s="13"/>
      <c r="BR1024" s="13"/>
      <c r="BS1024" s="13"/>
      <c r="BT1024" s="13"/>
      <c r="BU1024" s="13"/>
      <c r="BV1024" s="13"/>
      <c r="BW1024" s="13"/>
      <c r="BX1024" s="13"/>
      <c r="BY1024" s="13"/>
      <c r="BZ1024" s="13"/>
      <c r="CA1024" s="13"/>
      <c r="CB1024" s="13"/>
      <c r="CC1024" s="13"/>
      <c r="CD1024" s="13"/>
      <c r="CE1024" s="13"/>
      <c r="CF1024" s="13"/>
      <c r="CG1024" s="13"/>
      <c r="CH1024" s="13"/>
    </row>
    <row r="1025" spans="1:86">
      <c r="A1025" s="15"/>
      <c r="B1025" s="15"/>
      <c r="C1025" s="15"/>
      <c r="D1025" s="15"/>
      <c r="E1025" s="15"/>
      <c r="F1025" s="15"/>
      <c r="G1025" s="15"/>
      <c r="H1025" s="15"/>
      <c r="I1025" s="15"/>
      <c r="J1025" s="15"/>
      <c r="K1025" s="15"/>
      <c r="L1025" s="15"/>
      <c r="M1025" s="15"/>
      <c r="N1025" s="15"/>
      <c r="O1025" s="15"/>
      <c r="P1025" s="15"/>
      <c r="Q1025" s="15"/>
      <c r="R1025" s="15"/>
      <c r="S1025" s="15"/>
      <c r="T1025" s="15"/>
      <c r="U1025" s="15"/>
      <c r="V1025" s="15"/>
      <c r="W1025" s="15"/>
      <c r="X1025" s="15"/>
      <c r="Z1025" s="15"/>
      <c r="AA1025" s="15"/>
      <c r="AB1025" s="15"/>
      <c r="AC1025" s="15"/>
      <c r="AD1025" s="15"/>
      <c r="AE1025" s="15"/>
      <c r="AF1025" s="15"/>
      <c r="AG1025" s="15"/>
      <c r="AH1025" s="15"/>
      <c r="AI1025" s="15"/>
      <c r="AJ1025" s="15"/>
      <c r="AK1025" s="15"/>
      <c r="AL1025" s="15"/>
      <c r="AM1025" s="13"/>
      <c r="AN1025" s="13"/>
      <c r="AO1025" s="13"/>
      <c r="AP1025" s="13"/>
      <c r="AQ1025" s="13"/>
      <c r="AR1025" s="13"/>
      <c r="AS1025" s="13"/>
      <c r="AT1025" s="13"/>
      <c r="AU1025" s="13"/>
      <c r="AV1025" s="13"/>
      <c r="AW1025" s="13"/>
      <c r="AX1025" s="13"/>
      <c r="AY1025" s="13"/>
      <c r="AZ1025" s="13"/>
      <c r="BA1025" s="13"/>
      <c r="BB1025" s="13"/>
      <c r="BC1025" s="13"/>
      <c r="BD1025" s="13"/>
      <c r="BE1025" s="13"/>
      <c r="BF1025" s="13"/>
      <c r="BG1025" s="13"/>
      <c r="BH1025" s="13"/>
      <c r="BI1025" s="13"/>
      <c r="BJ1025" s="13"/>
      <c r="BK1025" s="13"/>
      <c r="BL1025" s="13"/>
      <c r="BM1025" s="13"/>
      <c r="BN1025" s="13"/>
      <c r="BO1025" s="13"/>
      <c r="BP1025" s="13"/>
      <c r="BQ1025" s="13"/>
      <c r="BR1025" s="13"/>
      <c r="BS1025" s="13"/>
      <c r="BT1025" s="13"/>
      <c r="BU1025" s="13"/>
      <c r="BV1025" s="13"/>
      <c r="BW1025" s="13"/>
      <c r="BX1025" s="13"/>
      <c r="BY1025" s="13"/>
      <c r="BZ1025" s="13"/>
      <c r="CA1025" s="13"/>
      <c r="CB1025" s="13"/>
      <c r="CC1025" s="13"/>
      <c r="CD1025" s="13"/>
      <c r="CE1025" s="13"/>
      <c r="CF1025" s="13"/>
      <c r="CG1025" s="13"/>
      <c r="CH1025" s="13"/>
    </row>
    <row r="1026" spans="1:86">
      <c r="A1026" s="15"/>
      <c r="B1026" s="15"/>
      <c r="C1026" s="15"/>
      <c r="D1026" s="15"/>
      <c r="E1026" s="15"/>
      <c r="F1026" s="15"/>
      <c r="G1026" s="15"/>
      <c r="H1026" s="15"/>
      <c r="I1026" s="15"/>
      <c r="J1026" s="15"/>
      <c r="K1026" s="15"/>
      <c r="L1026" s="15"/>
      <c r="M1026" s="15"/>
      <c r="N1026" s="15"/>
      <c r="O1026" s="15"/>
      <c r="P1026" s="15"/>
      <c r="Q1026" s="15"/>
      <c r="R1026" s="15"/>
      <c r="S1026" s="15"/>
      <c r="T1026" s="15"/>
      <c r="U1026" s="15"/>
      <c r="V1026" s="15"/>
      <c r="W1026" s="15"/>
      <c r="X1026" s="15"/>
      <c r="Z1026" s="15"/>
      <c r="AA1026" s="15"/>
      <c r="AB1026" s="15"/>
      <c r="AC1026" s="15"/>
      <c r="AD1026" s="15"/>
      <c r="AE1026" s="15"/>
      <c r="AF1026" s="15"/>
      <c r="AG1026" s="15"/>
      <c r="AH1026" s="15"/>
      <c r="AI1026" s="15"/>
      <c r="AJ1026" s="15"/>
      <c r="AK1026" s="15"/>
      <c r="AL1026" s="15"/>
      <c r="AM1026" s="13"/>
      <c r="AN1026" s="13"/>
      <c r="AO1026" s="13"/>
      <c r="AP1026" s="13"/>
      <c r="AQ1026" s="13"/>
      <c r="AR1026" s="13"/>
      <c r="AS1026" s="13"/>
      <c r="AT1026" s="13"/>
      <c r="AU1026" s="13"/>
      <c r="AV1026" s="13"/>
      <c r="AW1026" s="13"/>
      <c r="AX1026" s="13"/>
      <c r="AY1026" s="13"/>
      <c r="AZ1026" s="13"/>
      <c r="BA1026" s="13"/>
      <c r="BB1026" s="13"/>
      <c r="BC1026" s="13"/>
      <c r="BD1026" s="13"/>
      <c r="BE1026" s="13"/>
      <c r="BF1026" s="13"/>
      <c r="BG1026" s="13"/>
      <c r="BH1026" s="13"/>
      <c r="BI1026" s="13"/>
      <c r="BJ1026" s="13"/>
      <c r="BK1026" s="13"/>
      <c r="BL1026" s="13"/>
      <c r="BM1026" s="13"/>
      <c r="BN1026" s="13"/>
      <c r="BO1026" s="13"/>
      <c r="BP1026" s="13"/>
      <c r="BQ1026" s="13"/>
      <c r="BR1026" s="13"/>
      <c r="BS1026" s="13"/>
      <c r="BT1026" s="13"/>
      <c r="BU1026" s="13"/>
      <c r="BV1026" s="13"/>
      <c r="BW1026" s="13"/>
      <c r="BX1026" s="13"/>
      <c r="BY1026" s="13"/>
      <c r="BZ1026" s="13"/>
      <c r="CA1026" s="13"/>
      <c r="CB1026" s="13"/>
      <c r="CC1026" s="13"/>
      <c r="CD1026" s="13"/>
      <c r="CE1026" s="13"/>
      <c r="CF1026" s="13"/>
      <c r="CG1026" s="13"/>
      <c r="CH1026" s="13"/>
    </row>
    <row r="1027" spans="1:86">
      <c r="A1027" s="15"/>
      <c r="B1027" s="15"/>
      <c r="C1027" s="15"/>
      <c r="D1027" s="15"/>
      <c r="E1027" s="15"/>
      <c r="F1027" s="15"/>
      <c r="G1027" s="15"/>
      <c r="H1027" s="15"/>
      <c r="I1027" s="15"/>
      <c r="J1027" s="15"/>
      <c r="K1027" s="15"/>
      <c r="L1027" s="15"/>
      <c r="M1027" s="15"/>
      <c r="N1027" s="15"/>
      <c r="O1027" s="15"/>
      <c r="P1027" s="15"/>
      <c r="Q1027" s="15"/>
      <c r="R1027" s="15"/>
      <c r="S1027" s="15"/>
      <c r="T1027" s="15"/>
      <c r="U1027" s="15"/>
      <c r="V1027" s="15"/>
      <c r="W1027" s="15"/>
      <c r="X1027" s="15"/>
      <c r="Z1027" s="15"/>
      <c r="AA1027" s="15"/>
      <c r="AB1027" s="15"/>
      <c r="AC1027" s="15"/>
      <c r="AD1027" s="15"/>
      <c r="AE1027" s="15"/>
      <c r="AF1027" s="15"/>
      <c r="AG1027" s="15"/>
      <c r="AH1027" s="15"/>
      <c r="AI1027" s="15"/>
      <c r="AJ1027" s="15"/>
      <c r="AK1027" s="15"/>
      <c r="AL1027" s="15"/>
      <c r="AM1027" s="13"/>
      <c r="AN1027" s="13"/>
      <c r="AO1027" s="13"/>
      <c r="AP1027" s="13"/>
      <c r="AQ1027" s="13"/>
      <c r="AR1027" s="13"/>
      <c r="AS1027" s="13"/>
      <c r="AT1027" s="13"/>
      <c r="AU1027" s="13"/>
      <c r="AV1027" s="13"/>
      <c r="AW1027" s="13"/>
      <c r="AX1027" s="13"/>
      <c r="AY1027" s="13"/>
      <c r="AZ1027" s="13"/>
      <c r="BA1027" s="13"/>
      <c r="BB1027" s="13"/>
      <c r="BC1027" s="13"/>
      <c r="BD1027" s="13"/>
      <c r="BE1027" s="13"/>
      <c r="BF1027" s="13"/>
      <c r="BG1027" s="13"/>
      <c r="BH1027" s="13"/>
      <c r="BI1027" s="13"/>
      <c r="BJ1027" s="13"/>
      <c r="BK1027" s="13"/>
      <c r="BL1027" s="13"/>
      <c r="BM1027" s="13"/>
      <c r="BN1027" s="13"/>
      <c r="BO1027" s="13"/>
      <c r="BP1027" s="13"/>
      <c r="BQ1027" s="13"/>
      <c r="BR1027" s="13"/>
      <c r="BS1027" s="13"/>
      <c r="BT1027" s="13"/>
      <c r="BU1027" s="13"/>
      <c r="BV1027" s="13"/>
      <c r="BW1027" s="13"/>
      <c r="BX1027" s="13"/>
      <c r="BY1027" s="13"/>
      <c r="BZ1027" s="13"/>
      <c r="CA1027" s="13"/>
      <c r="CB1027" s="13"/>
      <c r="CC1027" s="13"/>
      <c r="CD1027" s="13"/>
      <c r="CE1027" s="13"/>
      <c r="CF1027" s="13"/>
      <c r="CG1027" s="13"/>
      <c r="CH1027" s="13"/>
    </row>
    <row r="1028" spans="1:86">
      <c r="A1028" s="15"/>
      <c r="B1028" s="15"/>
      <c r="C1028" s="15"/>
      <c r="D1028" s="15"/>
      <c r="E1028" s="15"/>
      <c r="F1028" s="15"/>
      <c r="G1028" s="15"/>
      <c r="H1028" s="15"/>
      <c r="I1028" s="15"/>
      <c r="J1028" s="15"/>
      <c r="K1028" s="15"/>
      <c r="L1028" s="15"/>
      <c r="M1028" s="15"/>
      <c r="N1028" s="15"/>
      <c r="O1028" s="15"/>
      <c r="P1028" s="15"/>
      <c r="Q1028" s="15"/>
      <c r="R1028" s="15"/>
      <c r="S1028" s="15"/>
      <c r="T1028" s="15"/>
      <c r="U1028" s="15"/>
      <c r="V1028" s="15"/>
      <c r="W1028" s="15"/>
      <c r="X1028" s="15"/>
      <c r="Z1028" s="15"/>
      <c r="AA1028" s="15"/>
      <c r="AB1028" s="15"/>
      <c r="AC1028" s="15"/>
      <c r="AD1028" s="15"/>
      <c r="AE1028" s="15"/>
      <c r="AF1028" s="15"/>
      <c r="AG1028" s="15"/>
      <c r="AH1028" s="15"/>
      <c r="AI1028" s="15"/>
      <c r="AJ1028" s="15"/>
      <c r="AK1028" s="15"/>
      <c r="AL1028" s="15"/>
      <c r="AM1028" s="13"/>
      <c r="AN1028" s="13"/>
      <c r="AO1028" s="13"/>
      <c r="AP1028" s="13"/>
      <c r="AQ1028" s="13"/>
      <c r="AR1028" s="13"/>
      <c r="AS1028" s="13"/>
      <c r="AT1028" s="13"/>
      <c r="AU1028" s="13"/>
      <c r="AV1028" s="13"/>
      <c r="AW1028" s="13"/>
      <c r="AX1028" s="13"/>
      <c r="AY1028" s="13"/>
      <c r="AZ1028" s="13"/>
      <c r="BA1028" s="13"/>
      <c r="BB1028" s="13"/>
      <c r="BC1028" s="13"/>
      <c r="BD1028" s="13"/>
      <c r="BE1028" s="13"/>
      <c r="BF1028" s="13"/>
      <c r="BG1028" s="13"/>
      <c r="BH1028" s="13"/>
      <c r="BI1028" s="13"/>
      <c r="BJ1028" s="13"/>
      <c r="BK1028" s="13"/>
      <c r="BL1028" s="13"/>
      <c r="BM1028" s="13"/>
      <c r="BN1028" s="13"/>
      <c r="BO1028" s="13"/>
      <c r="BP1028" s="13"/>
      <c r="BQ1028" s="13"/>
      <c r="BR1028" s="13"/>
      <c r="BS1028" s="13"/>
      <c r="BT1028" s="13"/>
      <c r="BU1028" s="13"/>
      <c r="BV1028" s="13"/>
      <c r="BW1028" s="13"/>
      <c r="BX1028" s="13"/>
      <c r="BY1028" s="13"/>
      <c r="BZ1028" s="13"/>
      <c r="CA1028" s="13"/>
      <c r="CB1028" s="13"/>
      <c r="CC1028" s="13"/>
      <c r="CD1028" s="13"/>
      <c r="CE1028" s="13"/>
      <c r="CF1028" s="13"/>
      <c r="CG1028" s="13"/>
      <c r="CH1028" s="13"/>
    </row>
    <row r="1029" spans="1:86">
      <c r="A1029" s="15"/>
      <c r="B1029" s="15"/>
      <c r="C1029" s="15"/>
      <c r="D1029" s="15"/>
      <c r="E1029" s="15"/>
      <c r="F1029" s="15"/>
      <c r="G1029" s="15"/>
      <c r="H1029" s="15"/>
      <c r="I1029" s="15"/>
      <c r="J1029" s="15"/>
      <c r="K1029" s="15"/>
      <c r="L1029" s="15"/>
      <c r="M1029" s="15"/>
      <c r="N1029" s="15"/>
      <c r="O1029" s="15"/>
      <c r="P1029" s="15"/>
      <c r="Q1029" s="15"/>
      <c r="R1029" s="15"/>
      <c r="S1029" s="15"/>
      <c r="T1029" s="15"/>
      <c r="U1029" s="15"/>
      <c r="V1029" s="15"/>
      <c r="W1029" s="15"/>
      <c r="X1029" s="15"/>
      <c r="Z1029" s="15"/>
      <c r="AA1029" s="15"/>
      <c r="AB1029" s="15"/>
      <c r="AC1029" s="15"/>
      <c r="AD1029" s="15"/>
      <c r="AE1029" s="15"/>
      <c r="AF1029" s="15"/>
      <c r="AG1029" s="15"/>
      <c r="AH1029" s="15"/>
      <c r="AI1029" s="15"/>
      <c r="AJ1029" s="15"/>
      <c r="AK1029" s="15"/>
      <c r="AL1029" s="15"/>
      <c r="AM1029" s="13"/>
      <c r="AN1029" s="13"/>
      <c r="AO1029" s="13"/>
      <c r="AP1029" s="13"/>
      <c r="AQ1029" s="13"/>
      <c r="AR1029" s="13"/>
      <c r="AS1029" s="13"/>
      <c r="AT1029" s="13"/>
      <c r="AU1029" s="13"/>
      <c r="AV1029" s="13"/>
      <c r="AW1029" s="13"/>
      <c r="AX1029" s="13"/>
      <c r="AY1029" s="13"/>
      <c r="AZ1029" s="13"/>
      <c r="BA1029" s="13"/>
      <c r="BB1029" s="13"/>
      <c r="BC1029" s="13"/>
      <c r="BD1029" s="13"/>
      <c r="BE1029" s="13"/>
      <c r="BF1029" s="13"/>
      <c r="BG1029" s="13"/>
      <c r="BH1029" s="13"/>
      <c r="BI1029" s="13"/>
      <c r="BJ1029" s="13"/>
      <c r="BK1029" s="13"/>
      <c r="BL1029" s="13"/>
      <c r="BM1029" s="13"/>
      <c r="BN1029" s="13"/>
      <c r="BO1029" s="13"/>
      <c r="BP1029" s="13"/>
      <c r="BQ1029" s="13"/>
      <c r="BR1029" s="13"/>
      <c r="BS1029" s="13"/>
      <c r="BT1029" s="13"/>
      <c r="BU1029" s="13"/>
      <c r="BV1029" s="13"/>
      <c r="BW1029" s="13"/>
      <c r="BX1029" s="13"/>
      <c r="BY1029" s="13"/>
      <c r="BZ1029" s="13"/>
      <c r="CA1029" s="13"/>
      <c r="CB1029" s="13"/>
      <c r="CC1029" s="13"/>
      <c r="CD1029" s="13"/>
      <c r="CE1029" s="13"/>
      <c r="CF1029" s="13"/>
      <c r="CG1029" s="13"/>
      <c r="CH1029" s="13"/>
    </row>
    <row r="1030" spans="1:86">
      <c r="A1030" s="15"/>
      <c r="B1030" s="15"/>
      <c r="C1030" s="15"/>
      <c r="D1030" s="15"/>
      <c r="E1030" s="15"/>
      <c r="F1030" s="15"/>
      <c r="G1030" s="15"/>
      <c r="H1030" s="15"/>
      <c r="I1030" s="15"/>
      <c r="J1030" s="15"/>
      <c r="K1030" s="15"/>
      <c r="L1030" s="15"/>
      <c r="M1030" s="15"/>
      <c r="N1030" s="15"/>
      <c r="O1030" s="15"/>
      <c r="P1030" s="15"/>
      <c r="Q1030" s="15"/>
      <c r="R1030" s="15"/>
      <c r="S1030" s="15"/>
      <c r="T1030" s="15"/>
      <c r="U1030" s="15"/>
      <c r="V1030" s="15"/>
      <c r="W1030" s="15"/>
      <c r="X1030" s="15"/>
      <c r="Z1030" s="15"/>
      <c r="AA1030" s="15"/>
      <c r="AB1030" s="15"/>
      <c r="AC1030" s="15"/>
      <c r="AD1030" s="15"/>
      <c r="AE1030" s="15"/>
      <c r="AF1030" s="15"/>
      <c r="AG1030" s="15"/>
      <c r="AH1030" s="15"/>
      <c r="AI1030" s="15"/>
      <c r="AJ1030" s="15"/>
      <c r="AK1030" s="15"/>
      <c r="AL1030" s="15"/>
      <c r="AM1030" s="13"/>
      <c r="AN1030" s="13"/>
      <c r="AO1030" s="13"/>
      <c r="AP1030" s="13"/>
      <c r="AQ1030" s="13"/>
      <c r="AR1030" s="13"/>
      <c r="AS1030" s="13"/>
      <c r="AT1030" s="13"/>
      <c r="AU1030" s="13"/>
      <c r="AV1030" s="13"/>
      <c r="AW1030" s="13"/>
      <c r="AX1030" s="13"/>
      <c r="AY1030" s="13"/>
      <c r="AZ1030" s="13"/>
      <c r="BA1030" s="13"/>
      <c r="BB1030" s="13"/>
      <c r="BC1030" s="13"/>
      <c r="BD1030" s="13"/>
      <c r="BE1030" s="13"/>
      <c r="BF1030" s="13"/>
      <c r="BG1030" s="13"/>
      <c r="BH1030" s="13"/>
      <c r="BI1030" s="13"/>
      <c r="BJ1030" s="13"/>
      <c r="BK1030" s="13"/>
      <c r="BL1030" s="13"/>
      <c r="BM1030" s="13"/>
      <c r="BN1030" s="13"/>
      <c r="BO1030" s="13"/>
      <c r="BP1030" s="13"/>
      <c r="BQ1030" s="13"/>
      <c r="BR1030" s="13"/>
      <c r="BS1030" s="13"/>
      <c r="BT1030" s="13"/>
      <c r="BU1030" s="13"/>
      <c r="BV1030" s="13"/>
      <c r="BW1030" s="13"/>
      <c r="BX1030" s="13"/>
      <c r="BY1030" s="13"/>
      <c r="BZ1030" s="13"/>
      <c r="CA1030" s="13"/>
      <c r="CB1030" s="13"/>
      <c r="CC1030" s="13"/>
      <c r="CD1030" s="13"/>
      <c r="CE1030" s="13"/>
      <c r="CF1030" s="13"/>
      <c r="CG1030" s="13"/>
      <c r="CH1030" s="13"/>
    </row>
    <row r="1031" spans="1:86">
      <c r="A1031" s="15"/>
      <c r="B1031" s="15"/>
      <c r="C1031" s="15"/>
      <c r="D1031" s="15"/>
      <c r="E1031" s="15"/>
      <c r="F1031" s="15"/>
      <c r="G1031" s="15"/>
      <c r="H1031" s="15"/>
      <c r="I1031" s="15"/>
      <c r="J1031" s="15"/>
      <c r="K1031" s="15"/>
      <c r="L1031" s="15"/>
      <c r="M1031" s="15"/>
      <c r="N1031" s="15"/>
      <c r="O1031" s="15"/>
      <c r="P1031" s="15"/>
      <c r="Q1031" s="15"/>
      <c r="R1031" s="15"/>
      <c r="S1031" s="15"/>
      <c r="T1031" s="15"/>
      <c r="U1031" s="15"/>
      <c r="V1031" s="15"/>
      <c r="W1031" s="15"/>
      <c r="X1031" s="15"/>
      <c r="Z1031" s="15"/>
      <c r="AA1031" s="15"/>
      <c r="AB1031" s="15"/>
      <c r="AC1031" s="15"/>
      <c r="AD1031" s="15"/>
      <c r="AE1031" s="15"/>
      <c r="AF1031" s="15"/>
      <c r="AG1031" s="15"/>
      <c r="AH1031" s="15"/>
      <c r="AI1031" s="15"/>
      <c r="AJ1031" s="15"/>
      <c r="AK1031" s="15"/>
      <c r="AL1031" s="15"/>
      <c r="AM1031" s="13"/>
      <c r="AN1031" s="13"/>
      <c r="AO1031" s="13"/>
      <c r="AP1031" s="13"/>
      <c r="AQ1031" s="13"/>
      <c r="AR1031" s="13"/>
      <c r="AS1031" s="13"/>
      <c r="AT1031" s="13"/>
      <c r="AU1031" s="13"/>
      <c r="AV1031" s="13"/>
      <c r="AW1031" s="13"/>
      <c r="AX1031" s="13"/>
      <c r="AY1031" s="13"/>
      <c r="AZ1031" s="13"/>
      <c r="BA1031" s="13"/>
      <c r="BB1031" s="13"/>
      <c r="BC1031" s="13"/>
      <c r="BD1031" s="13"/>
      <c r="BE1031" s="13"/>
      <c r="BF1031" s="13"/>
      <c r="BG1031" s="13"/>
      <c r="BH1031" s="13"/>
      <c r="BI1031" s="13"/>
      <c r="BJ1031" s="13"/>
      <c r="BK1031" s="13"/>
      <c r="BL1031" s="13"/>
      <c r="BM1031" s="13"/>
      <c r="BN1031" s="13"/>
      <c r="BO1031" s="13"/>
      <c r="BP1031" s="13"/>
      <c r="BQ1031" s="13"/>
      <c r="BR1031" s="13"/>
      <c r="BS1031" s="13"/>
      <c r="BT1031" s="13"/>
      <c r="BU1031" s="13"/>
      <c r="BV1031" s="13"/>
      <c r="BW1031" s="13"/>
      <c r="BX1031" s="13"/>
      <c r="BY1031" s="13"/>
      <c r="BZ1031" s="13"/>
      <c r="CA1031" s="13"/>
      <c r="CB1031" s="13"/>
      <c r="CC1031" s="13"/>
      <c r="CD1031" s="13"/>
      <c r="CE1031" s="13"/>
      <c r="CF1031" s="13"/>
      <c r="CG1031" s="13"/>
      <c r="CH1031" s="13"/>
    </row>
    <row r="1032" spans="1:86">
      <c r="A1032" s="15"/>
      <c r="B1032" s="15"/>
      <c r="C1032" s="15"/>
      <c r="D1032" s="15"/>
      <c r="E1032" s="15"/>
      <c r="F1032" s="15"/>
      <c r="G1032" s="15"/>
      <c r="H1032" s="15"/>
      <c r="I1032" s="15"/>
      <c r="J1032" s="15"/>
      <c r="K1032" s="15"/>
      <c r="L1032" s="15"/>
      <c r="M1032" s="15"/>
      <c r="N1032" s="15"/>
      <c r="O1032" s="15"/>
      <c r="P1032" s="15"/>
      <c r="Q1032" s="15"/>
      <c r="R1032" s="15"/>
      <c r="S1032" s="15"/>
      <c r="T1032" s="15"/>
      <c r="U1032" s="15"/>
      <c r="V1032" s="15"/>
      <c r="W1032" s="15"/>
      <c r="X1032" s="15"/>
      <c r="Z1032" s="15"/>
      <c r="AA1032" s="15"/>
      <c r="AB1032" s="15"/>
      <c r="AC1032" s="15"/>
      <c r="AD1032" s="15"/>
      <c r="AE1032" s="15"/>
      <c r="AF1032" s="15"/>
      <c r="AG1032" s="15"/>
      <c r="AH1032" s="15"/>
      <c r="AI1032" s="15"/>
      <c r="AJ1032" s="15"/>
      <c r="AK1032" s="15"/>
      <c r="AL1032" s="15"/>
      <c r="AM1032" s="13"/>
      <c r="AN1032" s="13"/>
      <c r="AO1032" s="13"/>
      <c r="AP1032" s="13"/>
      <c r="AQ1032" s="13"/>
      <c r="AR1032" s="13"/>
      <c r="AS1032" s="13"/>
      <c r="AT1032" s="13"/>
      <c r="AU1032" s="13"/>
      <c r="AV1032" s="13"/>
      <c r="AW1032" s="13"/>
      <c r="AX1032" s="13"/>
      <c r="AY1032" s="13"/>
      <c r="AZ1032" s="13"/>
      <c r="BA1032" s="13"/>
      <c r="BB1032" s="13"/>
      <c r="BC1032" s="13"/>
      <c r="BD1032" s="13"/>
      <c r="BE1032" s="13"/>
      <c r="BF1032" s="13"/>
      <c r="BG1032" s="13"/>
      <c r="BH1032" s="13"/>
      <c r="BI1032" s="13"/>
      <c r="BJ1032" s="13"/>
      <c r="BK1032" s="13"/>
      <c r="BL1032" s="13"/>
      <c r="BM1032" s="13"/>
      <c r="BN1032" s="13"/>
      <c r="BO1032" s="13"/>
      <c r="BP1032" s="13"/>
      <c r="BQ1032" s="13"/>
      <c r="BR1032" s="13"/>
      <c r="BS1032" s="13"/>
      <c r="BT1032" s="13"/>
      <c r="BU1032" s="13"/>
      <c r="BV1032" s="13"/>
      <c r="BW1032" s="13"/>
      <c r="BX1032" s="13"/>
      <c r="BY1032" s="13"/>
      <c r="BZ1032" s="13"/>
      <c r="CA1032" s="13"/>
      <c r="CB1032" s="13"/>
      <c r="CC1032" s="13"/>
      <c r="CD1032" s="13"/>
      <c r="CE1032" s="13"/>
      <c r="CF1032" s="13"/>
      <c r="CG1032" s="13"/>
      <c r="CH1032" s="13"/>
    </row>
    <row r="1033" spans="1:86">
      <c r="A1033" s="15"/>
      <c r="B1033" s="15"/>
      <c r="C1033" s="15"/>
      <c r="D1033" s="15"/>
      <c r="E1033" s="15"/>
      <c r="F1033" s="15"/>
      <c r="G1033" s="15"/>
      <c r="H1033" s="15"/>
      <c r="I1033" s="15"/>
      <c r="J1033" s="15"/>
      <c r="K1033" s="15"/>
      <c r="L1033" s="15"/>
      <c r="M1033" s="15"/>
      <c r="N1033" s="15"/>
      <c r="O1033" s="15"/>
      <c r="P1033" s="15"/>
      <c r="Q1033" s="15"/>
      <c r="R1033" s="15"/>
      <c r="S1033" s="15"/>
      <c r="T1033" s="15"/>
      <c r="U1033" s="15"/>
      <c r="V1033" s="15"/>
      <c r="W1033" s="15"/>
      <c r="X1033" s="15"/>
      <c r="Z1033" s="15"/>
      <c r="AA1033" s="15"/>
      <c r="AB1033" s="15"/>
      <c r="AC1033" s="15"/>
      <c r="AD1033" s="15"/>
      <c r="AE1033" s="15"/>
      <c r="AF1033" s="15"/>
      <c r="AG1033" s="15"/>
      <c r="AH1033" s="15"/>
      <c r="AI1033" s="15"/>
      <c r="AJ1033" s="15"/>
      <c r="AK1033" s="15"/>
      <c r="AL1033" s="15"/>
      <c r="AM1033" s="13"/>
      <c r="AN1033" s="13"/>
      <c r="AO1033" s="13"/>
      <c r="AP1033" s="13"/>
      <c r="AQ1033" s="13"/>
      <c r="AR1033" s="13"/>
      <c r="AS1033" s="13"/>
      <c r="AT1033" s="13"/>
      <c r="AU1033" s="13"/>
      <c r="AV1033" s="13"/>
      <c r="AW1033" s="13"/>
      <c r="AX1033" s="13"/>
      <c r="AY1033" s="13"/>
      <c r="AZ1033" s="13"/>
      <c r="BA1033" s="13"/>
      <c r="BB1033" s="13"/>
      <c r="BC1033" s="13"/>
      <c r="BD1033" s="13"/>
      <c r="BE1033" s="13"/>
      <c r="BF1033" s="13"/>
      <c r="BG1033" s="13"/>
      <c r="BH1033" s="13"/>
      <c r="BI1033" s="13"/>
      <c r="BJ1033" s="13"/>
      <c r="BK1033" s="13"/>
      <c r="BL1033" s="13"/>
      <c r="BM1033" s="13"/>
      <c r="BN1033" s="13"/>
      <c r="BO1033" s="13"/>
      <c r="BP1033" s="13"/>
      <c r="BQ1033" s="13"/>
      <c r="BR1033" s="13"/>
      <c r="BS1033" s="13"/>
      <c r="BT1033" s="13"/>
      <c r="BU1033" s="13"/>
      <c r="BV1033" s="13"/>
      <c r="BW1033" s="13"/>
      <c r="BX1033" s="13"/>
      <c r="BY1033" s="13"/>
      <c r="BZ1033" s="13"/>
      <c r="CA1033" s="13"/>
      <c r="CB1033" s="13"/>
      <c r="CC1033" s="13"/>
      <c r="CD1033" s="13"/>
      <c r="CE1033" s="13"/>
      <c r="CF1033" s="13"/>
      <c r="CG1033" s="13"/>
      <c r="CH1033" s="13"/>
    </row>
    <row r="1034" spans="1:86">
      <c r="A1034" s="15"/>
      <c r="B1034" s="15"/>
      <c r="C1034" s="15"/>
      <c r="D1034" s="15"/>
      <c r="E1034" s="15"/>
      <c r="F1034" s="15"/>
      <c r="G1034" s="15"/>
      <c r="H1034" s="15"/>
      <c r="I1034" s="15"/>
      <c r="J1034" s="15"/>
      <c r="K1034" s="15"/>
      <c r="L1034" s="15"/>
      <c r="M1034" s="15"/>
      <c r="N1034" s="15"/>
      <c r="O1034" s="15"/>
      <c r="P1034" s="15"/>
      <c r="Q1034" s="15"/>
      <c r="R1034" s="15"/>
      <c r="S1034" s="15"/>
      <c r="T1034" s="15"/>
      <c r="U1034" s="15"/>
      <c r="V1034" s="15"/>
      <c r="W1034" s="15"/>
      <c r="X1034" s="15"/>
      <c r="Z1034" s="15"/>
      <c r="AA1034" s="15"/>
      <c r="AB1034" s="15"/>
      <c r="AC1034" s="15"/>
      <c r="AD1034" s="15"/>
      <c r="AE1034" s="15"/>
      <c r="AF1034" s="15"/>
      <c r="AG1034" s="15"/>
      <c r="AH1034" s="15"/>
      <c r="AI1034" s="15"/>
      <c r="AJ1034" s="15"/>
      <c r="AK1034" s="15"/>
      <c r="AL1034" s="15"/>
      <c r="AM1034" s="13"/>
      <c r="AN1034" s="13"/>
      <c r="AO1034" s="13"/>
      <c r="AP1034" s="13"/>
      <c r="AQ1034" s="13"/>
      <c r="AR1034" s="13"/>
      <c r="AS1034" s="13"/>
      <c r="AT1034" s="13"/>
      <c r="AU1034" s="13"/>
      <c r="AV1034" s="13"/>
      <c r="AW1034" s="13"/>
      <c r="AX1034" s="13"/>
      <c r="AY1034" s="13"/>
      <c r="AZ1034" s="13"/>
      <c r="BA1034" s="13"/>
      <c r="BB1034" s="13"/>
      <c r="BC1034" s="13"/>
      <c r="BD1034" s="13"/>
      <c r="BE1034" s="13"/>
      <c r="BF1034" s="13"/>
      <c r="BG1034" s="13"/>
      <c r="BH1034" s="13"/>
      <c r="BI1034" s="13"/>
      <c r="BJ1034" s="13"/>
      <c r="BK1034" s="13"/>
      <c r="BL1034" s="13"/>
      <c r="BM1034" s="13"/>
      <c r="BN1034" s="13"/>
      <c r="BO1034" s="13"/>
      <c r="BP1034" s="13"/>
      <c r="BQ1034" s="13"/>
      <c r="BR1034" s="13"/>
      <c r="BS1034" s="13"/>
      <c r="BT1034" s="13"/>
      <c r="BU1034" s="13"/>
      <c r="BV1034" s="13"/>
      <c r="BW1034" s="13"/>
      <c r="BX1034" s="13"/>
      <c r="BY1034" s="13"/>
      <c r="BZ1034" s="13"/>
      <c r="CA1034" s="13"/>
      <c r="CB1034" s="13"/>
      <c r="CC1034" s="13"/>
      <c r="CD1034" s="13"/>
      <c r="CE1034" s="13"/>
      <c r="CF1034" s="13"/>
      <c r="CG1034" s="13"/>
      <c r="CH1034" s="13"/>
    </row>
    <row r="1035" spans="1:86">
      <c r="A1035" s="15"/>
      <c r="B1035" s="15"/>
      <c r="C1035" s="15"/>
      <c r="D1035" s="15"/>
      <c r="E1035" s="15"/>
      <c r="F1035" s="15"/>
      <c r="G1035" s="15"/>
      <c r="H1035" s="15"/>
      <c r="I1035" s="15"/>
      <c r="J1035" s="15"/>
      <c r="K1035" s="15"/>
      <c r="L1035" s="15"/>
      <c r="M1035" s="15"/>
      <c r="N1035" s="15"/>
      <c r="O1035" s="15"/>
      <c r="P1035" s="15"/>
      <c r="Q1035" s="15"/>
      <c r="R1035" s="15"/>
      <c r="S1035" s="15"/>
      <c r="T1035" s="15"/>
      <c r="U1035" s="15"/>
      <c r="V1035" s="15"/>
      <c r="W1035" s="15"/>
      <c r="X1035" s="15"/>
      <c r="Z1035" s="15"/>
      <c r="AA1035" s="15"/>
      <c r="AB1035" s="15"/>
      <c r="AC1035" s="15"/>
      <c r="AD1035" s="15"/>
      <c r="AE1035" s="15"/>
      <c r="AF1035" s="15"/>
      <c r="AG1035" s="15"/>
      <c r="AH1035" s="15"/>
      <c r="AI1035" s="15"/>
      <c r="AJ1035" s="15"/>
      <c r="AK1035" s="15"/>
      <c r="AL1035" s="15"/>
      <c r="AM1035" s="13"/>
      <c r="AN1035" s="13"/>
      <c r="AO1035" s="13"/>
      <c r="AP1035" s="13"/>
      <c r="AQ1035" s="13"/>
      <c r="AR1035" s="13"/>
      <c r="AS1035" s="13"/>
      <c r="AT1035" s="13"/>
      <c r="AU1035" s="13"/>
      <c r="AV1035" s="13"/>
      <c r="AW1035" s="13"/>
      <c r="AX1035" s="13"/>
      <c r="AY1035" s="13"/>
      <c r="AZ1035" s="13"/>
      <c r="BA1035" s="13"/>
      <c r="BB1035" s="13"/>
      <c r="BC1035" s="13"/>
      <c r="BD1035" s="13"/>
      <c r="BE1035" s="13"/>
      <c r="BF1035" s="13"/>
      <c r="BG1035" s="13"/>
      <c r="BH1035" s="13"/>
      <c r="BI1035" s="13"/>
      <c r="BJ1035" s="13"/>
      <c r="BK1035" s="13"/>
      <c r="BL1035" s="13"/>
      <c r="BM1035" s="13"/>
      <c r="BN1035" s="13"/>
      <c r="BO1035" s="13"/>
      <c r="BP1035" s="13"/>
      <c r="BQ1035" s="13"/>
      <c r="BR1035" s="13"/>
      <c r="BS1035" s="13"/>
      <c r="BT1035" s="13"/>
      <c r="BU1035" s="13"/>
      <c r="BV1035" s="13"/>
      <c r="BW1035" s="13"/>
      <c r="BX1035" s="13"/>
      <c r="BY1035" s="13"/>
      <c r="BZ1035" s="13"/>
      <c r="CA1035" s="13"/>
      <c r="CB1035" s="13"/>
      <c r="CC1035" s="13"/>
      <c r="CD1035" s="13"/>
      <c r="CE1035" s="13"/>
      <c r="CF1035" s="13"/>
      <c r="CG1035" s="13"/>
      <c r="CH1035" s="13"/>
    </row>
    <row r="1036" spans="1:86">
      <c r="A1036" s="15"/>
      <c r="B1036" s="15"/>
      <c r="C1036" s="15"/>
      <c r="D1036" s="15"/>
      <c r="E1036" s="15"/>
      <c r="F1036" s="15"/>
      <c r="G1036" s="15"/>
      <c r="H1036" s="15"/>
      <c r="I1036" s="15"/>
      <c r="J1036" s="15"/>
      <c r="K1036" s="15"/>
      <c r="L1036" s="15"/>
      <c r="M1036" s="15"/>
      <c r="N1036" s="15"/>
      <c r="O1036" s="15"/>
      <c r="P1036" s="15"/>
      <c r="Q1036" s="15"/>
      <c r="R1036" s="15"/>
      <c r="S1036" s="15"/>
      <c r="T1036" s="15"/>
      <c r="U1036" s="15"/>
      <c r="V1036" s="15"/>
      <c r="W1036" s="15"/>
      <c r="X1036" s="15"/>
      <c r="Z1036" s="15"/>
      <c r="AA1036" s="15"/>
      <c r="AB1036" s="15"/>
      <c r="AC1036" s="15"/>
      <c r="AD1036" s="15"/>
      <c r="AE1036" s="15"/>
      <c r="AF1036" s="15"/>
      <c r="AG1036" s="15"/>
      <c r="AH1036" s="15"/>
      <c r="AI1036" s="15"/>
      <c r="AJ1036" s="15"/>
      <c r="AK1036" s="15"/>
      <c r="AL1036" s="15"/>
      <c r="AM1036" s="13"/>
      <c r="AN1036" s="13"/>
      <c r="AO1036" s="13"/>
      <c r="AP1036" s="13"/>
      <c r="AQ1036" s="13"/>
      <c r="AR1036" s="13"/>
      <c r="AS1036" s="13"/>
      <c r="AT1036" s="13"/>
      <c r="AU1036" s="13"/>
      <c r="AV1036" s="13"/>
      <c r="AW1036" s="13"/>
      <c r="AX1036" s="13"/>
      <c r="AY1036" s="13"/>
      <c r="AZ1036" s="13"/>
      <c r="BA1036" s="13"/>
      <c r="BB1036" s="13"/>
      <c r="BC1036" s="13"/>
      <c r="BD1036" s="13"/>
      <c r="BE1036" s="13"/>
      <c r="BF1036" s="13"/>
      <c r="BG1036" s="13"/>
      <c r="BH1036" s="13"/>
      <c r="BI1036" s="13"/>
      <c r="BJ1036" s="13"/>
      <c r="BK1036" s="13"/>
      <c r="BL1036" s="13"/>
      <c r="BM1036" s="13"/>
      <c r="BN1036" s="13"/>
      <c r="BO1036" s="13"/>
      <c r="BP1036" s="13"/>
      <c r="BQ1036" s="13"/>
      <c r="BR1036" s="13"/>
      <c r="BS1036" s="13"/>
      <c r="BT1036" s="13"/>
      <c r="BU1036" s="13"/>
      <c r="BV1036" s="13"/>
      <c r="BW1036" s="13"/>
      <c r="BX1036" s="13"/>
      <c r="BY1036" s="13"/>
      <c r="BZ1036" s="13"/>
      <c r="CA1036" s="13"/>
      <c r="CB1036" s="13"/>
      <c r="CC1036" s="13"/>
      <c r="CD1036" s="13"/>
      <c r="CE1036" s="13"/>
      <c r="CF1036" s="13"/>
      <c r="CG1036" s="13"/>
      <c r="CH1036" s="13"/>
    </row>
    <row r="1037" spans="1:86">
      <c r="A1037" s="15"/>
      <c r="B1037" s="15"/>
      <c r="C1037" s="15"/>
      <c r="D1037" s="15"/>
      <c r="E1037" s="15"/>
      <c r="F1037" s="15"/>
      <c r="G1037" s="15"/>
      <c r="H1037" s="15"/>
      <c r="I1037" s="15"/>
      <c r="J1037" s="15"/>
      <c r="K1037" s="15"/>
      <c r="L1037" s="15"/>
      <c r="M1037" s="15"/>
      <c r="N1037" s="15"/>
      <c r="O1037" s="15"/>
      <c r="P1037" s="15"/>
      <c r="Q1037" s="15"/>
      <c r="R1037" s="15"/>
      <c r="S1037" s="15"/>
      <c r="T1037" s="15"/>
      <c r="U1037" s="15"/>
      <c r="V1037" s="15"/>
      <c r="W1037" s="15"/>
      <c r="X1037" s="15"/>
      <c r="Z1037" s="15"/>
      <c r="AA1037" s="15"/>
      <c r="AB1037" s="15"/>
      <c r="AC1037" s="15"/>
      <c r="AD1037" s="15"/>
      <c r="AE1037" s="15"/>
      <c r="AF1037" s="15"/>
      <c r="AG1037" s="15"/>
      <c r="AH1037" s="15"/>
      <c r="AI1037" s="15"/>
      <c r="AJ1037" s="15"/>
      <c r="AK1037" s="15"/>
      <c r="AL1037" s="15"/>
      <c r="AM1037" s="13"/>
      <c r="AN1037" s="13"/>
      <c r="AO1037" s="13"/>
      <c r="AP1037" s="13"/>
      <c r="AQ1037" s="13"/>
      <c r="AR1037" s="13"/>
      <c r="AS1037" s="13"/>
      <c r="AT1037" s="13"/>
      <c r="AU1037" s="13"/>
      <c r="AV1037" s="13"/>
      <c r="AW1037" s="13"/>
      <c r="AX1037" s="13"/>
      <c r="AY1037" s="13"/>
      <c r="AZ1037" s="13"/>
      <c r="BA1037" s="13"/>
      <c r="BB1037" s="13"/>
      <c r="BC1037" s="13"/>
      <c r="BD1037" s="13"/>
      <c r="BE1037" s="13"/>
      <c r="BF1037" s="13"/>
      <c r="BG1037" s="13"/>
      <c r="BH1037" s="13"/>
      <c r="BI1037" s="13"/>
      <c r="BJ1037" s="13"/>
      <c r="BK1037" s="13"/>
      <c r="BL1037" s="13"/>
      <c r="BM1037" s="13"/>
      <c r="BN1037" s="13"/>
      <c r="BO1037" s="13"/>
      <c r="BP1037" s="13"/>
      <c r="BQ1037" s="13"/>
      <c r="BR1037" s="13"/>
      <c r="BS1037" s="13"/>
      <c r="BT1037" s="13"/>
      <c r="BU1037" s="13"/>
      <c r="BV1037" s="13"/>
      <c r="BW1037" s="13"/>
      <c r="BX1037" s="13"/>
      <c r="BY1037" s="13"/>
      <c r="BZ1037" s="13"/>
      <c r="CA1037" s="13"/>
      <c r="CB1037" s="13"/>
      <c r="CC1037" s="13"/>
      <c r="CD1037" s="13"/>
      <c r="CE1037" s="13"/>
      <c r="CF1037" s="13"/>
      <c r="CG1037" s="13"/>
      <c r="CH1037" s="13"/>
    </row>
    <row r="1038" spans="1:86">
      <c r="A1038" s="15"/>
      <c r="B1038" s="15"/>
      <c r="C1038" s="15"/>
      <c r="D1038" s="15"/>
      <c r="E1038" s="15"/>
      <c r="F1038" s="15"/>
      <c r="G1038" s="15"/>
      <c r="H1038" s="15"/>
      <c r="I1038" s="15"/>
      <c r="J1038" s="15"/>
      <c r="K1038" s="15"/>
      <c r="L1038" s="15"/>
      <c r="M1038" s="15"/>
      <c r="N1038" s="15"/>
      <c r="O1038" s="15"/>
      <c r="P1038" s="15"/>
      <c r="Q1038" s="15"/>
      <c r="R1038" s="15"/>
      <c r="S1038" s="15"/>
      <c r="T1038" s="15"/>
      <c r="U1038" s="15"/>
      <c r="V1038" s="15"/>
      <c r="W1038" s="15"/>
      <c r="X1038" s="15"/>
      <c r="Z1038" s="15"/>
      <c r="AA1038" s="15"/>
      <c r="AB1038" s="15"/>
      <c r="AC1038" s="15"/>
      <c r="AD1038" s="15"/>
      <c r="AE1038" s="15"/>
      <c r="AF1038" s="15"/>
      <c r="AG1038" s="15"/>
      <c r="AH1038" s="15"/>
      <c r="AI1038" s="15"/>
      <c r="AJ1038" s="15"/>
      <c r="AK1038" s="15"/>
      <c r="AL1038" s="15"/>
      <c r="AM1038" s="13"/>
      <c r="AN1038" s="13"/>
      <c r="AO1038" s="13"/>
      <c r="AP1038" s="13"/>
      <c r="AQ1038" s="13"/>
      <c r="AR1038" s="13"/>
      <c r="AS1038" s="13"/>
      <c r="AT1038" s="13"/>
      <c r="AU1038" s="13"/>
      <c r="AV1038" s="13"/>
      <c r="AW1038" s="13"/>
      <c r="AX1038" s="13"/>
      <c r="AY1038" s="13"/>
      <c r="AZ1038" s="13"/>
      <c r="BA1038" s="13"/>
      <c r="BB1038" s="13"/>
      <c r="BC1038" s="13"/>
      <c r="BD1038" s="13"/>
      <c r="BE1038" s="13"/>
      <c r="BF1038" s="13"/>
      <c r="BG1038" s="13"/>
      <c r="BH1038" s="13"/>
      <c r="BI1038" s="13"/>
      <c r="BJ1038" s="13"/>
      <c r="BK1038" s="13"/>
      <c r="BL1038" s="13"/>
      <c r="BM1038" s="13"/>
      <c r="BN1038" s="13"/>
      <c r="BO1038" s="13"/>
      <c r="BP1038" s="13"/>
      <c r="BQ1038" s="13"/>
      <c r="BR1038" s="13"/>
      <c r="BS1038" s="13"/>
      <c r="BT1038" s="13"/>
      <c r="BU1038" s="13"/>
      <c r="BV1038" s="13"/>
      <c r="BW1038" s="13"/>
      <c r="BX1038" s="13"/>
      <c r="BY1038" s="13"/>
      <c r="BZ1038" s="13"/>
      <c r="CA1038" s="13"/>
      <c r="CB1038" s="13"/>
      <c r="CC1038" s="13"/>
      <c r="CD1038" s="13"/>
      <c r="CE1038" s="13"/>
      <c r="CF1038" s="13"/>
      <c r="CG1038" s="13"/>
      <c r="CH1038" s="13"/>
    </row>
    <row r="1039" spans="1:86">
      <c r="A1039" s="15"/>
      <c r="B1039" s="15"/>
      <c r="C1039" s="15"/>
      <c r="D1039" s="15"/>
      <c r="E1039" s="15"/>
      <c r="F1039" s="15"/>
      <c r="G1039" s="15"/>
      <c r="H1039" s="15"/>
      <c r="I1039" s="15"/>
      <c r="J1039" s="15"/>
      <c r="K1039" s="15"/>
      <c r="L1039" s="15"/>
      <c r="M1039" s="15"/>
      <c r="N1039" s="15"/>
      <c r="O1039" s="15"/>
      <c r="P1039" s="15"/>
      <c r="Q1039" s="15"/>
      <c r="R1039" s="15"/>
      <c r="S1039" s="15"/>
      <c r="T1039" s="15"/>
      <c r="U1039" s="15"/>
      <c r="V1039" s="15"/>
      <c r="W1039" s="15"/>
      <c r="X1039" s="15"/>
      <c r="Z1039" s="15"/>
      <c r="AA1039" s="15"/>
      <c r="AB1039" s="15"/>
      <c r="AC1039" s="15"/>
      <c r="AD1039" s="15"/>
      <c r="AE1039" s="15"/>
      <c r="AF1039" s="15"/>
      <c r="AG1039" s="15"/>
      <c r="AH1039" s="15"/>
      <c r="AI1039" s="15"/>
      <c r="AJ1039" s="15"/>
      <c r="AK1039" s="15"/>
      <c r="AL1039" s="15"/>
      <c r="AM1039" s="13"/>
      <c r="AN1039" s="13"/>
      <c r="AO1039" s="13"/>
      <c r="AP1039" s="13"/>
      <c r="AQ1039" s="13"/>
      <c r="AR1039" s="13"/>
      <c r="AS1039" s="13"/>
      <c r="AT1039" s="13"/>
      <c r="AU1039" s="13"/>
      <c r="AV1039" s="13"/>
      <c r="AW1039" s="13"/>
      <c r="AX1039" s="13"/>
      <c r="AY1039" s="13"/>
      <c r="AZ1039" s="13"/>
      <c r="BA1039" s="13"/>
      <c r="BB1039" s="13"/>
      <c r="BC1039" s="13"/>
      <c r="BD1039" s="13"/>
      <c r="BE1039" s="13"/>
      <c r="BF1039" s="13"/>
      <c r="BG1039" s="13"/>
      <c r="BH1039" s="13"/>
      <c r="BI1039" s="13"/>
      <c r="BJ1039" s="13"/>
      <c r="BK1039" s="13"/>
      <c r="BL1039" s="13"/>
      <c r="BM1039" s="13"/>
      <c r="BN1039" s="13"/>
      <c r="BO1039" s="13"/>
      <c r="BP1039" s="13"/>
      <c r="BQ1039" s="13"/>
      <c r="BR1039" s="13"/>
      <c r="BS1039" s="13"/>
      <c r="BT1039" s="13"/>
      <c r="BU1039" s="13"/>
      <c r="BV1039" s="13"/>
      <c r="BW1039" s="13"/>
      <c r="BX1039" s="13"/>
      <c r="BY1039" s="13"/>
      <c r="BZ1039" s="13"/>
      <c r="CA1039" s="13"/>
      <c r="CB1039" s="13"/>
      <c r="CC1039" s="13"/>
      <c r="CD1039" s="13"/>
      <c r="CE1039" s="13"/>
      <c r="CF1039" s="13"/>
      <c r="CG1039" s="13"/>
      <c r="CH1039" s="13"/>
    </row>
    <row r="1040" spans="1:86">
      <c r="A1040" s="15"/>
      <c r="B1040" s="15"/>
      <c r="C1040" s="15"/>
      <c r="D1040" s="15"/>
      <c r="E1040" s="15"/>
      <c r="F1040" s="15"/>
      <c r="G1040" s="15"/>
      <c r="H1040" s="15"/>
      <c r="I1040" s="15"/>
      <c r="J1040" s="15"/>
      <c r="K1040" s="15"/>
      <c r="L1040" s="15"/>
      <c r="M1040" s="15"/>
      <c r="N1040" s="15"/>
      <c r="O1040" s="15"/>
      <c r="P1040" s="15"/>
      <c r="Q1040" s="15"/>
      <c r="R1040" s="15"/>
      <c r="S1040" s="15"/>
      <c r="T1040" s="15"/>
      <c r="U1040" s="15"/>
      <c r="V1040" s="15"/>
      <c r="W1040" s="15"/>
      <c r="X1040" s="15"/>
      <c r="Z1040" s="15"/>
      <c r="AA1040" s="15"/>
      <c r="AB1040" s="15"/>
      <c r="AC1040" s="15"/>
      <c r="AD1040" s="15"/>
      <c r="AE1040" s="15"/>
      <c r="AF1040" s="15"/>
      <c r="AG1040" s="15"/>
      <c r="AH1040" s="15"/>
      <c r="AI1040" s="15"/>
      <c r="AJ1040" s="15"/>
      <c r="AK1040" s="15"/>
      <c r="AL1040" s="15"/>
      <c r="AM1040" s="13"/>
      <c r="AN1040" s="13"/>
      <c r="AO1040" s="13"/>
      <c r="AP1040" s="13"/>
      <c r="AQ1040" s="13"/>
      <c r="AR1040" s="13"/>
      <c r="AS1040" s="13"/>
      <c r="AT1040" s="13"/>
      <c r="AU1040" s="13"/>
      <c r="AV1040" s="13"/>
      <c r="AW1040" s="13"/>
      <c r="AX1040" s="13"/>
      <c r="AY1040" s="13"/>
      <c r="AZ1040" s="13"/>
      <c r="BA1040" s="13"/>
      <c r="BB1040" s="13"/>
      <c r="BC1040" s="13"/>
      <c r="BD1040" s="13"/>
      <c r="BE1040" s="13"/>
      <c r="BF1040" s="13"/>
      <c r="BG1040" s="13"/>
      <c r="BH1040" s="13"/>
      <c r="BI1040" s="13"/>
      <c r="BJ1040" s="13"/>
      <c r="BK1040" s="13"/>
      <c r="BL1040" s="13"/>
      <c r="BM1040" s="13"/>
      <c r="BN1040" s="13"/>
      <c r="BO1040" s="13"/>
      <c r="BP1040" s="13"/>
      <c r="BQ1040" s="13"/>
      <c r="BR1040" s="13"/>
      <c r="BS1040" s="13"/>
      <c r="BT1040" s="13"/>
      <c r="BU1040" s="13"/>
      <c r="BV1040" s="13"/>
      <c r="BW1040" s="13"/>
      <c r="BX1040" s="13"/>
      <c r="BY1040" s="13"/>
      <c r="BZ1040" s="13"/>
      <c r="CA1040" s="13"/>
      <c r="CB1040" s="13"/>
      <c r="CC1040" s="13"/>
      <c r="CD1040" s="13"/>
      <c r="CE1040" s="13"/>
      <c r="CF1040" s="13"/>
      <c r="CG1040" s="13"/>
      <c r="CH1040" s="13"/>
    </row>
    <row r="1041" spans="1:86">
      <c r="A1041" s="15"/>
      <c r="B1041" s="15"/>
      <c r="C1041" s="15"/>
      <c r="D1041" s="15"/>
      <c r="E1041" s="15"/>
      <c r="F1041" s="15"/>
      <c r="G1041" s="15"/>
      <c r="H1041" s="15"/>
      <c r="I1041" s="15"/>
      <c r="J1041" s="15"/>
      <c r="K1041" s="15"/>
      <c r="L1041" s="15"/>
      <c r="M1041" s="15"/>
      <c r="N1041" s="15"/>
      <c r="O1041" s="15"/>
      <c r="P1041" s="15"/>
      <c r="Q1041" s="15"/>
      <c r="R1041" s="15"/>
      <c r="S1041" s="15"/>
      <c r="T1041" s="15"/>
      <c r="U1041" s="15"/>
      <c r="V1041" s="15"/>
      <c r="W1041" s="15"/>
      <c r="X1041" s="15"/>
      <c r="Z1041" s="15"/>
      <c r="AA1041" s="15"/>
      <c r="AB1041" s="15"/>
      <c r="AC1041" s="15"/>
      <c r="AD1041" s="15"/>
      <c r="AE1041" s="15"/>
      <c r="AF1041" s="15"/>
      <c r="AG1041" s="15"/>
      <c r="AH1041" s="15"/>
      <c r="AI1041" s="15"/>
      <c r="AJ1041" s="15"/>
      <c r="AK1041" s="15"/>
      <c r="AL1041" s="15"/>
      <c r="AM1041" s="13"/>
      <c r="AN1041" s="13"/>
      <c r="AO1041" s="13"/>
      <c r="AP1041" s="13"/>
      <c r="AQ1041" s="13"/>
      <c r="AR1041" s="13"/>
      <c r="AS1041" s="13"/>
      <c r="AT1041" s="13"/>
      <c r="AU1041" s="13"/>
      <c r="AV1041" s="13"/>
      <c r="AW1041" s="13"/>
      <c r="AX1041" s="13"/>
      <c r="AY1041" s="13"/>
      <c r="AZ1041" s="13"/>
      <c r="BA1041" s="13"/>
      <c r="BB1041" s="13"/>
      <c r="BC1041" s="13"/>
      <c r="BD1041" s="13"/>
      <c r="BE1041" s="13"/>
      <c r="BF1041" s="13"/>
      <c r="BG1041" s="13"/>
      <c r="BH1041" s="13"/>
      <c r="BI1041" s="13"/>
      <c r="BJ1041" s="13"/>
      <c r="BK1041" s="13"/>
      <c r="BL1041" s="13"/>
      <c r="BM1041" s="13"/>
      <c r="BN1041" s="13"/>
      <c r="BO1041" s="13"/>
      <c r="BP1041" s="13"/>
      <c r="BQ1041" s="13"/>
      <c r="BR1041" s="13"/>
      <c r="BS1041" s="13"/>
      <c r="BT1041" s="13"/>
      <c r="BU1041" s="13"/>
      <c r="BV1041" s="13"/>
      <c r="BW1041" s="13"/>
      <c r="BX1041" s="13"/>
      <c r="BY1041" s="13"/>
      <c r="BZ1041" s="13"/>
      <c r="CA1041" s="13"/>
      <c r="CB1041" s="13"/>
      <c r="CC1041" s="13"/>
      <c r="CD1041" s="13"/>
      <c r="CE1041" s="13"/>
      <c r="CF1041" s="13"/>
      <c r="CG1041" s="13"/>
      <c r="CH1041" s="13"/>
    </row>
    <row r="1042" spans="1:86">
      <c r="A1042" s="15"/>
      <c r="B1042" s="15"/>
      <c r="C1042" s="15"/>
      <c r="D1042" s="15"/>
      <c r="E1042" s="15"/>
      <c r="F1042" s="15"/>
      <c r="G1042" s="15"/>
      <c r="H1042" s="15"/>
      <c r="I1042" s="15"/>
      <c r="J1042" s="15"/>
      <c r="K1042" s="15"/>
      <c r="L1042" s="15"/>
      <c r="M1042" s="15"/>
      <c r="N1042" s="15"/>
      <c r="O1042" s="15"/>
      <c r="P1042" s="15"/>
      <c r="Q1042" s="15"/>
      <c r="R1042" s="15"/>
      <c r="S1042" s="15"/>
      <c r="T1042" s="15"/>
      <c r="U1042" s="15"/>
      <c r="V1042" s="15"/>
      <c r="W1042" s="15"/>
      <c r="X1042" s="15"/>
      <c r="Z1042" s="15"/>
      <c r="AA1042" s="15"/>
      <c r="AB1042" s="15"/>
      <c r="AC1042" s="15"/>
      <c r="AD1042" s="15"/>
      <c r="AE1042" s="15"/>
      <c r="AF1042" s="15"/>
      <c r="AG1042" s="15"/>
      <c r="AH1042" s="15"/>
      <c r="AI1042" s="15"/>
      <c r="AJ1042" s="15"/>
      <c r="AK1042" s="15"/>
      <c r="AL1042" s="15"/>
      <c r="AM1042" s="13"/>
      <c r="AN1042" s="13"/>
      <c r="AO1042" s="13"/>
      <c r="AP1042" s="13"/>
      <c r="AQ1042" s="13"/>
      <c r="AR1042" s="13"/>
      <c r="AS1042" s="13"/>
      <c r="AT1042" s="13"/>
      <c r="AU1042" s="13"/>
      <c r="AV1042" s="13"/>
      <c r="AW1042" s="13"/>
      <c r="AX1042" s="13"/>
      <c r="AY1042" s="13"/>
      <c r="AZ1042" s="13"/>
      <c r="BA1042" s="13"/>
      <c r="BB1042" s="13"/>
      <c r="BC1042" s="13"/>
      <c r="BD1042" s="13"/>
      <c r="BE1042" s="13"/>
      <c r="BF1042" s="13"/>
      <c r="BG1042" s="13"/>
      <c r="BH1042" s="13"/>
      <c r="BI1042" s="13"/>
      <c r="BJ1042" s="13"/>
      <c r="BK1042" s="13"/>
      <c r="BL1042" s="13"/>
      <c r="BM1042" s="13"/>
      <c r="BN1042" s="13"/>
      <c r="BO1042" s="13"/>
      <c r="BP1042" s="13"/>
      <c r="BQ1042" s="13"/>
      <c r="BR1042" s="13"/>
      <c r="BS1042" s="13"/>
      <c r="BT1042" s="13"/>
      <c r="BU1042" s="13"/>
      <c r="BV1042" s="13"/>
      <c r="BW1042" s="13"/>
      <c r="BX1042" s="13"/>
      <c r="BY1042" s="13"/>
      <c r="BZ1042" s="13"/>
      <c r="CA1042" s="13"/>
      <c r="CB1042" s="13"/>
      <c r="CC1042" s="13"/>
      <c r="CD1042" s="13"/>
      <c r="CE1042" s="13"/>
      <c r="CF1042" s="13"/>
      <c r="CG1042" s="13"/>
      <c r="CH1042" s="13"/>
    </row>
    <row r="1043" spans="1:86">
      <c r="A1043" s="15"/>
      <c r="B1043" s="15"/>
      <c r="C1043" s="15"/>
      <c r="D1043" s="15"/>
      <c r="E1043" s="15"/>
      <c r="F1043" s="15"/>
      <c r="G1043" s="15"/>
      <c r="H1043" s="15"/>
      <c r="I1043" s="15"/>
      <c r="J1043" s="15"/>
      <c r="K1043" s="15"/>
      <c r="L1043" s="15"/>
      <c r="M1043" s="15"/>
      <c r="N1043" s="15"/>
      <c r="O1043" s="15"/>
      <c r="P1043" s="15"/>
      <c r="Q1043" s="15"/>
      <c r="R1043" s="15"/>
      <c r="S1043" s="15"/>
      <c r="T1043" s="15"/>
      <c r="U1043" s="15"/>
      <c r="V1043" s="15"/>
      <c r="W1043" s="15"/>
      <c r="X1043" s="15"/>
      <c r="Z1043" s="15"/>
      <c r="AA1043" s="15"/>
      <c r="AB1043" s="15"/>
      <c r="AC1043" s="15"/>
      <c r="AD1043" s="15"/>
      <c r="AE1043" s="15"/>
      <c r="AF1043" s="15"/>
      <c r="AG1043" s="15"/>
      <c r="AH1043" s="15"/>
      <c r="AI1043" s="15"/>
      <c r="AJ1043" s="15"/>
      <c r="AK1043" s="15"/>
      <c r="AL1043" s="15"/>
      <c r="AM1043" s="13"/>
      <c r="AN1043" s="13"/>
      <c r="AO1043" s="13"/>
      <c r="AP1043" s="13"/>
      <c r="AQ1043" s="13"/>
      <c r="AR1043" s="13"/>
      <c r="AS1043" s="13"/>
      <c r="AT1043" s="13"/>
      <c r="AU1043" s="13"/>
      <c r="AV1043" s="13"/>
      <c r="AW1043" s="13"/>
      <c r="AX1043" s="13"/>
      <c r="AY1043" s="13"/>
      <c r="AZ1043" s="13"/>
      <c r="BA1043" s="13"/>
      <c r="BB1043" s="13"/>
      <c r="BC1043" s="13"/>
      <c r="BD1043" s="13"/>
      <c r="BE1043" s="13"/>
      <c r="BF1043" s="13"/>
      <c r="BG1043" s="13"/>
      <c r="BH1043" s="13"/>
      <c r="BI1043" s="13"/>
      <c r="BJ1043" s="13"/>
      <c r="BK1043" s="13"/>
      <c r="BL1043" s="13"/>
      <c r="BM1043" s="13"/>
      <c r="BN1043" s="13"/>
      <c r="BO1043" s="13"/>
      <c r="BP1043" s="13"/>
      <c r="BQ1043" s="13"/>
      <c r="BR1043" s="13"/>
      <c r="BS1043" s="13"/>
      <c r="BT1043" s="13"/>
      <c r="BU1043" s="13"/>
      <c r="BV1043" s="13"/>
      <c r="BW1043" s="13"/>
      <c r="BX1043" s="13"/>
      <c r="BY1043" s="13"/>
      <c r="BZ1043" s="13"/>
      <c r="CA1043" s="13"/>
      <c r="CB1043" s="13"/>
      <c r="CC1043" s="13"/>
      <c r="CD1043" s="13"/>
      <c r="CE1043" s="13"/>
      <c r="CF1043" s="13"/>
      <c r="CG1043" s="13"/>
      <c r="CH1043" s="13"/>
    </row>
    <row r="1044" spans="1:86">
      <c r="A1044" s="15"/>
      <c r="B1044" s="15"/>
      <c r="C1044" s="15"/>
      <c r="D1044" s="15"/>
      <c r="E1044" s="15"/>
      <c r="F1044" s="15"/>
      <c r="G1044" s="15"/>
      <c r="H1044" s="15"/>
      <c r="I1044" s="15"/>
      <c r="J1044" s="15"/>
      <c r="K1044" s="15"/>
      <c r="L1044" s="15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  <c r="X1044" s="15"/>
      <c r="Z1044" s="15"/>
      <c r="AA1044" s="15"/>
      <c r="AB1044" s="15"/>
      <c r="AC1044" s="15"/>
      <c r="AD1044" s="15"/>
      <c r="AE1044" s="15"/>
      <c r="AF1044" s="15"/>
      <c r="AG1044" s="15"/>
      <c r="AH1044" s="15"/>
      <c r="AI1044" s="15"/>
      <c r="AJ1044" s="15"/>
      <c r="AK1044" s="15"/>
      <c r="AL1044" s="15"/>
      <c r="AM1044" s="13"/>
      <c r="AN1044" s="13"/>
      <c r="AO1044" s="13"/>
      <c r="AP1044" s="13"/>
      <c r="AQ1044" s="13"/>
      <c r="AR1044" s="13"/>
      <c r="AS1044" s="13"/>
      <c r="AT1044" s="13"/>
      <c r="AU1044" s="13"/>
      <c r="AV1044" s="13"/>
      <c r="AW1044" s="13"/>
      <c r="AX1044" s="13"/>
      <c r="AY1044" s="13"/>
      <c r="AZ1044" s="13"/>
      <c r="BA1044" s="13"/>
      <c r="BB1044" s="13"/>
      <c r="BC1044" s="13"/>
      <c r="BD1044" s="13"/>
      <c r="BE1044" s="13"/>
      <c r="BF1044" s="13"/>
      <c r="BG1044" s="13"/>
      <c r="BH1044" s="13"/>
      <c r="BI1044" s="13"/>
      <c r="BJ1044" s="13"/>
      <c r="BK1044" s="13"/>
      <c r="BL1044" s="13"/>
      <c r="BM1044" s="13"/>
      <c r="BN1044" s="13"/>
      <c r="BO1044" s="13"/>
      <c r="BP1044" s="13"/>
      <c r="BQ1044" s="13"/>
      <c r="BR1044" s="13"/>
      <c r="BS1044" s="13"/>
      <c r="BT1044" s="13"/>
      <c r="BU1044" s="13"/>
      <c r="BV1044" s="13"/>
      <c r="BW1044" s="13"/>
      <c r="BX1044" s="13"/>
      <c r="BY1044" s="13"/>
      <c r="BZ1044" s="13"/>
      <c r="CA1044" s="13"/>
      <c r="CB1044" s="13"/>
      <c r="CC1044" s="13"/>
      <c r="CD1044" s="13"/>
      <c r="CE1044" s="13"/>
      <c r="CF1044" s="13"/>
      <c r="CG1044" s="13"/>
      <c r="CH1044" s="13"/>
    </row>
    <row r="1045" spans="1:86">
      <c r="A1045" s="15"/>
      <c r="B1045" s="15"/>
      <c r="C1045" s="15"/>
      <c r="D1045" s="15"/>
      <c r="E1045" s="15"/>
      <c r="F1045" s="15"/>
      <c r="G1045" s="15"/>
      <c r="H1045" s="15"/>
      <c r="I1045" s="15"/>
      <c r="J1045" s="15"/>
      <c r="K1045" s="15"/>
      <c r="L1045" s="15"/>
      <c r="M1045" s="15"/>
      <c r="N1045" s="15"/>
      <c r="O1045" s="15"/>
      <c r="P1045" s="15"/>
      <c r="Q1045" s="15"/>
      <c r="R1045" s="15"/>
      <c r="S1045" s="15"/>
      <c r="T1045" s="15"/>
      <c r="U1045" s="15"/>
      <c r="V1045" s="15"/>
      <c r="W1045" s="15"/>
      <c r="X1045" s="15"/>
      <c r="Z1045" s="15"/>
      <c r="AA1045" s="15"/>
      <c r="AB1045" s="15"/>
      <c r="AC1045" s="15"/>
      <c r="AD1045" s="15"/>
      <c r="AE1045" s="15"/>
      <c r="AF1045" s="15"/>
      <c r="AG1045" s="15"/>
      <c r="AH1045" s="15"/>
      <c r="AI1045" s="15"/>
      <c r="AJ1045" s="15"/>
      <c r="AK1045" s="15"/>
      <c r="AL1045" s="15"/>
      <c r="AM1045" s="13"/>
      <c r="AN1045" s="13"/>
      <c r="AO1045" s="13"/>
      <c r="AP1045" s="13"/>
      <c r="AQ1045" s="13"/>
      <c r="AR1045" s="13"/>
      <c r="AS1045" s="13"/>
      <c r="AT1045" s="13"/>
      <c r="AU1045" s="13"/>
      <c r="AV1045" s="13"/>
      <c r="AW1045" s="13"/>
      <c r="AX1045" s="13"/>
      <c r="AY1045" s="13"/>
      <c r="AZ1045" s="13"/>
      <c r="BA1045" s="13"/>
      <c r="BB1045" s="13"/>
      <c r="BC1045" s="13"/>
      <c r="BD1045" s="13"/>
      <c r="BE1045" s="13"/>
      <c r="BF1045" s="13"/>
      <c r="BG1045" s="13"/>
      <c r="BH1045" s="13"/>
      <c r="BI1045" s="13"/>
      <c r="BJ1045" s="13"/>
      <c r="BK1045" s="13"/>
      <c r="BL1045" s="13"/>
      <c r="BM1045" s="13"/>
      <c r="BN1045" s="13"/>
      <c r="BO1045" s="13"/>
      <c r="BP1045" s="13"/>
      <c r="BQ1045" s="13"/>
      <c r="BR1045" s="13"/>
      <c r="BS1045" s="13"/>
      <c r="BT1045" s="13"/>
      <c r="BU1045" s="13"/>
      <c r="BV1045" s="13"/>
      <c r="BW1045" s="13"/>
      <c r="BX1045" s="13"/>
      <c r="BY1045" s="13"/>
      <c r="BZ1045" s="13"/>
      <c r="CA1045" s="13"/>
      <c r="CB1045" s="13"/>
      <c r="CC1045" s="13"/>
      <c r="CD1045" s="13"/>
      <c r="CE1045" s="13"/>
      <c r="CF1045" s="13"/>
      <c r="CG1045" s="13"/>
      <c r="CH1045" s="13"/>
    </row>
    <row r="1046" spans="1:86">
      <c r="A1046" s="15"/>
      <c r="B1046" s="15"/>
      <c r="C1046" s="15"/>
      <c r="D1046" s="15"/>
      <c r="E1046" s="15"/>
      <c r="F1046" s="15"/>
      <c r="G1046" s="15"/>
      <c r="H1046" s="15"/>
      <c r="I1046" s="15"/>
      <c r="J1046" s="15"/>
      <c r="K1046" s="15"/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Z1046" s="15"/>
      <c r="AA1046" s="15"/>
      <c r="AB1046" s="15"/>
      <c r="AC1046" s="15"/>
      <c r="AD1046" s="15"/>
      <c r="AE1046" s="15"/>
      <c r="AF1046" s="15"/>
      <c r="AG1046" s="15"/>
      <c r="AH1046" s="15"/>
      <c r="AI1046" s="15"/>
      <c r="AJ1046" s="15"/>
      <c r="AK1046" s="15"/>
      <c r="AL1046" s="15"/>
      <c r="AM1046" s="13"/>
      <c r="AN1046" s="13"/>
      <c r="AO1046" s="13"/>
      <c r="AP1046" s="13"/>
      <c r="AQ1046" s="13"/>
      <c r="AR1046" s="13"/>
      <c r="AS1046" s="13"/>
      <c r="AT1046" s="13"/>
      <c r="AU1046" s="13"/>
      <c r="AV1046" s="13"/>
      <c r="AW1046" s="13"/>
      <c r="AX1046" s="13"/>
      <c r="AY1046" s="13"/>
      <c r="AZ1046" s="13"/>
      <c r="BA1046" s="13"/>
      <c r="BB1046" s="13"/>
      <c r="BC1046" s="13"/>
      <c r="BD1046" s="13"/>
      <c r="BE1046" s="13"/>
      <c r="BF1046" s="13"/>
      <c r="BG1046" s="13"/>
      <c r="BH1046" s="13"/>
      <c r="BI1046" s="13"/>
      <c r="BJ1046" s="13"/>
      <c r="BK1046" s="13"/>
      <c r="BL1046" s="13"/>
      <c r="BM1046" s="13"/>
      <c r="BN1046" s="13"/>
      <c r="BO1046" s="13"/>
      <c r="BP1046" s="13"/>
      <c r="BQ1046" s="13"/>
      <c r="BR1046" s="13"/>
      <c r="BS1046" s="13"/>
      <c r="BT1046" s="13"/>
      <c r="BU1046" s="13"/>
      <c r="BV1046" s="13"/>
      <c r="BW1046" s="13"/>
      <c r="BX1046" s="13"/>
      <c r="BY1046" s="13"/>
      <c r="BZ1046" s="13"/>
      <c r="CA1046" s="13"/>
      <c r="CB1046" s="13"/>
      <c r="CC1046" s="13"/>
      <c r="CD1046" s="13"/>
      <c r="CE1046" s="13"/>
      <c r="CF1046" s="13"/>
      <c r="CG1046" s="13"/>
      <c r="CH1046" s="13"/>
    </row>
    <row r="1047" spans="1:86">
      <c r="A1047" s="15"/>
      <c r="B1047" s="15"/>
      <c r="C1047" s="15"/>
      <c r="D1047" s="15"/>
      <c r="E1047" s="15"/>
      <c r="F1047" s="15"/>
      <c r="G1047" s="15"/>
      <c r="H1047" s="15"/>
      <c r="I1047" s="15"/>
      <c r="J1047" s="15"/>
      <c r="K1047" s="15"/>
      <c r="L1047" s="15"/>
      <c r="M1047" s="15"/>
      <c r="N1047" s="15"/>
      <c r="O1047" s="15"/>
      <c r="P1047" s="15"/>
      <c r="Q1047" s="15"/>
      <c r="R1047" s="15"/>
      <c r="S1047" s="15"/>
      <c r="T1047" s="15"/>
      <c r="U1047" s="15"/>
      <c r="V1047" s="15"/>
      <c r="W1047" s="15"/>
      <c r="X1047" s="15"/>
      <c r="Z1047" s="15"/>
      <c r="AA1047" s="15"/>
      <c r="AB1047" s="15"/>
      <c r="AC1047" s="15"/>
      <c r="AD1047" s="15"/>
      <c r="AE1047" s="15"/>
      <c r="AF1047" s="15"/>
      <c r="AG1047" s="15"/>
      <c r="AH1047" s="15"/>
      <c r="AI1047" s="15"/>
      <c r="AJ1047" s="15"/>
      <c r="AK1047" s="15"/>
      <c r="AL1047" s="15"/>
      <c r="AM1047" s="13"/>
      <c r="AN1047" s="13"/>
      <c r="AO1047" s="13"/>
      <c r="AP1047" s="13"/>
      <c r="AQ1047" s="13"/>
      <c r="AR1047" s="13"/>
      <c r="AS1047" s="13"/>
      <c r="AT1047" s="13"/>
      <c r="AU1047" s="13"/>
      <c r="AV1047" s="13"/>
      <c r="AW1047" s="13"/>
      <c r="AX1047" s="13"/>
      <c r="AY1047" s="13"/>
      <c r="AZ1047" s="13"/>
      <c r="BA1047" s="13"/>
      <c r="BB1047" s="13"/>
      <c r="BC1047" s="13"/>
      <c r="BD1047" s="13"/>
      <c r="BE1047" s="13"/>
      <c r="BF1047" s="13"/>
      <c r="BG1047" s="13"/>
      <c r="BH1047" s="13"/>
      <c r="BI1047" s="13"/>
      <c r="BJ1047" s="13"/>
      <c r="BK1047" s="13"/>
      <c r="BL1047" s="13"/>
      <c r="BM1047" s="13"/>
      <c r="BN1047" s="13"/>
      <c r="BO1047" s="13"/>
      <c r="BP1047" s="13"/>
      <c r="BQ1047" s="13"/>
      <c r="BR1047" s="13"/>
      <c r="BS1047" s="13"/>
      <c r="BT1047" s="13"/>
      <c r="BU1047" s="13"/>
      <c r="BV1047" s="13"/>
      <c r="BW1047" s="13"/>
      <c r="BX1047" s="13"/>
      <c r="BY1047" s="13"/>
      <c r="BZ1047" s="13"/>
      <c r="CA1047" s="13"/>
      <c r="CB1047" s="13"/>
      <c r="CC1047" s="13"/>
      <c r="CD1047" s="13"/>
      <c r="CE1047" s="13"/>
      <c r="CF1047" s="13"/>
      <c r="CG1047" s="13"/>
      <c r="CH1047" s="13"/>
    </row>
    <row r="1048" spans="1:86">
      <c r="A1048" s="15"/>
      <c r="B1048" s="15"/>
      <c r="C1048" s="15"/>
      <c r="D1048" s="15"/>
      <c r="E1048" s="15"/>
      <c r="F1048" s="15"/>
      <c r="G1048" s="15"/>
      <c r="H1048" s="15"/>
      <c r="I1048" s="15"/>
      <c r="J1048" s="15"/>
      <c r="K1048" s="15"/>
      <c r="L1048" s="15"/>
      <c r="M1048" s="15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  <c r="X1048" s="15"/>
      <c r="Z1048" s="15"/>
      <c r="AA1048" s="15"/>
      <c r="AB1048" s="15"/>
      <c r="AC1048" s="15"/>
      <c r="AD1048" s="15"/>
      <c r="AE1048" s="15"/>
      <c r="AF1048" s="15"/>
      <c r="AG1048" s="15"/>
      <c r="AH1048" s="15"/>
      <c r="AI1048" s="15"/>
      <c r="AJ1048" s="15"/>
      <c r="AK1048" s="15"/>
      <c r="AL1048" s="15"/>
      <c r="AM1048" s="13"/>
      <c r="AN1048" s="13"/>
      <c r="AO1048" s="13"/>
      <c r="AP1048" s="13"/>
      <c r="AQ1048" s="13"/>
      <c r="AR1048" s="13"/>
      <c r="AS1048" s="13"/>
      <c r="AT1048" s="13"/>
      <c r="AU1048" s="13"/>
      <c r="AV1048" s="13"/>
      <c r="AW1048" s="13"/>
      <c r="AX1048" s="13"/>
      <c r="AY1048" s="13"/>
      <c r="AZ1048" s="13"/>
      <c r="BA1048" s="13"/>
      <c r="BB1048" s="13"/>
      <c r="BC1048" s="13"/>
      <c r="BD1048" s="13"/>
      <c r="BE1048" s="13"/>
      <c r="BF1048" s="13"/>
      <c r="BG1048" s="13"/>
      <c r="BH1048" s="13"/>
      <c r="BI1048" s="13"/>
      <c r="BJ1048" s="13"/>
      <c r="BK1048" s="13"/>
      <c r="BL1048" s="13"/>
      <c r="BM1048" s="13"/>
      <c r="BN1048" s="13"/>
      <c r="BO1048" s="13"/>
      <c r="BP1048" s="13"/>
      <c r="BQ1048" s="13"/>
      <c r="BR1048" s="13"/>
      <c r="BS1048" s="13"/>
      <c r="BT1048" s="13"/>
      <c r="BU1048" s="13"/>
      <c r="BV1048" s="13"/>
      <c r="BW1048" s="13"/>
      <c r="BX1048" s="13"/>
      <c r="BY1048" s="13"/>
      <c r="BZ1048" s="13"/>
      <c r="CA1048" s="13"/>
      <c r="CB1048" s="13"/>
      <c r="CC1048" s="13"/>
      <c r="CD1048" s="13"/>
      <c r="CE1048" s="13"/>
      <c r="CF1048" s="13"/>
      <c r="CG1048" s="13"/>
      <c r="CH1048" s="13"/>
    </row>
    <row r="1049" spans="1:86">
      <c r="A1049" s="15"/>
      <c r="B1049" s="15"/>
      <c r="C1049" s="15"/>
      <c r="D1049" s="15"/>
      <c r="E1049" s="15"/>
      <c r="F1049" s="15"/>
      <c r="G1049" s="15"/>
      <c r="H1049" s="15"/>
      <c r="I1049" s="15"/>
      <c r="J1049" s="15"/>
      <c r="K1049" s="15"/>
      <c r="L1049" s="15"/>
      <c r="M1049" s="15"/>
      <c r="N1049" s="15"/>
      <c r="O1049" s="15"/>
      <c r="P1049" s="15"/>
      <c r="Q1049" s="15"/>
      <c r="R1049" s="15"/>
      <c r="S1049" s="15"/>
      <c r="T1049" s="15"/>
      <c r="U1049" s="15"/>
      <c r="V1049" s="15"/>
      <c r="W1049" s="15"/>
      <c r="X1049" s="15"/>
      <c r="Z1049" s="15"/>
      <c r="AA1049" s="15"/>
      <c r="AB1049" s="15"/>
      <c r="AC1049" s="15"/>
      <c r="AD1049" s="15"/>
      <c r="AE1049" s="15"/>
      <c r="AF1049" s="15"/>
      <c r="AG1049" s="15"/>
      <c r="AH1049" s="15"/>
      <c r="AI1049" s="15"/>
      <c r="AJ1049" s="15"/>
      <c r="AK1049" s="15"/>
      <c r="AL1049" s="15"/>
      <c r="AM1049" s="13"/>
      <c r="AN1049" s="13"/>
      <c r="AO1049" s="13"/>
      <c r="AP1049" s="13"/>
      <c r="AQ1049" s="13"/>
      <c r="AR1049" s="13"/>
      <c r="AS1049" s="13"/>
      <c r="AT1049" s="13"/>
      <c r="AU1049" s="13"/>
      <c r="AV1049" s="13"/>
      <c r="AW1049" s="13"/>
      <c r="AX1049" s="13"/>
      <c r="AY1049" s="13"/>
      <c r="AZ1049" s="13"/>
      <c r="BA1049" s="13"/>
      <c r="BB1049" s="13"/>
      <c r="BC1049" s="13"/>
      <c r="BD1049" s="13"/>
      <c r="BE1049" s="13"/>
      <c r="BF1049" s="13"/>
      <c r="BG1049" s="13"/>
      <c r="BH1049" s="13"/>
      <c r="BI1049" s="13"/>
      <c r="BJ1049" s="13"/>
      <c r="BK1049" s="13"/>
      <c r="BL1049" s="13"/>
      <c r="BM1049" s="13"/>
      <c r="BN1049" s="13"/>
      <c r="BO1049" s="13"/>
      <c r="BP1049" s="13"/>
      <c r="BQ1049" s="13"/>
      <c r="BR1049" s="13"/>
      <c r="BS1049" s="13"/>
      <c r="BT1049" s="13"/>
      <c r="BU1049" s="13"/>
      <c r="BV1049" s="13"/>
      <c r="BW1049" s="13"/>
      <c r="BX1049" s="13"/>
      <c r="BY1049" s="13"/>
      <c r="BZ1049" s="13"/>
      <c r="CA1049" s="13"/>
      <c r="CB1049" s="13"/>
      <c r="CC1049" s="13"/>
      <c r="CD1049" s="13"/>
      <c r="CE1049" s="13"/>
      <c r="CF1049" s="13"/>
      <c r="CG1049" s="13"/>
      <c r="CH1049" s="13"/>
    </row>
    <row r="1050" spans="1:86">
      <c r="A1050" s="15"/>
      <c r="B1050" s="15"/>
      <c r="C1050" s="15"/>
      <c r="D1050" s="15"/>
      <c r="E1050" s="15"/>
      <c r="F1050" s="15"/>
      <c r="G1050" s="15"/>
      <c r="H1050" s="15"/>
      <c r="I1050" s="15"/>
      <c r="J1050" s="15"/>
      <c r="K1050" s="15"/>
      <c r="L1050" s="15"/>
      <c r="M1050" s="15"/>
      <c r="N1050" s="15"/>
      <c r="O1050" s="15"/>
      <c r="P1050" s="15"/>
      <c r="Q1050" s="15"/>
      <c r="R1050" s="15"/>
      <c r="S1050" s="15"/>
      <c r="T1050" s="15"/>
      <c r="U1050" s="15"/>
      <c r="V1050" s="15"/>
      <c r="W1050" s="15"/>
      <c r="X1050" s="15"/>
      <c r="Z1050" s="15"/>
      <c r="AA1050" s="15"/>
      <c r="AB1050" s="15"/>
      <c r="AC1050" s="15"/>
      <c r="AD1050" s="15"/>
      <c r="AE1050" s="15"/>
      <c r="AF1050" s="15"/>
      <c r="AG1050" s="15"/>
      <c r="AH1050" s="15"/>
      <c r="AI1050" s="15"/>
      <c r="AJ1050" s="15"/>
      <c r="AK1050" s="15"/>
      <c r="AL1050" s="15"/>
      <c r="AM1050" s="13"/>
      <c r="AN1050" s="13"/>
      <c r="AO1050" s="13"/>
      <c r="AP1050" s="13"/>
      <c r="AQ1050" s="13"/>
      <c r="AR1050" s="13"/>
      <c r="AS1050" s="13"/>
      <c r="AT1050" s="13"/>
      <c r="AU1050" s="13"/>
      <c r="AV1050" s="13"/>
      <c r="AW1050" s="13"/>
      <c r="AX1050" s="13"/>
      <c r="AY1050" s="13"/>
      <c r="AZ1050" s="13"/>
      <c r="BA1050" s="13"/>
      <c r="BB1050" s="13"/>
      <c r="BC1050" s="13"/>
      <c r="BD1050" s="13"/>
      <c r="BE1050" s="13"/>
      <c r="BF1050" s="13"/>
      <c r="BG1050" s="13"/>
      <c r="BH1050" s="13"/>
      <c r="BI1050" s="13"/>
      <c r="BJ1050" s="13"/>
      <c r="BK1050" s="13"/>
      <c r="BL1050" s="13"/>
      <c r="BM1050" s="13"/>
      <c r="BN1050" s="13"/>
      <c r="BO1050" s="13"/>
      <c r="BP1050" s="13"/>
      <c r="BQ1050" s="13"/>
      <c r="BR1050" s="13"/>
      <c r="BS1050" s="13"/>
      <c r="BT1050" s="13"/>
      <c r="BU1050" s="13"/>
      <c r="BV1050" s="13"/>
      <c r="BW1050" s="13"/>
      <c r="BX1050" s="13"/>
      <c r="BY1050" s="13"/>
      <c r="BZ1050" s="13"/>
      <c r="CA1050" s="13"/>
      <c r="CB1050" s="13"/>
      <c r="CC1050" s="13"/>
      <c r="CD1050" s="13"/>
      <c r="CE1050" s="13"/>
      <c r="CF1050" s="13"/>
      <c r="CG1050" s="13"/>
      <c r="CH1050" s="13"/>
    </row>
    <row r="1051" spans="1:86">
      <c r="A1051" s="15"/>
      <c r="B1051" s="15"/>
      <c r="C1051" s="15"/>
      <c r="D1051" s="15"/>
      <c r="E1051" s="15"/>
      <c r="F1051" s="15"/>
      <c r="G1051" s="15"/>
      <c r="H1051" s="15"/>
      <c r="I1051" s="15"/>
      <c r="J1051" s="15"/>
      <c r="K1051" s="15"/>
      <c r="L1051" s="15"/>
      <c r="M1051" s="15"/>
      <c r="N1051" s="15"/>
      <c r="O1051" s="15"/>
      <c r="P1051" s="15"/>
      <c r="Q1051" s="15"/>
      <c r="R1051" s="15"/>
      <c r="S1051" s="15"/>
      <c r="T1051" s="15"/>
      <c r="U1051" s="15"/>
      <c r="V1051" s="15"/>
      <c r="W1051" s="15"/>
      <c r="X1051" s="15"/>
      <c r="Z1051" s="15"/>
      <c r="AA1051" s="15"/>
      <c r="AB1051" s="15"/>
      <c r="AC1051" s="15"/>
      <c r="AD1051" s="15"/>
      <c r="AE1051" s="15"/>
      <c r="AF1051" s="15"/>
      <c r="AG1051" s="15"/>
      <c r="AH1051" s="15"/>
      <c r="AI1051" s="15"/>
      <c r="AJ1051" s="15"/>
      <c r="AK1051" s="15"/>
      <c r="AL1051" s="15"/>
      <c r="AM1051" s="13"/>
      <c r="AN1051" s="13"/>
      <c r="AO1051" s="13"/>
      <c r="AP1051" s="13"/>
      <c r="AQ1051" s="13"/>
      <c r="AR1051" s="13"/>
      <c r="AS1051" s="13"/>
      <c r="AT1051" s="13"/>
      <c r="AU1051" s="13"/>
      <c r="AV1051" s="13"/>
      <c r="AW1051" s="13"/>
      <c r="AX1051" s="13"/>
      <c r="AY1051" s="13"/>
      <c r="AZ1051" s="13"/>
      <c r="BA1051" s="13"/>
      <c r="BB1051" s="13"/>
      <c r="BC1051" s="13"/>
      <c r="BD1051" s="13"/>
      <c r="BE1051" s="13"/>
      <c r="BF1051" s="13"/>
      <c r="BG1051" s="13"/>
      <c r="BH1051" s="13"/>
      <c r="BI1051" s="13"/>
      <c r="BJ1051" s="13"/>
      <c r="BK1051" s="13"/>
      <c r="BL1051" s="13"/>
      <c r="BM1051" s="13"/>
      <c r="BN1051" s="13"/>
      <c r="BO1051" s="13"/>
      <c r="BP1051" s="13"/>
      <c r="BQ1051" s="13"/>
      <c r="BR1051" s="13"/>
      <c r="BS1051" s="13"/>
      <c r="BT1051" s="13"/>
      <c r="BU1051" s="13"/>
      <c r="BV1051" s="13"/>
      <c r="BW1051" s="13"/>
      <c r="BX1051" s="13"/>
      <c r="BY1051" s="13"/>
      <c r="BZ1051" s="13"/>
      <c r="CA1051" s="13"/>
      <c r="CB1051" s="13"/>
      <c r="CC1051" s="13"/>
      <c r="CD1051" s="13"/>
      <c r="CE1051" s="13"/>
      <c r="CF1051" s="13"/>
      <c r="CG1051" s="13"/>
      <c r="CH1051" s="13"/>
    </row>
    <row r="1052" spans="1:86">
      <c r="A1052" s="15"/>
      <c r="B1052" s="15"/>
      <c r="C1052" s="15"/>
      <c r="D1052" s="15"/>
      <c r="E1052" s="15"/>
      <c r="F1052" s="15"/>
      <c r="G1052" s="15"/>
      <c r="H1052" s="15"/>
      <c r="I1052" s="15"/>
      <c r="J1052" s="15"/>
      <c r="K1052" s="15"/>
      <c r="L1052" s="15"/>
      <c r="M1052" s="15"/>
      <c r="N1052" s="15"/>
      <c r="O1052" s="15"/>
      <c r="P1052" s="15"/>
      <c r="Q1052" s="15"/>
      <c r="R1052" s="15"/>
      <c r="S1052" s="15"/>
      <c r="T1052" s="15"/>
      <c r="U1052" s="15"/>
      <c r="V1052" s="15"/>
      <c r="W1052" s="15"/>
      <c r="X1052" s="15"/>
      <c r="Z1052" s="15"/>
      <c r="AA1052" s="15"/>
      <c r="AB1052" s="15"/>
      <c r="AC1052" s="15"/>
      <c r="AD1052" s="15"/>
      <c r="AE1052" s="15"/>
      <c r="AF1052" s="15"/>
      <c r="AG1052" s="15"/>
      <c r="AH1052" s="15"/>
      <c r="AI1052" s="15"/>
      <c r="AJ1052" s="15"/>
      <c r="AK1052" s="15"/>
      <c r="AL1052" s="15"/>
      <c r="AM1052" s="13"/>
      <c r="AN1052" s="13"/>
      <c r="AO1052" s="13"/>
      <c r="AP1052" s="13"/>
      <c r="AQ1052" s="13"/>
      <c r="AR1052" s="13"/>
      <c r="AS1052" s="13"/>
      <c r="AT1052" s="13"/>
      <c r="AU1052" s="13"/>
      <c r="AV1052" s="13"/>
      <c r="AW1052" s="13"/>
      <c r="AX1052" s="13"/>
      <c r="AY1052" s="13"/>
      <c r="AZ1052" s="13"/>
      <c r="BA1052" s="13"/>
      <c r="BB1052" s="13"/>
      <c r="BC1052" s="13"/>
      <c r="BD1052" s="13"/>
      <c r="BE1052" s="13"/>
      <c r="BF1052" s="13"/>
      <c r="BG1052" s="13"/>
      <c r="BH1052" s="13"/>
      <c r="BI1052" s="13"/>
      <c r="BJ1052" s="13"/>
      <c r="BK1052" s="13"/>
      <c r="BL1052" s="13"/>
      <c r="BM1052" s="13"/>
      <c r="BN1052" s="13"/>
      <c r="BO1052" s="13"/>
      <c r="BP1052" s="13"/>
      <c r="BQ1052" s="13"/>
      <c r="BR1052" s="13"/>
      <c r="BS1052" s="13"/>
      <c r="BT1052" s="13"/>
      <c r="BU1052" s="13"/>
      <c r="BV1052" s="13"/>
      <c r="BW1052" s="13"/>
      <c r="BX1052" s="13"/>
      <c r="BY1052" s="13"/>
      <c r="BZ1052" s="13"/>
      <c r="CA1052" s="13"/>
      <c r="CB1052" s="13"/>
      <c r="CC1052" s="13"/>
      <c r="CD1052" s="13"/>
      <c r="CE1052" s="13"/>
      <c r="CF1052" s="13"/>
      <c r="CG1052" s="13"/>
      <c r="CH1052" s="13"/>
    </row>
    <row r="1053" spans="1:86">
      <c r="A1053" s="15"/>
      <c r="B1053" s="15"/>
      <c r="C1053" s="15"/>
      <c r="D1053" s="15"/>
      <c r="E1053" s="15"/>
      <c r="F1053" s="15"/>
      <c r="G1053" s="15"/>
      <c r="H1053" s="15"/>
      <c r="I1053" s="15"/>
      <c r="J1053" s="15"/>
      <c r="K1053" s="15"/>
      <c r="L1053" s="15"/>
      <c r="M1053" s="15"/>
      <c r="N1053" s="15"/>
      <c r="O1053" s="15"/>
      <c r="P1053" s="15"/>
      <c r="Q1053" s="15"/>
      <c r="R1053" s="15"/>
      <c r="S1053" s="15"/>
      <c r="T1053" s="15"/>
      <c r="U1053" s="15"/>
      <c r="V1053" s="15"/>
      <c r="W1053" s="15"/>
      <c r="X1053" s="15"/>
      <c r="Z1053" s="15"/>
      <c r="AA1053" s="15"/>
      <c r="AB1053" s="15"/>
      <c r="AC1053" s="15"/>
      <c r="AD1053" s="15"/>
      <c r="AE1053" s="15"/>
      <c r="AF1053" s="15"/>
      <c r="AG1053" s="15"/>
      <c r="AH1053" s="15"/>
      <c r="AI1053" s="15"/>
      <c r="AJ1053" s="15"/>
      <c r="AK1053" s="15"/>
      <c r="AL1053" s="15"/>
      <c r="AM1053" s="13"/>
      <c r="AN1053" s="13"/>
      <c r="AO1053" s="13"/>
      <c r="AP1053" s="13"/>
      <c r="AQ1053" s="13"/>
      <c r="AR1053" s="13"/>
      <c r="AS1053" s="13"/>
      <c r="AT1053" s="13"/>
      <c r="AU1053" s="13"/>
      <c r="AV1053" s="13"/>
      <c r="AW1053" s="13"/>
      <c r="AX1053" s="13"/>
      <c r="AY1053" s="13"/>
      <c r="AZ1053" s="13"/>
      <c r="BA1053" s="13"/>
      <c r="BB1053" s="13"/>
      <c r="BC1053" s="13"/>
      <c r="BD1053" s="13"/>
      <c r="BE1053" s="13"/>
      <c r="BF1053" s="13"/>
      <c r="BG1053" s="13"/>
      <c r="BH1053" s="13"/>
      <c r="BI1053" s="13"/>
      <c r="BJ1053" s="13"/>
      <c r="BK1053" s="13"/>
      <c r="BL1053" s="13"/>
      <c r="BM1053" s="13"/>
      <c r="BN1053" s="13"/>
      <c r="BO1053" s="13"/>
      <c r="BP1053" s="13"/>
      <c r="BQ1053" s="13"/>
      <c r="BR1053" s="13"/>
      <c r="BS1053" s="13"/>
      <c r="BT1053" s="13"/>
      <c r="BU1053" s="13"/>
      <c r="BV1053" s="13"/>
      <c r="BW1053" s="13"/>
      <c r="BX1053" s="13"/>
      <c r="BY1053" s="13"/>
      <c r="BZ1053" s="13"/>
      <c r="CA1053" s="13"/>
      <c r="CB1053" s="13"/>
      <c r="CC1053" s="13"/>
      <c r="CD1053" s="13"/>
      <c r="CE1053" s="13"/>
      <c r="CF1053" s="13"/>
      <c r="CG1053" s="13"/>
      <c r="CH1053" s="13"/>
    </row>
    <row r="1054" spans="1:86">
      <c r="A1054" s="15"/>
      <c r="B1054" s="15"/>
      <c r="C1054" s="15"/>
      <c r="D1054" s="15"/>
      <c r="E1054" s="15"/>
      <c r="F1054" s="15"/>
      <c r="G1054" s="15"/>
      <c r="H1054" s="15"/>
      <c r="I1054" s="15"/>
      <c r="J1054" s="15"/>
      <c r="K1054" s="15"/>
      <c r="L1054" s="15"/>
      <c r="M1054" s="15"/>
      <c r="N1054" s="15"/>
      <c r="O1054" s="15"/>
      <c r="P1054" s="15"/>
      <c r="Q1054" s="15"/>
      <c r="R1054" s="15"/>
      <c r="S1054" s="15"/>
      <c r="T1054" s="15"/>
      <c r="U1054" s="15"/>
      <c r="V1054" s="15"/>
      <c r="W1054" s="15"/>
      <c r="X1054" s="15"/>
      <c r="Z1054" s="15"/>
      <c r="AA1054" s="15"/>
      <c r="AB1054" s="15"/>
      <c r="AC1054" s="15"/>
      <c r="AD1054" s="15"/>
      <c r="AE1054" s="15"/>
      <c r="AF1054" s="15"/>
      <c r="AG1054" s="15"/>
      <c r="AH1054" s="15"/>
      <c r="AI1054" s="15"/>
      <c r="AJ1054" s="15"/>
      <c r="AK1054" s="15"/>
      <c r="AL1054" s="15"/>
      <c r="AM1054" s="13"/>
      <c r="AN1054" s="13"/>
      <c r="AO1054" s="13"/>
      <c r="AP1054" s="13"/>
      <c r="AQ1054" s="13"/>
      <c r="AR1054" s="13"/>
      <c r="AS1054" s="13"/>
      <c r="AT1054" s="13"/>
      <c r="AU1054" s="13"/>
      <c r="AV1054" s="13"/>
      <c r="AW1054" s="13"/>
      <c r="AX1054" s="13"/>
      <c r="AY1054" s="13"/>
      <c r="AZ1054" s="13"/>
      <c r="BA1054" s="13"/>
      <c r="BB1054" s="13"/>
      <c r="BC1054" s="13"/>
      <c r="BD1054" s="13"/>
      <c r="BE1054" s="13"/>
      <c r="BF1054" s="13"/>
      <c r="BG1054" s="13"/>
      <c r="BH1054" s="13"/>
      <c r="BI1054" s="13"/>
      <c r="BJ1054" s="13"/>
      <c r="BK1054" s="13"/>
      <c r="BL1054" s="13"/>
      <c r="BM1054" s="13"/>
      <c r="BN1054" s="13"/>
      <c r="BO1054" s="13"/>
      <c r="BP1054" s="13"/>
      <c r="BQ1054" s="13"/>
      <c r="BR1054" s="13"/>
      <c r="BS1054" s="13"/>
      <c r="BT1054" s="13"/>
      <c r="BU1054" s="13"/>
      <c r="BV1054" s="13"/>
      <c r="BW1054" s="13"/>
      <c r="BX1054" s="13"/>
      <c r="BY1054" s="13"/>
      <c r="BZ1054" s="13"/>
      <c r="CA1054" s="13"/>
      <c r="CB1054" s="13"/>
      <c r="CC1054" s="13"/>
      <c r="CD1054" s="13"/>
      <c r="CE1054" s="13"/>
      <c r="CF1054" s="13"/>
      <c r="CG1054" s="13"/>
      <c r="CH1054" s="13"/>
    </row>
    <row r="1055" spans="1:86">
      <c r="A1055" s="15"/>
      <c r="B1055" s="15"/>
      <c r="C1055" s="15"/>
      <c r="D1055" s="15"/>
      <c r="E1055" s="15"/>
      <c r="F1055" s="15"/>
      <c r="G1055" s="15"/>
      <c r="H1055" s="15"/>
      <c r="I1055" s="15"/>
      <c r="J1055" s="15"/>
      <c r="K1055" s="15"/>
      <c r="L1055" s="15"/>
      <c r="M1055" s="15"/>
      <c r="N1055" s="15"/>
      <c r="O1055" s="15"/>
      <c r="P1055" s="15"/>
      <c r="Q1055" s="15"/>
      <c r="R1055" s="15"/>
      <c r="S1055" s="15"/>
      <c r="T1055" s="15"/>
      <c r="U1055" s="15"/>
      <c r="V1055" s="15"/>
      <c r="W1055" s="15"/>
      <c r="X1055" s="15"/>
      <c r="Z1055" s="15"/>
      <c r="AA1055" s="15"/>
      <c r="AB1055" s="15"/>
      <c r="AC1055" s="15"/>
      <c r="AD1055" s="15"/>
      <c r="AE1055" s="15"/>
      <c r="AF1055" s="15"/>
      <c r="AG1055" s="15"/>
      <c r="AH1055" s="15"/>
      <c r="AI1055" s="15"/>
      <c r="AJ1055" s="15"/>
      <c r="AK1055" s="15"/>
      <c r="AL1055" s="15"/>
      <c r="AM1055" s="13"/>
      <c r="AN1055" s="13"/>
      <c r="AO1055" s="13"/>
      <c r="AP1055" s="13"/>
      <c r="AQ1055" s="13"/>
      <c r="AR1055" s="13"/>
      <c r="AS1055" s="13"/>
      <c r="AT1055" s="13"/>
      <c r="AU1055" s="13"/>
      <c r="AV1055" s="13"/>
      <c r="AW1055" s="13"/>
      <c r="AX1055" s="13"/>
      <c r="AY1055" s="13"/>
      <c r="AZ1055" s="13"/>
      <c r="BA1055" s="13"/>
      <c r="BB1055" s="13"/>
      <c r="BC1055" s="13"/>
      <c r="BD1055" s="13"/>
      <c r="BE1055" s="13"/>
      <c r="BF1055" s="13"/>
      <c r="BG1055" s="13"/>
      <c r="BH1055" s="13"/>
      <c r="BI1055" s="13"/>
      <c r="BJ1055" s="13"/>
      <c r="BK1055" s="13"/>
      <c r="BL1055" s="13"/>
      <c r="BM1055" s="13"/>
      <c r="BN1055" s="13"/>
      <c r="BO1055" s="13"/>
      <c r="BP1055" s="13"/>
      <c r="BQ1055" s="13"/>
      <c r="BR1055" s="13"/>
      <c r="BS1055" s="13"/>
      <c r="BT1055" s="13"/>
      <c r="BU1055" s="13"/>
      <c r="BV1055" s="13"/>
      <c r="BW1055" s="13"/>
      <c r="BX1055" s="13"/>
      <c r="BY1055" s="13"/>
      <c r="BZ1055" s="13"/>
      <c r="CA1055" s="13"/>
      <c r="CB1055" s="13"/>
      <c r="CC1055" s="13"/>
      <c r="CD1055" s="13"/>
      <c r="CE1055" s="13"/>
      <c r="CF1055" s="13"/>
      <c r="CG1055" s="13"/>
      <c r="CH1055" s="13"/>
    </row>
    <row r="1056" spans="1:86">
      <c r="A1056" s="15"/>
      <c r="B1056" s="15"/>
      <c r="C1056" s="15"/>
      <c r="D1056" s="15"/>
      <c r="E1056" s="15"/>
      <c r="F1056" s="15"/>
      <c r="G1056" s="15"/>
      <c r="H1056" s="15"/>
      <c r="I1056" s="15"/>
      <c r="J1056" s="15"/>
      <c r="K1056" s="15"/>
      <c r="L1056" s="15"/>
      <c r="M1056" s="15"/>
      <c r="N1056" s="15"/>
      <c r="O1056" s="15"/>
      <c r="P1056" s="15"/>
      <c r="Q1056" s="15"/>
      <c r="R1056" s="15"/>
      <c r="S1056" s="15"/>
      <c r="T1056" s="15"/>
      <c r="U1056" s="15"/>
      <c r="V1056" s="15"/>
      <c r="W1056" s="15"/>
      <c r="X1056" s="15"/>
      <c r="Z1056" s="15"/>
      <c r="AA1056" s="15"/>
      <c r="AB1056" s="15"/>
      <c r="AC1056" s="15"/>
      <c r="AD1056" s="15"/>
      <c r="AE1056" s="15"/>
      <c r="AF1056" s="15"/>
      <c r="AG1056" s="15"/>
      <c r="AH1056" s="15"/>
      <c r="AI1056" s="15"/>
      <c r="AJ1056" s="15"/>
      <c r="AK1056" s="15"/>
      <c r="AL1056" s="15"/>
      <c r="AM1056" s="13"/>
      <c r="AN1056" s="13"/>
      <c r="AO1056" s="13"/>
      <c r="AP1056" s="13"/>
      <c r="AQ1056" s="13"/>
      <c r="AR1056" s="13"/>
      <c r="AS1056" s="13"/>
      <c r="AT1056" s="13"/>
      <c r="AU1056" s="13"/>
      <c r="AV1056" s="13"/>
      <c r="AW1056" s="13"/>
      <c r="AX1056" s="13"/>
      <c r="AY1056" s="13"/>
      <c r="AZ1056" s="13"/>
      <c r="BA1056" s="13"/>
      <c r="BB1056" s="13"/>
      <c r="BC1056" s="13"/>
      <c r="BD1056" s="13"/>
      <c r="BE1056" s="13"/>
      <c r="BF1056" s="13"/>
      <c r="BG1056" s="13"/>
      <c r="BH1056" s="13"/>
      <c r="BI1056" s="13"/>
      <c r="BJ1056" s="13"/>
      <c r="BK1056" s="13"/>
      <c r="BL1056" s="13"/>
      <c r="BM1056" s="13"/>
      <c r="BN1056" s="13"/>
      <c r="BO1056" s="13"/>
      <c r="BP1056" s="13"/>
      <c r="BQ1056" s="13"/>
      <c r="BR1056" s="13"/>
      <c r="BS1056" s="13"/>
      <c r="BT1056" s="13"/>
      <c r="BU1056" s="13"/>
      <c r="BV1056" s="13"/>
      <c r="BW1056" s="13"/>
      <c r="BX1056" s="13"/>
      <c r="BY1056" s="13"/>
      <c r="BZ1056" s="13"/>
      <c r="CA1056" s="13"/>
      <c r="CB1056" s="13"/>
      <c r="CC1056" s="13"/>
      <c r="CD1056" s="13"/>
      <c r="CE1056" s="13"/>
      <c r="CF1056" s="13"/>
      <c r="CG1056" s="13"/>
      <c r="CH1056" s="13"/>
    </row>
    <row r="1057" spans="1:86">
      <c r="A1057" s="15"/>
      <c r="B1057" s="15"/>
      <c r="C1057" s="15"/>
      <c r="D1057" s="15"/>
      <c r="E1057" s="15"/>
      <c r="F1057" s="15"/>
      <c r="G1057" s="15"/>
      <c r="H1057" s="15"/>
      <c r="I1057" s="15"/>
      <c r="J1057" s="15"/>
      <c r="K1057" s="15"/>
      <c r="L1057" s="15"/>
      <c r="M1057" s="15"/>
      <c r="N1057" s="15"/>
      <c r="O1057" s="15"/>
      <c r="P1057" s="15"/>
      <c r="Q1057" s="15"/>
      <c r="R1057" s="15"/>
      <c r="S1057" s="15"/>
      <c r="T1057" s="15"/>
      <c r="U1057" s="15"/>
      <c r="V1057" s="15"/>
      <c r="W1057" s="15"/>
      <c r="X1057" s="15"/>
      <c r="Z1057" s="15"/>
      <c r="AA1057" s="15"/>
      <c r="AB1057" s="15"/>
      <c r="AC1057" s="15"/>
      <c r="AD1057" s="15"/>
      <c r="AE1057" s="15"/>
      <c r="AF1057" s="15"/>
      <c r="AG1057" s="15"/>
      <c r="AH1057" s="15"/>
      <c r="AI1057" s="15"/>
      <c r="AJ1057" s="15"/>
      <c r="AK1057" s="15"/>
      <c r="AL1057" s="15"/>
      <c r="AM1057" s="13"/>
      <c r="AN1057" s="13"/>
      <c r="AO1057" s="13"/>
      <c r="AP1057" s="13"/>
      <c r="AQ1057" s="13"/>
      <c r="AR1057" s="13"/>
      <c r="AS1057" s="13"/>
      <c r="AT1057" s="13"/>
      <c r="AU1057" s="13"/>
      <c r="AV1057" s="13"/>
      <c r="AW1057" s="13"/>
      <c r="AX1057" s="13"/>
      <c r="AY1057" s="13"/>
      <c r="AZ1057" s="13"/>
      <c r="BA1057" s="13"/>
      <c r="BB1057" s="13"/>
      <c r="BC1057" s="13"/>
      <c r="BD1057" s="13"/>
      <c r="BE1057" s="13"/>
      <c r="BF1057" s="13"/>
      <c r="BG1057" s="13"/>
      <c r="BH1057" s="13"/>
      <c r="BI1057" s="13"/>
      <c r="BJ1057" s="13"/>
      <c r="BK1057" s="13"/>
      <c r="BL1057" s="13"/>
      <c r="BM1057" s="13"/>
      <c r="BN1057" s="13"/>
      <c r="BO1057" s="13"/>
      <c r="BP1057" s="13"/>
      <c r="BQ1057" s="13"/>
      <c r="BR1057" s="13"/>
      <c r="BS1057" s="13"/>
      <c r="BT1057" s="13"/>
      <c r="BU1057" s="13"/>
      <c r="BV1057" s="13"/>
      <c r="BW1057" s="13"/>
      <c r="BX1057" s="13"/>
      <c r="BY1057" s="13"/>
      <c r="BZ1057" s="13"/>
      <c r="CA1057" s="13"/>
      <c r="CB1057" s="13"/>
      <c r="CC1057" s="13"/>
      <c r="CD1057" s="13"/>
      <c r="CE1057" s="13"/>
      <c r="CF1057" s="13"/>
      <c r="CG1057" s="13"/>
      <c r="CH1057" s="13"/>
    </row>
    <row r="1058" spans="1:86">
      <c r="A1058" s="15"/>
      <c r="B1058" s="15"/>
      <c r="C1058" s="15"/>
      <c r="D1058" s="15"/>
      <c r="E1058" s="15"/>
      <c r="F1058" s="15"/>
      <c r="G1058" s="15"/>
      <c r="H1058" s="15"/>
      <c r="I1058" s="15"/>
      <c r="J1058" s="15"/>
      <c r="K1058" s="15"/>
      <c r="L1058" s="15"/>
      <c r="M1058" s="15"/>
      <c r="N1058" s="15"/>
      <c r="O1058" s="15"/>
      <c r="P1058" s="15"/>
      <c r="Q1058" s="15"/>
      <c r="R1058" s="15"/>
      <c r="S1058" s="15"/>
      <c r="T1058" s="15"/>
      <c r="U1058" s="15"/>
      <c r="V1058" s="15"/>
      <c r="W1058" s="15"/>
      <c r="X1058" s="15"/>
      <c r="Z1058" s="15"/>
      <c r="AA1058" s="15"/>
      <c r="AB1058" s="15"/>
      <c r="AC1058" s="15"/>
      <c r="AD1058" s="15"/>
      <c r="AE1058" s="15"/>
      <c r="AF1058" s="15"/>
      <c r="AG1058" s="15"/>
      <c r="AH1058" s="15"/>
      <c r="AI1058" s="15"/>
      <c r="AJ1058" s="15"/>
      <c r="AK1058" s="15"/>
      <c r="AL1058" s="15"/>
      <c r="AM1058" s="13"/>
      <c r="AN1058" s="13"/>
      <c r="AO1058" s="13"/>
      <c r="AP1058" s="13"/>
      <c r="AQ1058" s="13"/>
      <c r="AR1058" s="13"/>
      <c r="AS1058" s="13"/>
      <c r="AT1058" s="13"/>
      <c r="AU1058" s="13"/>
      <c r="AV1058" s="13"/>
      <c r="AW1058" s="13"/>
      <c r="AX1058" s="13"/>
      <c r="AY1058" s="13"/>
      <c r="AZ1058" s="13"/>
      <c r="BA1058" s="13"/>
      <c r="BB1058" s="13"/>
      <c r="BC1058" s="13"/>
      <c r="BD1058" s="13"/>
      <c r="BE1058" s="13"/>
      <c r="BF1058" s="13"/>
      <c r="BG1058" s="13"/>
      <c r="BH1058" s="13"/>
      <c r="BI1058" s="13"/>
      <c r="BJ1058" s="13"/>
      <c r="BK1058" s="13"/>
      <c r="BL1058" s="13"/>
      <c r="BM1058" s="13"/>
      <c r="BN1058" s="13"/>
      <c r="BO1058" s="13"/>
      <c r="BP1058" s="13"/>
      <c r="BQ1058" s="13"/>
      <c r="BR1058" s="13"/>
      <c r="BS1058" s="13"/>
      <c r="BT1058" s="13"/>
      <c r="BU1058" s="13"/>
      <c r="BV1058" s="13"/>
      <c r="BW1058" s="13"/>
      <c r="BX1058" s="13"/>
      <c r="BY1058" s="13"/>
      <c r="BZ1058" s="13"/>
      <c r="CA1058" s="13"/>
      <c r="CB1058" s="13"/>
      <c r="CC1058" s="13"/>
      <c r="CD1058" s="13"/>
      <c r="CE1058" s="13"/>
      <c r="CF1058" s="13"/>
      <c r="CG1058" s="13"/>
      <c r="CH1058" s="13"/>
    </row>
    <row r="1059" spans="1:86">
      <c r="A1059" s="15"/>
      <c r="B1059" s="15"/>
      <c r="C1059" s="15"/>
      <c r="D1059" s="15"/>
      <c r="E1059" s="15"/>
      <c r="F1059" s="15"/>
      <c r="G1059" s="15"/>
      <c r="H1059" s="15"/>
      <c r="I1059" s="15"/>
      <c r="J1059" s="15"/>
      <c r="K1059" s="15"/>
      <c r="L1059" s="15"/>
      <c r="M1059" s="15"/>
      <c r="N1059" s="15"/>
      <c r="O1059" s="15"/>
      <c r="P1059" s="15"/>
      <c r="Q1059" s="15"/>
      <c r="R1059" s="15"/>
      <c r="S1059" s="15"/>
      <c r="T1059" s="15"/>
      <c r="U1059" s="15"/>
      <c r="V1059" s="15"/>
      <c r="W1059" s="15"/>
      <c r="X1059" s="15"/>
      <c r="Z1059" s="15"/>
      <c r="AA1059" s="15"/>
      <c r="AB1059" s="15"/>
      <c r="AC1059" s="15"/>
      <c r="AD1059" s="15"/>
      <c r="AE1059" s="15"/>
      <c r="AF1059" s="15"/>
      <c r="AG1059" s="15"/>
      <c r="AH1059" s="15"/>
      <c r="AI1059" s="15"/>
      <c r="AJ1059" s="15"/>
      <c r="AK1059" s="15"/>
      <c r="AL1059" s="15"/>
      <c r="AM1059" s="13"/>
      <c r="AN1059" s="13"/>
      <c r="AO1059" s="13"/>
      <c r="AP1059" s="13"/>
      <c r="AQ1059" s="13"/>
      <c r="AR1059" s="13"/>
      <c r="AS1059" s="13"/>
      <c r="AT1059" s="13"/>
      <c r="AU1059" s="13"/>
      <c r="AV1059" s="13"/>
      <c r="AW1059" s="13"/>
      <c r="AX1059" s="13"/>
      <c r="AY1059" s="13"/>
      <c r="AZ1059" s="13"/>
      <c r="BA1059" s="13"/>
      <c r="BB1059" s="13"/>
      <c r="BC1059" s="13"/>
      <c r="BD1059" s="13"/>
      <c r="BE1059" s="13"/>
      <c r="BF1059" s="13"/>
      <c r="BG1059" s="13"/>
      <c r="BH1059" s="13"/>
      <c r="BI1059" s="13"/>
      <c r="BJ1059" s="13"/>
      <c r="BK1059" s="13"/>
      <c r="BL1059" s="13"/>
      <c r="BM1059" s="13"/>
      <c r="BN1059" s="13"/>
      <c r="BO1059" s="13"/>
      <c r="BP1059" s="13"/>
      <c r="BQ1059" s="13"/>
      <c r="BR1059" s="13"/>
      <c r="BS1059" s="13"/>
      <c r="BT1059" s="13"/>
      <c r="BU1059" s="13"/>
      <c r="BV1059" s="13"/>
      <c r="BW1059" s="13"/>
      <c r="BX1059" s="13"/>
      <c r="BY1059" s="13"/>
      <c r="BZ1059" s="13"/>
      <c r="CA1059" s="13"/>
      <c r="CB1059" s="13"/>
      <c r="CC1059" s="13"/>
      <c r="CD1059" s="13"/>
      <c r="CE1059" s="13"/>
      <c r="CF1059" s="13"/>
      <c r="CG1059" s="13"/>
      <c r="CH1059" s="13"/>
    </row>
    <row r="1060" spans="1:86">
      <c r="A1060" s="15"/>
      <c r="B1060" s="15"/>
      <c r="C1060" s="15"/>
      <c r="D1060" s="15"/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Z1060" s="15"/>
      <c r="AA1060" s="15"/>
      <c r="AB1060" s="15"/>
      <c r="AC1060" s="15"/>
      <c r="AD1060" s="15"/>
      <c r="AE1060" s="15"/>
      <c r="AF1060" s="15"/>
      <c r="AG1060" s="15"/>
      <c r="AH1060" s="15"/>
      <c r="AI1060" s="15"/>
      <c r="AJ1060" s="15"/>
      <c r="AK1060" s="15"/>
      <c r="AL1060" s="15"/>
      <c r="AM1060" s="13"/>
      <c r="AN1060" s="13"/>
      <c r="AO1060" s="13"/>
      <c r="AP1060" s="13"/>
      <c r="AQ1060" s="13"/>
      <c r="AR1060" s="13"/>
      <c r="AS1060" s="13"/>
      <c r="AT1060" s="13"/>
      <c r="AU1060" s="13"/>
      <c r="AV1060" s="13"/>
      <c r="AW1060" s="13"/>
      <c r="AX1060" s="13"/>
      <c r="AY1060" s="13"/>
      <c r="AZ1060" s="13"/>
      <c r="BA1060" s="13"/>
      <c r="BB1060" s="13"/>
      <c r="BC1060" s="13"/>
      <c r="BD1060" s="13"/>
      <c r="BE1060" s="13"/>
      <c r="BF1060" s="13"/>
      <c r="BG1060" s="13"/>
      <c r="BH1060" s="13"/>
      <c r="BI1060" s="13"/>
      <c r="BJ1060" s="13"/>
      <c r="BK1060" s="13"/>
      <c r="BL1060" s="13"/>
      <c r="BM1060" s="13"/>
      <c r="BN1060" s="13"/>
      <c r="BO1060" s="13"/>
      <c r="BP1060" s="13"/>
      <c r="BQ1060" s="13"/>
      <c r="BR1060" s="13"/>
      <c r="BS1060" s="13"/>
      <c r="BT1060" s="13"/>
      <c r="BU1060" s="13"/>
      <c r="BV1060" s="13"/>
      <c r="BW1060" s="13"/>
      <c r="BX1060" s="13"/>
      <c r="BY1060" s="13"/>
      <c r="BZ1060" s="13"/>
      <c r="CA1060" s="13"/>
      <c r="CB1060" s="13"/>
      <c r="CC1060" s="13"/>
      <c r="CD1060" s="13"/>
      <c r="CE1060" s="13"/>
      <c r="CF1060" s="13"/>
      <c r="CG1060" s="13"/>
      <c r="CH1060" s="13"/>
    </row>
    <row r="1061" spans="1:86">
      <c r="A1061" s="15"/>
      <c r="B1061" s="15"/>
      <c r="C1061" s="15"/>
      <c r="D1061" s="15"/>
      <c r="E1061" s="15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Z1061" s="15"/>
      <c r="AA1061" s="15"/>
      <c r="AB1061" s="15"/>
      <c r="AC1061" s="15"/>
      <c r="AD1061" s="15"/>
      <c r="AE1061" s="15"/>
      <c r="AF1061" s="15"/>
      <c r="AG1061" s="15"/>
      <c r="AH1061" s="15"/>
      <c r="AI1061" s="15"/>
      <c r="AJ1061" s="15"/>
      <c r="AK1061" s="15"/>
      <c r="AL1061" s="15"/>
      <c r="AM1061" s="13"/>
      <c r="AN1061" s="13"/>
      <c r="AO1061" s="13"/>
      <c r="AP1061" s="13"/>
      <c r="AQ1061" s="13"/>
      <c r="AR1061" s="13"/>
      <c r="AS1061" s="13"/>
      <c r="AT1061" s="13"/>
      <c r="AU1061" s="13"/>
      <c r="AV1061" s="13"/>
      <c r="AW1061" s="13"/>
      <c r="AX1061" s="13"/>
      <c r="AY1061" s="13"/>
      <c r="AZ1061" s="13"/>
      <c r="BA1061" s="13"/>
      <c r="BB1061" s="13"/>
      <c r="BC1061" s="13"/>
      <c r="BD1061" s="13"/>
      <c r="BE1061" s="13"/>
      <c r="BF1061" s="13"/>
      <c r="BG1061" s="13"/>
      <c r="BH1061" s="13"/>
      <c r="BI1061" s="13"/>
      <c r="BJ1061" s="13"/>
      <c r="BK1061" s="13"/>
      <c r="BL1061" s="13"/>
      <c r="BM1061" s="13"/>
      <c r="BN1061" s="13"/>
      <c r="BO1061" s="13"/>
      <c r="BP1061" s="13"/>
      <c r="BQ1061" s="13"/>
      <c r="BR1061" s="13"/>
      <c r="BS1061" s="13"/>
      <c r="BT1061" s="13"/>
      <c r="BU1061" s="13"/>
      <c r="BV1061" s="13"/>
      <c r="BW1061" s="13"/>
      <c r="BX1061" s="13"/>
      <c r="BY1061" s="13"/>
      <c r="BZ1061" s="13"/>
      <c r="CA1061" s="13"/>
      <c r="CB1061" s="13"/>
      <c r="CC1061" s="13"/>
      <c r="CD1061" s="13"/>
      <c r="CE1061" s="13"/>
      <c r="CF1061" s="13"/>
      <c r="CG1061" s="13"/>
      <c r="CH1061" s="13"/>
    </row>
    <row r="1062" spans="1:86">
      <c r="A1062" s="15"/>
      <c r="B1062" s="15"/>
      <c r="C1062" s="15"/>
      <c r="D1062" s="15"/>
      <c r="E1062" s="15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Z1062" s="15"/>
      <c r="AA1062" s="15"/>
      <c r="AB1062" s="15"/>
      <c r="AC1062" s="15"/>
      <c r="AD1062" s="15"/>
      <c r="AE1062" s="15"/>
      <c r="AF1062" s="15"/>
      <c r="AG1062" s="15"/>
      <c r="AH1062" s="15"/>
      <c r="AI1062" s="15"/>
      <c r="AJ1062" s="15"/>
      <c r="AK1062" s="15"/>
      <c r="AL1062" s="15"/>
      <c r="AM1062" s="13"/>
      <c r="AN1062" s="13"/>
      <c r="AO1062" s="13"/>
      <c r="AP1062" s="13"/>
      <c r="AQ1062" s="13"/>
      <c r="AR1062" s="13"/>
      <c r="AS1062" s="13"/>
      <c r="AT1062" s="13"/>
      <c r="AU1062" s="13"/>
      <c r="AV1062" s="13"/>
      <c r="AW1062" s="13"/>
      <c r="AX1062" s="13"/>
      <c r="AY1062" s="13"/>
      <c r="AZ1062" s="13"/>
      <c r="BA1062" s="13"/>
      <c r="BB1062" s="13"/>
      <c r="BC1062" s="13"/>
      <c r="BD1062" s="13"/>
      <c r="BE1062" s="13"/>
      <c r="BF1062" s="13"/>
      <c r="BG1062" s="13"/>
      <c r="BH1062" s="13"/>
      <c r="BI1062" s="13"/>
      <c r="BJ1062" s="13"/>
      <c r="BK1062" s="13"/>
      <c r="BL1062" s="13"/>
      <c r="BM1062" s="13"/>
      <c r="BN1062" s="13"/>
      <c r="BO1062" s="13"/>
      <c r="BP1062" s="13"/>
      <c r="BQ1062" s="13"/>
      <c r="BR1062" s="13"/>
      <c r="BS1062" s="13"/>
      <c r="BT1062" s="13"/>
      <c r="BU1062" s="13"/>
      <c r="BV1062" s="13"/>
      <c r="BW1062" s="13"/>
      <c r="BX1062" s="13"/>
      <c r="BY1062" s="13"/>
      <c r="BZ1062" s="13"/>
      <c r="CA1062" s="13"/>
      <c r="CB1062" s="13"/>
      <c r="CC1062" s="13"/>
      <c r="CD1062" s="13"/>
      <c r="CE1062" s="13"/>
      <c r="CF1062" s="13"/>
      <c r="CG1062" s="13"/>
      <c r="CH1062" s="13"/>
    </row>
    <row r="1063" spans="1:86">
      <c r="A1063" s="15"/>
      <c r="B1063" s="15"/>
      <c r="C1063" s="15"/>
      <c r="D1063" s="15"/>
      <c r="E1063" s="15"/>
      <c r="F1063" s="15"/>
      <c r="G1063" s="15"/>
      <c r="H1063" s="15"/>
      <c r="I1063" s="15"/>
      <c r="J1063" s="15"/>
      <c r="K1063" s="15"/>
      <c r="L1063" s="15"/>
      <c r="M1063" s="15"/>
      <c r="N1063" s="15"/>
      <c r="O1063" s="15"/>
      <c r="P1063" s="15"/>
      <c r="Q1063" s="15"/>
      <c r="R1063" s="15"/>
      <c r="S1063" s="15"/>
      <c r="T1063" s="15"/>
      <c r="U1063" s="15"/>
      <c r="V1063" s="15"/>
      <c r="W1063" s="15"/>
      <c r="X1063" s="15"/>
      <c r="Z1063" s="15"/>
      <c r="AA1063" s="15"/>
      <c r="AB1063" s="15"/>
      <c r="AC1063" s="15"/>
      <c r="AD1063" s="15"/>
      <c r="AE1063" s="15"/>
      <c r="AF1063" s="15"/>
      <c r="AG1063" s="15"/>
      <c r="AH1063" s="15"/>
      <c r="AI1063" s="15"/>
      <c r="AJ1063" s="15"/>
      <c r="AK1063" s="15"/>
      <c r="AL1063" s="15"/>
      <c r="AM1063" s="13"/>
      <c r="AN1063" s="13"/>
      <c r="AO1063" s="13"/>
      <c r="AP1063" s="13"/>
      <c r="AQ1063" s="13"/>
      <c r="AR1063" s="13"/>
      <c r="AS1063" s="13"/>
      <c r="AT1063" s="13"/>
      <c r="AU1063" s="13"/>
      <c r="AV1063" s="13"/>
      <c r="AW1063" s="13"/>
      <c r="AX1063" s="13"/>
      <c r="AY1063" s="13"/>
      <c r="AZ1063" s="13"/>
      <c r="BA1063" s="13"/>
      <c r="BB1063" s="13"/>
      <c r="BC1063" s="13"/>
      <c r="BD1063" s="13"/>
      <c r="BE1063" s="13"/>
      <c r="BF1063" s="13"/>
      <c r="BG1063" s="13"/>
      <c r="BH1063" s="13"/>
      <c r="BI1063" s="13"/>
      <c r="BJ1063" s="13"/>
      <c r="BK1063" s="13"/>
      <c r="BL1063" s="13"/>
      <c r="BM1063" s="13"/>
      <c r="BN1063" s="13"/>
      <c r="BO1063" s="13"/>
      <c r="BP1063" s="13"/>
      <c r="BQ1063" s="13"/>
      <c r="BR1063" s="13"/>
      <c r="BS1063" s="13"/>
      <c r="BT1063" s="13"/>
      <c r="BU1063" s="13"/>
      <c r="BV1063" s="13"/>
      <c r="BW1063" s="13"/>
      <c r="BX1063" s="13"/>
      <c r="BY1063" s="13"/>
      <c r="BZ1063" s="13"/>
      <c r="CA1063" s="13"/>
      <c r="CB1063" s="13"/>
      <c r="CC1063" s="13"/>
      <c r="CD1063" s="13"/>
      <c r="CE1063" s="13"/>
      <c r="CF1063" s="13"/>
      <c r="CG1063" s="13"/>
      <c r="CH1063" s="13"/>
    </row>
    <row r="1064" spans="1:86">
      <c r="A1064" s="15"/>
      <c r="B1064" s="15"/>
      <c r="C1064" s="15"/>
      <c r="D1064" s="15"/>
      <c r="E1064" s="15"/>
      <c r="F1064" s="15"/>
      <c r="G1064" s="15"/>
      <c r="H1064" s="15"/>
      <c r="I1064" s="15"/>
      <c r="J1064" s="15"/>
      <c r="K1064" s="15"/>
      <c r="L1064" s="15"/>
      <c r="M1064" s="15"/>
      <c r="N1064" s="15"/>
      <c r="O1064" s="15"/>
      <c r="P1064" s="15"/>
      <c r="Q1064" s="15"/>
      <c r="R1064" s="15"/>
      <c r="S1064" s="15"/>
      <c r="T1064" s="15"/>
      <c r="U1064" s="15"/>
      <c r="V1064" s="15"/>
      <c r="W1064" s="15"/>
      <c r="X1064" s="15"/>
      <c r="Z1064" s="15"/>
      <c r="AA1064" s="15"/>
      <c r="AB1064" s="15"/>
      <c r="AC1064" s="15"/>
      <c r="AD1064" s="15"/>
      <c r="AE1064" s="15"/>
      <c r="AF1064" s="15"/>
      <c r="AG1064" s="15"/>
      <c r="AH1064" s="15"/>
      <c r="AI1064" s="15"/>
      <c r="AJ1064" s="15"/>
      <c r="AK1064" s="15"/>
      <c r="AL1064" s="15"/>
      <c r="AM1064" s="13"/>
      <c r="AN1064" s="13"/>
      <c r="AO1064" s="13"/>
      <c r="AP1064" s="13"/>
      <c r="AQ1064" s="13"/>
      <c r="AR1064" s="13"/>
      <c r="AS1064" s="13"/>
      <c r="AT1064" s="13"/>
      <c r="AU1064" s="13"/>
      <c r="AV1064" s="13"/>
      <c r="AW1064" s="13"/>
      <c r="AX1064" s="13"/>
      <c r="AY1064" s="13"/>
      <c r="AZ1064" s="13"/>
      <c r="BA1064" s="13"/>
      <c r="BB1064" s="13"/>
      <c r="BC1064" s="13"/>
      <c r="BD1064" s="13"/>
      <c r="BE1064" s="13"/>
      <c r="BF1064" s="13"/>
      <c r="BG1064" s="13"/>
      <c r="BH1064" s="13"/>
      <c r="BI1064" s="13"/>
      <c r="BJ1064" s="13"/>
      <c r="BK1064" s="13"/>
      <c r="BL1064" s="13"/>
      <c r="BM1064" s="13"/>
      <c r="BN1064" s="13"/>
      <c r="BO1064" s="13"/>
      <c r="BP1064" s="13"/>
      <c r="BQ1064" s="13"/>
      <c r="BR1064" s="13"/>
      <c r="BS1064" s="13"/>
      <c r="BT1064" s="13"/>
      <c r="BU1064" s="13"/>
      <c r="BV1064" s="13"/>
      <c r="BW1064" s="13"/>
      <c r="BX1064" s="13"/>
      <c r="BY1064" s="13"/>
      <c r="BZ1064" s="13"/>
      <c r="CA1064" s="13"/>
      <c r="CB1064" s="13"/>
      <c r="CC1064" s="13"/>
      <c r="CD1064" s="13"/>
      <c r="CE1064" s="13"/>
      <c r="CF1064" s="13"/>
      <c r="CG1064" s="13"/>
      <c r="CH1064" s="13"/>
    </row>
    <row r="1065" spans="1:86">
      <c r="A1065" s="15"/>
      <c r="B1065" s="15"/>
      <c r="C1065" s="15"/>
      <c r="D1065" s="15"/>
      <c r="E1065" s="15"/>
      <c r="F1065" s="15"/>
      <c r="G1065" s="15"/>
      <c r="H1065" s="15"/>
      <c r="I1065" s="15"/>
      <c r="J1065" s="15"/>
      <c r="K1065" s="15"/>
      <c r="L1065" s="15"/>
      <c r="M1065" s="15"/>
      <c r="N1065" s="15"/>
      <c r="O1065" s="15"/>
      <c r="P1065" s="15"/>
      <c r="Q1065" s="15"/>
      <c r="R1065" s="15"/>
      <c r="S1065" s="15"/>
      <c r="T1065" s="15"/>
      <c r="U1065" s="15"/>
      <c r="V1065" s="15"/>
      <c r="W1065" s="15"/>
      <c r="X1065" s="15"/>
      <c r="Z1065" s="15"/>
      <c r="AA1065" s="15"/>
      <c r="AB1065" s="15"/>
      <c r="AC1065" s="15"/>
      <c r="AD1065" s="15"/>
      <c r="AE1065" s="15"/>
      <c r="AF1065" s="15"/>
      <c r="AG1065" s="15"/>
      <c r="AH1065" s="15"/>
      <c r="AI1065" s="15"/>
      <c r="AJ1065" s="15"/>
      <c r="AK1065" s="15"/>
      <c r="AL1065" s="15"/>
      <c r="AM1065" s="13"/>
      <c r="AN1065" s="13"/>
      <c r="AO1065" s="13"/>
      <c r="AP1065" s="13"/>
      <c r="AQ1065" s="13"/>
      <c r="AR1065" s="13"/>
      <c r="AS1065" s="13"/>
      <c r="AT1065" s="13"/>
      <c r="AU1065" s="13"/>
      <c r="AV1065" s="13"/>
      <c r="AW1065" s="13"/>
      <c r="AX1065" s="13"/>
      <c r="AY1065" s="13"/>
      <c r="AZ1065" s="13"/>
      <c r="BA1065" s="13"/>
      <c r="BB1065" s="13"/>
      <c r="BC1065" s="13"/>
      <c r="BD1065" s="13"/>
      <c r="BE1065" s="13"/>
      <c r="BF1065" s="13"/>
      <c r="BG1065" s="13"/>
      <c r="BH1065" s="13"/>
      <c r="BI1065" s="13"/>
      <c r="BJ1065" s="13"/>
      <c r="BK1065" s="13"/>
      <c r="BL1065" s="13"/>
      <c r="BM1065" s="13"/>
      <c r="BN1065" s="13"/>
      <c r="BO1065" s="13"/>
      <c r="BP1065" s="13"/>
      <c r="BQ1065" s="13"/>
      <c r="BR1065" s="13"/>
      <c r="BS1065" s="13"/>
      <c r="BT1065" s="13"/>
      <c r="BU1065" s="13"/>
      <c r="BV1065" s="13"/>
      <c r="BW1065" s="13"/>
      <c r="BX1065" s="13"/>
      <c r="BY1065" s="13"/>
      <c r="BZ1065" s="13"/>
      <c r="CA1065" s="13"/>
      <c r="CB1065" s="13"/>
      <c r="CC1065" s="13"/>
      <c r="CD1065" s="13"/>
      <c r="CE1065" s="13"/>
      <c r="CF1065" s="13"/>
      <c r="CG1065" s="13"/>
      <c r="CH1065" s="13"/>
    </row>
    <row r="1066" spans="1:86">
      <c r="A1066" s="15"/>
      <c r="B1066" s="15"/>
      <c r="C1066" s="15"/>
      <c r="D1066" s="15"/>
      <c r="E1066" s="15"/>
      <c r="F1066" s="15"/>
      <c r="G1066" s="15"/>
      <c r="H1066" s="15"/>
      <c r="I1066" s="15"/>
      <c r="J1066" s="15"/>
      <c r="K1066" s="15"/>
      <c r="L1066" s="15"/>
      <c r="M1066" s="15"/>
      <c r="N1066" s="15"/>
      <c r="O1066" s="15"/>
      <c r="P1066" s="15"/>
      <c r="Q1066" s="15"/>
      <c r="R1066" s="15"/>
      <c r="S1066" s="15"/>
      <c r="T1066" s="15"/>
      <c r="U1066" s="15"/>
      <c r="V1066" s="15"/>
      <c r="W1066" s="15"/>
      <c r="X1066" s="15"/>
      <c r="Z1066" s="15"/>
      <c r="AA1066" s="15"/>
      <c r="AB1066" s="15"/>
      <c r="AC1066" s="15"/>
      <c r="AD1066" s="15"/>
      <c r="AE1066" s="15"/>
      <c r="AF1066" s="15"/>
      <c r="AG1066" s="15"/>
      <c r="AH1066" s="15"/>
      <c r="AI1066" s="15"/>
      <c r="AJ1066" s="15"/>
      <c r="AK1066" s="15"/>
      <c r="AL1066" s="15"/>
      <c r="AM1066" s="13"/>
      <c r="AN1066" s="13"/>
      <c r="AO1066" s="13"/>
      <c r="AP1066" s="13"/>
      <c r="AQ1066" s="13"/>
      <c r="AR1066" s="13"/>
      <c r="AS1066" s="13"/>
      <c r="AT1066" s="13"/>
      <c r="AU1066" s="13"/>
      <c r="AV1066" s="13"/>
      <c r="AW1066" s="13"/>
      <c r="AX1066" s="13"/>
      <c r="AY1066" s="13"/>
      <c r="AZ1066" s="13"/>
      <c r="BA1066" s="13"/>
      <c r="BB1066" s="13"/>
      <c r="BC1066" s="13"/>
      <c r="BD1066" s="13"/>
      <c r="BE1066" s="13"/>
      <c r="BF1066" s="13"/>
      <c r="BG1066" s="13"/>
      <c r="BH1066" s="13"/>
      <c r="BI1066" s="13"/>
      <c r="BJ1066" s="13"/>
      <c r="BK1066" s="13"/>
      <c r="BL1066" s="13"/>
      <c r="BM1066" s="13"/>
      <c r="BN1066" s="13"/>
      <c r="BO1066" s="13"/>
      <c r="BP1066" s="13"/>
      <c r="BQ1066" s="13"/>
      <c r="BR1066" s="13"/>
      <c r="BS1066" s="13"/>
      <c r="BT1066" s="13"/>
      <c r="BU1066" s="13"/>
      <c r="BV1066" s="13"/>
      <c r="BW1066" s="13"/>
      <c r="BX1066" s="13"/>
      <c r="BY1066" s="13"/>
      <c r="BZ1066" s="13"/>
      <c r="CA1066" s="13"/>
      <c r="CB1066" s="13"/>
      <c r="CC1066" s="13"/>
      <c r="CD1066" s="13"/>
      <c r="CE1066" s="13"/>
      <c r="CF1066" s="13"/>
      <c r="CG1066" s="13"/>
      <c r="CH1066" s="13"/>
    </row>
    <row r="1067" spans="1:86">
      <c r="A1067" s="15"/>
      <c r="B1067" s="15"/>
      <c r="C1067" s="15"/>
      <c r="D1067" s="15"/>
      <c r="E1067" s="15"/>
      <c r="F1067" s="15"/>
      <c r="G1067" s="15"/>
      <c r="H1067" s="15"/>
      <c r="I1067" s="15"/>
      <c r="J1067" s="15"/>
      <c r="K1067" s="15"/>
      <c r="L1067" s="15"/>
      <c r="M1067" s="15"/>
      <c r="N1067" s="15"/>
      <c r="O1067" s="15"/>
      <c r="P1067" s="15"/>
      <c r="Q1067" s="15"/>
      <c r="R1067" s="15"/>
      <c r="S1067" s="15"/>
      <c r="T1067" s="15"/>
      <c r="U1067" s="15"/>
      <c r="V1067" s="15"/>
      <c r="W1067" s="15"/>
      <c r="X1067" s="15"/>
      <c r="Z1067" s="15"/>
      <c r="AA1067" s="15"/>
      <c r="AB1067" s="15"/>
      <c r="AC1067" s="15"/>
      <c r="AD1067" s="15"/>
      <c r="AE1067" s="15"/>
      <c r="AF1067" s="15"/>
      <c r="AG1067" s="15"/>
      <c r="AH1067" s="15"/>
      <c r="AI1067" s="15"/>
      <c r="AJ1067" s="15"/>
      <c r="AK1067" s="15"/>
      <c r="AL1067" s="15"/>
      <c r="AM1067" s="13"/>
      <c r="AN1067" s="13"/>
      <c r="AO1067" s="13"/>
      <c r="AP1067" s="13"/>
      <c r="AQ1067" s="13"/>
      <c r="AR1067" s="13"/>
      <c r="AS1067" s="13"/>
      <c r="AT1067" s="13"/>
      <c r="AU1067" s="13"/>
      <c r="AV1067" s="13"/>
      <c r="AW1067" s="13"/>
      <c r="AX1067" s="13"/>
      <c r="AY1067" s="13"/>
      <c r="AZ1067" s="13"/>
      <c r="BA1067" s="13"/>
      <c r="BB1067" s="13"/>
      <c r="BC1067" s="13"/>
      <c r="BD1067" s="13"/>
      <c r="BE1067" s="13"/>
      <c r="BF1067" s="13"/>
      <c r="BG1067" s="13"/>
      <c r="BH1067" s="13"/>
      <c r="BI1067" s="13"/>
      <c r="BJ1067" s="13"/>
      <c r="BK1067" s="13"/>
      <c r="BL1067" s="13"/>
      <c r="BM1067" s="13"/>
      <c r="BN1067" s="13"/>
      <c r="BO1067" s="13"/>
      <c r="BP1067" s="13"/>
      <c r="BQ1067" s="13"/>
      <c r="BR1067" s="13"/>
      <c r="BS1067" s="13"/>
      <c r="BT1067" s="13"/>
      <c r="BU1067" s="13"/>
      <c r="BV1067" s="13"/>
      <c r="BW1067" s="13"/>
      <c r="BX1067" s="13"/>
      <c r="BY1067" s="13"/>
      <c r="BZ1067" s="13"/>
      <c r="CA1067" s="13"/>
      <c r="CB1067" s="13"/>
      <c r="CC1067" s="13"/>
      <c r="CD1067" s="13"/>
      <c r="CE1067" s="13"/>
      <c r="CF1067" s="13"/>
      <c r="CG1067" s="13"/>
      <c r="CH1067" s="13"/>
    </row>
    <row r="1068" spans="1:86">
      <c r="A1068" s="15"/>
      <c r="B1068" s="15"/>
      <c r="C1068" s="15"/>
      <c r="D1068" s="15"/>
      <c r="E1068" s="15"/>
      <c r="F1068" s="15"/>
      <c r="G1068" s="15"/>
      <c r="H1068" s="15"/>
      <c r="I1068" s="15"/>
      <c r="J1068" s="15"/>
      <c r="K1068" s="15"/>
      <c r="L1068" s="15"/>
      <c r="M1068" s="15"/>
      <c r="N1068" s="15"/>
      <c r="O1068" s="15"/>
      <c r="P1068" s="15"/>
      <c r="Q1068" s="15"/>
      <c r="R1068" s="15"/>
      <c r="S1068" s="15"/>
      <c r="T1068" s="15"/>
      <c r="U1068" s="15"/>
      <c r="V1068" s="15"/>
      <c r="W1068" s="15"/>
      <c r="X1068" s="15"/>
      <c r="Z1068" s="15"/>
      <c r="AA1068" s="15"/>
      <c r="AB1068" s="15"/>
      <c r="AC1068" s="15"/>
      <c r="AD1068" s="15"/>
      <c r="AE1068" s="15"/>
      <c r="AF1068" s="15"/>
      <c r="AG1068" s="15"/>
      <c r="AH1068" s="15"/>
      <c r="AI1068" s="15"/>
      <c r="AJ1068" s="15"/>
      <c r="AK1068" s="15"/>
      <c r="AL1068" s="15"/>
      <c r="AM1068" s="13"/>
      <c r="AN1068" s="13"/>
      <c r="AO1068" s="13"/>
      <c r="AP1068" s="13"/>
      <c r="AQ1068" s="13"/>
      <c r="AR1068" s="13"/>
      <c r="AS1068" s="13"/>
      <c r="AT1068" s="13"/>
      <c r="AU1068" s="13"/>
      <c r="AV1068" s="13"/>
      <c r="AW1068" s="13"/>
      <c r="AX1068" s="13"/>
      <c r="AY1068" s="13"/>
      <c r="AZ1068" s="13"/>
      <c r="BA1068" s="13"/>
      <c r="BB1068" s="13"/>
      <c r="BC1068" s="13"/>
      <c r="BD1068" s="13"/>
      <c r="BE1068" s="13"/>
      <c r="BF1068" s="13"/>
      <c r="BG1068" s="13"/>
      <c r="BH1068" s="13"/>
      <c r="BI1068" s="13"/>
      <c r="BJ1068" s="13"/>
      <c r="BK1068" s="13"/>
      <c r="BL1068" s="13"/>
      <c r="BM1068" s="13"/>
      <c r="BN1068" s="13"/>
      <c r="BO1068" s="13"/>
      <c r="BP1068" s="13"/>
      <c r="BQ1068" s="13"/>
      <c r="BR1068" s="13"/>
      <c r="BS1068" s="13"/>
      <c r="BT1068" s="13"/>
      <c r="BU1068" s="13"/>
      <c r="BV1068" s="13"/>
      <c r="BW1068" s="13"/>
      <c r="BX1068" s="13"/>
      <c r="BY1068" s="13"/>
      <c r="BZ1068" s="13"/>
      <c r="CA1068" s="13"/>
      <c r="CB1068" s="13"/>
      <c r="CC1068" s="13"/>
      <c r="CD1068" s="13"/>
      <c r="CE1068" s="13"/>
      <c r="CF1068" s="13"/>
      <c r="CG1068" s="13"/>
      <c r="CH1068" s="13"/>
    </row>
    <row r="1069" spans="1:86">
      <c r="A1069" s="15"/>
      <c r="B1069" s="15"/>
      <c r="C1069" s="15"/>
      <c r="D1069" s="15"/>
      <c r="E1069" s="15"/>
      <c r="F1069" s="15"/>
      <c r="G1069" s="15"/>
      <c r="H1069" s="15"/>
      <c r="I1069" s="15"/>
      <c r="J1069" s="15"/>
      <c r="K1069" s="15"/>
      <c r="L1069" s="15"/>
      <c r="M1069" s="15"/>
      <c r="N1069" s="15"/>
      <c r="O1069" s="15"/>
      <c r="P1069" s="15"/>
      <c r="Q1069" s="15"/>
      <c r="R1069" s="15"/>
      <c r="S1069" s="15"/>
      <c r="T1069" s="15"/>
      <c r="U1069" s="15"/>
      <c r="V1069" s="15"/>
      <c r="W1069" s="15"/>
      <c r="X1069" s="15"/>
      <c r="Z1069" s="15"/>
      <c r="AA1069" s="15"/>
      <c r="AB1069" s="15"/>
      <c r="AC1069" s="15"/>
      <c r="AD1069" s="15"/>
      <c r="AE1069" s="15"/>
      <c r="AF1069" s="15"/>
      <c r="AG1069" s="15"/>
      <c r="AH1069" s="15"/>
      <c r="AI1069" s="15"/>
      <c r="AJ1069" s="15"/>
      <c r="AK1069" s="15"/>
      <c r="AL1069" s="15"/>
      <c r="AM1069" s="13"/>
      <c r="AN1069" s="13"/>
      <c r="AO1069" s="13"/>
      <c r="AP1069" s="13"/>
      <c r="AQ1069" s="13"/>
      <c r="AR1069" s="13"/>
      <c r="AS1069" s="13"/>
      <c r="AT1069" s="13"/>
      <c r="AU1069" s="13"/>
      <c r="AV1069" s="13"/>
      <c r="AW1069" s="13"/>
      <c r="AX1069" s="13"/>
      <c r="AY1069" s="13"/>
      <c r="AZ1069" s="13"/>
      <c r="BA1069" s="13"/>
      <c r="BB1069" s="13"/>
      <c r="BC1069" s="13"/>
      <c r="BD1069" s="13"/>
      <c r="BE1069" s="13"/>
      <c r="BF1069" s="13"/>
      <c r="BG1069" s="13"/>
      <c r="BH1069" s="13"/>
      <c r="BI1069" s="13"/>
      <c r="BJ1069" s="13"/>
      <c r="BK1069" s="13"/>
      <c r="BL1069" s="13"/>
      <c r="BM1069" s="13"/>
      <c r="BN1069" s="13"/>
      <c r="BO1069" s="13"/>
      <c r="BP1069" s="13"/>
      <c r="BQ1069" s="13"/>
      <c r="BR1069" s="13"/>
      <c r="BS1069" s="13"/>
      <c r="BT1069" s="13"/>
      <c r="BU1069" s="13"/>
      <c r="BV1069" s="13"/>
      <c r="BW1069" s="13"/>
      <c r="BX1069" s="13"/>
      <c r="BY1069" s="13"/>
      <c r="BZ1069" s="13"/>
      <c r="CA1069" s="13"/>
      <c r="CB1069" s="13"/>
      <c r="CC1069" s="13"/>
      <c r="CD1069" s="13"/>
      <c r="CE1069" s="13"/>
      <c r="CF1069" s="13"/>
      <c r="CG1069" s="13"/>
      <c r="CH1069" s="13"/>
    </row>
    <row r="1070" spans="1:86">
      <c r="A1070" s="15"/>
      <c r="B1070" s="15"/>
      <c r="C1070" s="15"/>
      <c r="D1070" s="15"/>
      <c r="E1070" s="15"/>
      <c r="F1070" s="15"/>
      <c r="G1070" s="15"/>
      <c r="H1070" s="15"/>
      <c r="I1070" s="15"/>
      <c r="J1070" s="15"/>
      <c r="K1070" s="15"/>
      <c r="L1070" s="15"/>
      <c r="M1070" s="15"/>
      <c r="N1070" s="15"/>
      <c r="O1070" s="15"/>
      <c r="P1070" s="15"/>
      <c r="Q1070" s="15"/>
      <c r="R1070" s="15"/>
      <c r="S1070" s="15"/>
      <c r="T1070" s="15"/>
      <c r="U1070" s="15"/>
      <c r="V1070" s="15"/>
      <c r="W1070" s="15"/>
      <c r="X1070" s="15"/>
      <c r="Z1070" s="15"/>
      <c r="AA1070" s="15"/>
      <c r="AB1070" s="15"/>
      <c r="AC1070" s="15"/>
      <c r="AD1070" s="15"/>
      <c r="AE1070" s="15"/>
      <c r="AF1070" s="15"/>
      <c r="AG1070" s="15"/>
      <c r="AH1070" s="15"/>
      <c r="AI1070" s="15"/>
      <c r="AJ1070" s="15"/>
      <c r="AK1070" s="15"/>
      <c r="AL1070" s="15"/>
      <c r="AM1070" s="13"/>
      <c r="AN1070" s="13"/>
      <c r="AO1070" s="13"/>
      <c r="AP1070" s="13"/>
      <c r="AQ1070" s="13"/>
      <c r="AR1070" s="13"/>
      <c r="AS1070" s="13"/>
      <c r="AT1070" s="13"/>
      <c r="AU1070" s="13"/>
      <c r="AV1070" s="13"/>
      <c r="AW1070" s="13"/>
      <c r="AX1070" s="13"/>
      <c r="AY1070" s="13"/>
      <c r="AZ1070" s="13"/>
      <c r="BA1070" s="13"/>
      <c r="BB1070" s="13"/>
      <c r="BC1070" s="13"/>
      <c r="BD1070" s="13"/>
      <c r="BE1070" s="13"/>
      <c r="BF1070" s="13"/>
      <c r="BG1070" s="13"/>
      <c r="BH1070" s="13"/>
      <c r="BI1070" s="13"/>
      <c r="BJ1070" s="13"/>
      <c r="BK1070" s="13"/>
      <c r="BL1070" s="13"/>
      <c r="BM1070" s="13"/>
      <c r="BN1070" s="13"/>
      <c r="BO1070" s="13"/>
      <c r="BP1070" s="13"/>
      <c r="BQ1070" s="13"/>
      <c r="BR1070" s="13"/>
      <c r="BS1070" s="13"/>
      <c r="BT1070" s="13"/>
      <c r="BU1070" s="13"/>
      <c r="BV1070" s="13"/>
      <c r="BW1070" s="13"/>
      <c r="BX1070" s="13"/>
      <c r="BY1070" s="13"/>
      <c r="BZ1070" s="13"/>
      <c r="CA1070" s="13"/>
      <c r="CB1070" s="13"/>
      <c r="CC1070" s="13"/>
      <c r="CD1070" s="13"/>
      <c r="CE1070" s="13"/>
      <c r="CF1070" s="13"/>
      <c r="CG1070" s="13"/>
      <c r="CH1070" s="13"/>
    </row>
    <row r="1071" spans="1:86">
      <c r="A1071" s="15"/>
      <c r="B1071" s="15"/>
      <c r="C1071" s="15"/>
      <c r="D1071" s="15"/>
      <c r="E1071" s="15"/>
      <c r="F1071" s="15"/>
      <c r="G1071" s="15"/>
      <c r="H1071" s="15"/>
      <c r="I1071" s="15"/>
      <c r="J1071" s="15"/>
      <c r="K1071" s="15"/>
      <c r="L1071" s="15"/>
      <c r="M1071" s="15"/>
      <c r="N1071" s="15"/>
      <c r="O1071" s="15"/>
      <c r="P1071" s="15"/>
      <c r="Q1071" s="15"/>
      <c r="R1071" s="15"/>
      <c r="S1071" s="15"/>
      <c r="T1071" s="15"/>
      <c r="U1071" s="15"/>
      <c r="V1071" s="15"/>
      <c r="W1071" s="15"/>
      <c r="X1071" s="15"/>
      <c r="Z1071" s="15"/>
      <c r="AA1071" s="15"/>
      <c r="AB1071" s="15"/>
      <c r="AC1071" s="15"/>
      <c r="AD1071" s="15"/>
      <c r="AE1071" s="15"/>
      <c r="AF1071" s="15"/>
      <c r="AG1071" s="15"/>
      <c r="AH1071" s="15"/>
      <c r="AI1071" s="15"/>
      <c r="AJ1071" s="15"/>
      <c r="AK1071" s="15"/>
      <c r="AL1071" s="15"/>
      <c r="AM1071" s="13"/>
      <c r="AN1071" s="13"/>
      <c r="AO1071" s="13"/>
      <c r="AP1071" s="13"/>
      <c r="AQ1071" s="13"/>
      <c r="AR1071" s="13"/>
      <c r="AS1071" s="13"/>
      <c r="AT1071" s="13"/>
      <c r="AU1071" s="13"/>
      <c r="AV1071" s="13"/>
      <c r="AW1071" s="13"/>
      <c r="AX1071" s="13"/>
      <c r="AY1071" s="13"/>
      <c r="AZ1071" s="13"/>
      <c r="BA1071" s="13"/>
      <c r="BB1071" s="13"/>
      <c r="BC1071" s="13"/>
      <c r="BD1071" s="13"/>
      <c r="BE1071" s="13"/>
      <c r="BF1071" s="13"/>
      <c r="BG1071" s="13"/>
      <c r="BH1071" s="13"/>
      <c r="BI1071" s="13"/>
      <c r="BJ1071" s="13"/>
      <c r="BK1071" s="13"/>
      <c r="BL1071" s="13"/>
      <c r="BM1071" s="13"/>
      <c r="BN1071" s="13"/>
      <c r="BO1071" s="13"/>
      <c r="BP1071" s="13"/>
      <c r="BQ1071" s="13"/>
      <c r="BR1071" s="13"/>
      <c r="BS1071" s="13"/>
      <c r="BT1071" s="13"/>
      <c r="BU1071" s="13"/>
      <c r="BV1071" s="13"/>
      <c r="BW1071" s="13"/>
      <c r="BX1071" s="13"/>
      <c r="BY1071" s="13"/>
      <c r="BZ1071" s="13"/>
      <c r="CA1071" s="13"/>
      <c r="CB1071" s="13"/>
      <c r="CC1071" s="13"/>
      <c r="CD1071" s="13"/>
      <c r="CE1071" s="13"/>
      <c r="CF1071" s="13"/>
      <c r="CG1071" s="13"/>
      <c r="CH1071" s="13"/>
    </row>
    <row r="1072" spans="1:86">
      <c r="A1072" s="15"/>
      <c r="B1072" s="15"/>
      <c r="C1072" s="15"/>
      <c r="D1072" s="15"/>
      <c r="E1072" s="15"/>
      <c r="F1072" s="15"/>
      <c r="G1072" s="15"/>
      <c r="H1072" s="15"/>
      <c r="I1072" s="15"/>
      <c r="J1072" s="15"/>
      <c r="K1072" s="15"/>
      <c r="L1072" s="15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/>
      <c r="W1072" s="15"/>
      <c r="X1072" s="15"/>
      <c r="Z1072" s="15"/>
      <c r="AA1072" s="15"/>
      <c r="AB1072" s="15"/>
      <c r="AC1072" s="15"/>
      <c r="AD1072" s="15"/>
      <c r="AE1072" s="15"/>
      <c r="AF1072" s="15"/>
      <c r="AG1072" s="15"/>
      <c r="AH1072" s="15"/>
      <c r="AI1072" s="15"/>
      <c r="AJ1072" s="15"/>
      <c r="AK1072" s="15"/>
      <c r="AL1072" s="15"/>
      <c r="AM1072" s="13"/>
      <c r="AN1072" s="13"/>
      <c r="AO1072" s="13"/>
      <c r="AP1072" s="13"/>
      <c r="AQ1072" s="13"/>
      <c r="AR1072" s="13"/>
      <c r="AS1072" s="13"/>
      <c r="AT1072" s="13"/>
      <c r="AU1072" s="13"/>
      <c r="AV1072" s="13"/>
      <c r="AW1072" s="13"/>
      <c r="AX1072" s="13"/>
      <c r="AY1072" s="13"/>
      <c r="AZ1072" s="13"/>
      <c r="BA1072" s="13"/>
      <c r="BB1072" s="13"/>
      <c r="BC1072" s="13"/>
      <c r="BD1072" s="13"/>
      <c r="BE1072" s="13"/>
      <c r="BF1072" s="13"/>
      <c r="BG1072" s="13"/>
      <c r="BH1072" s="13"/>
      <c r="BI1072" s="13"/>
      <c r="BJ1072" s="13"/>
      <c r="BK1072" s="13"/>
      <c r="BL1072" s="13"/>
      <c r="BM1072" s="13"/>
      <c r="BN1072" s="13"/>
      <c r="BO1072" s="13"/>
      <c r="BP1072" s="13"/>
      <c r="BQ1072" s="13"/>
      <c r="BR1072" s="13"/>
      <c r="BS1072" s="13"/>
      <c r="BT1072" s="13"/>
      <c r="BU1072" s="13"/>
      <c r="BV1072" s="13"/>
      <c r="BW1072" s="13"/>
      <c r="BX1072" s="13"/>
      <c r="BY1072" s="13"/>
      <c r="BZ1072" s="13"/>
      <c r="CA1072" s="13"/>
      <c r="CB1072" s="13"/>
      <c r="CC1072" s="13"/>
      <c r="CD1072" s="13"/>
      <c r="CE1072" s="13"/>
      <c r="CF1072" s="13"/>
      <c r="CG1072" s="13"/>
      <c r="CH1072" s="13"/>
    </row>
    <row r="1073" spans="1:86">
      <c r="A1073" s="15"/>
      <c r="B1073" s="15"/>
      <c r="C1073" s="15"/>
      <c r="D1073" s="15"/>
      <c r="E1073" s="15"/>
      <c r="F1073" s="15"/>
      <c r="G1073" s="15"/>
      <c r="H1073" s="15"/>
      <c r="I1073" s="15"/>
      <c r="J1073" s="15"/>
      <c r="K1073" s="15"/>
      <c r="L1073" s="15"/>
      <c r="M1073" s="15"/>
      <c r="N1073" s="15"/>
      <c r="O1073" s="15"/>
      <c r="P1073" s="15"/>
      <c r="Q1073" s="15"/>
      <c r="R1073" s="15"/>
      <c r="S1073" s="15"/>
      <c r="T1073" s="15"/>
      <c r="U1073" s="15"/>
      <c r="V1073" s="15"/>
      <c r="W1073" s="15"/>
      <c r="X1073" s="15"/>
      <c r="Z1073" s="15"/>
      <c r="AA1073" s="15"/>
      <c r="AB1073" s="15"/>
      <c r="AC1073" s="15"/>
      <c r="AD1073" s="15"/>
      <c r="AE1073" s="15"/>
      <c r="AF1073" s="15"/>
      <c r="AG1073" s="15"/>
      <c r="AH1073" s="15"/>
      <c r="AI1073" s="15"/>
      <c r="AJ1073" s="15"/>
      <c r="AK1073" s="15"/>
      <c r="AL1073" s="15"/>
      <c r="AM1073" s="13"/>
      <c r="AN1073" s="13"/>
      <c r="AO1073" s="13"/>
      <c r="AP1073" s="13"/>
      <c r="AQ1073" s="13"/>
      <c r="AR1073" s="13"/>
      <c r="AS1073" s="13"/>
      <c r="AT1073" s="13"/>
      <c r="AU1073" s="13"/>
      <c r="AV1073" s="13"/>
      <c r="AW1073" s="13"/>
      <c r="AX1073" s="13"/>
      <c r="AY1073" s="13"/>
      <c r="AZ1073" s="13"/>
      <c r="BA1073" s="13"/>
      <c r="BB1073" s="13"/>
      <c r="BC1073" s="13"/>
      <c r="BD1073" s="13"/>
      <c r="BE1073" s="13"/>
      <c r="BF1073" s="13"/>
      <c r="BG1073" s="13"/>
      <c r="BH1073" s="13"/>
      <c r="BI1073" s="13"/>
      <c r="BJ1073" s="13"/>
      <c r="BK1073" s="13"/>
      <c r="BL1073" s="13"/>
      <c r="BM1073" s="13"/>
      <c r="BN1073" s="13"/>
      <c r="BO1073" s="13"/>
      <c r="BP1073" s="13"/>
      <c r="BQ1073" s="13"/>
      <c r="BR1073" s="13"/>
      <c r="BS1073" s="13"/>
      <c r="BT1073" s="13"/>
      <c r="BU1073" s="13"/>
      <c r="BV1073" s="13"/>
      <c r="BW1073" s="13"/>
      <c r="BX1073" s="13"/>
      <c r="BY1073" s="13"/>
      <c r="BZ1073" s="13"/>
      <c r="CA1073" s="13"/>
      <c r="CB1073" s="13"/>
      <c r="CC1073" s="13"/>
      <c r="CD1073" s="13"/>
      <c r="CE1073" s="13"/>
      <c r="CF1073" s="13"/>
      <c r="CG1073" s="13"/>
      <c r="CH1073" s="13"/>
    </row>
    <row r="1074" spans="1:86">
      <c r="A1074" s="15"/>
      <c r="B1074" s="15"/>
      <c r="C1074" s="15"/>
      <c r="D1074" s="15"/>
      <c r="E1074" s="15"/>
      <c r="F1074" s="15"/>
      <c r="G1074" s="15"/>
      <c r="H1074" s="15"/>
      <c r="I1074" s="15"/>
      <c r="J1074" s="15"/>
      <c r="K1074" s="15"/>
      <c r="L1074" s="15"/>
      <c r="M1074" s="15"/>
      <c r="N1074" s="15"/>
      <c r="O1074" s="15"/>
      <c r="P1074" s="15"/>
      <c r="Q1074" s="15"/>
      <c r="R1074" s="15"/>
      <c r="S1074" s="15"/>
      <c r="T1074" s="15"/>
      <c r="U1074" s="15"/>
      <c r="V1074" s="15"/>
      <c r="W1074" s="15"/>
      <c r="X1074" s="15"/>
      <c r="Z1074" s="15"/>
      <c r="AA1074" s="15"/>
      <c r="AB1074" s="15"/>
      <c r="AC1074" s="15"/>
      <c r="AD1074" s="15"/>
      <c r="AE1074" s="15"/>
      <c r="AF1074" s="15"/>
      <c r="AG1074" s="15"/>
      <c r="AH1074" s="15"/>
      <c r="AI1074" s="15"/>
      <c r="AJ1074" s="15"/>
      <c r="AK1074" s="15"/>
      <c r="AL1074" s="15"/>
      <c r="AM1074" s="13"/>
      <c r="AN1074" s="13"/>
      <c r="AO1074" s="13"/>
      <c r="AP1074" s="13"/>
      <c r="AQ1074" s="13"/>
      <c r="AR1074" s="13"/>
      <c r="AS1074" s="13"/>
      <c r="AT1074" s="13"/>
      <c r="AU1074" s="13"/>
      <c r="AV1074" s="13"/>
      <c r="AW1074" s="13"/>
      <c r="AX1074" s="13"/>
      <c r="AY1074" s="13"/>
      <c r="AZ1074" s="13"/>
      <c r="BA1074" s="13"/>
      <c r="BB1074" s="13"/>
      <c r="BC1074" s="13"/>
      <c r="BD1074" s="13"/>
      <c r="BE1074" s="13"/>
      <c r="BF1074" s="13"/>
      <c r="BG1074" s="13"/>
      <c r="BH1074" s="13"/>
      <c r="BI1074" s="13"/>
      <c r="BJ1074" s="13"/>
      <c r="BK1074" s="13"/>
      <c r="BL1074" s="13"/>
      <c r="BM1074" s="13"/>
      <c r="BN1074" s="13"/>
      <c r="BO1074" s="13"/>
      <c r="BP1074" s="13"/>
      <c r="BQ1074" s="13"/>
      <c r="BR1074" s="13"/>
      <c r="BS1074" s="13"/>
      <c r="BT1074" s="13"/>
      <c r="BU1074" s="13"/>
      <c r="BV1074" s="13"/>
      <c r="BW1074" s="13"/>
      <c r="BX1074" s="13"/>
      <c r="BY1074" s="13"/>
      <c r="BZ1074" s="13"/>
      <c r="CA1074" s="13"/>
      <c r="CB1074" s="13"/>
      <c r="CC1074" s="13"/>
      <c r="CD1074" s="13"/>
      <c r="CE1074" s="13"/>
      <c r="CF1074" s="13"/>
      <c r="CG1074" s="13"/>
      <c r="CH1074" s="13"/>
    </row>
    <row r="1075" spans="1:86">
      <c r="A1075" s="15"/>
      <c r="B1075" s="15"/>
      <c r="C1075" s="15"/>
      <c r="D1075" s="15"/>
      <c r="E1075" s="15"/>
      <c r="F1075" s="15"/>
      <c r="G1075" s="15"/>
      <c r="H1075" s="15"/>
      <c r="I1075" s="15"/>
      <c r="J1075" s="15"/>
      <c r="K1075" s="15"/>
      <c r="L1075" s="15"/>
      <c r="M1075" s="15"/>
      <c r="N1075" s="15"/>
      <c r="O1075" s="15"/>
      <c r="P1075" s="15"/>
      <c r="Q1075" s="15"/>
      <c r="R1075" s="15"/>
      <c r="S1075" s="15"/>
      <c r="T1075" s="15"/>
      <c r="U1075" s="15"/>
      <c r="V1075" s="15"/>
      <c r="W1075" s="15"/>
      <c r="X1075" s="15"/>
      <c r="Z1075" s="15"/>
      <c r="AA1075" s="15"/>
      <c r="AB1075" s="15"/>
      <c r="AC1075" s="15"/>
      <c r="AD1075" s="15"/>
      <c r="AE1075" s="15"/>
      <c r="AF1075" s="15"/>
      <c r="AG1075" s="15"/>
      <c r="AH1075" s="15"/>
      <c r="AI1075" s="15"/>
      <c r="AJ1075" s="15"/>
      <c r="AK1075" s="15"/>
      <c r="AL1075" s="15"/>
      <c r="AM1075" s="13"/>
      <c r="AN1075" s="13"/>
      <c r="AO1075" s="13"/>
      <c r="AP1075" s="13"/>
      <c r="AQ1075" s="13"/>
      <c r="AR1075" s="13"/>
      <c r="AS1075" s="13"/>
      <c r="AT1075" s="13"/>
      <c r="AU1075" s="13"/>
      <c r="AV1075" s="13"/>
      <c r="AW1075" s="13"/>
      <c r="AX1075" s="13"/>
      <c r="AY1075" s="13"/>
      <c r="AZ1075" s="13"/>
      <c r="BA1075" s="13"/>
      <c r="BB1075" s="13"/>
      <c r="BC1075" s="13"/>
      <c r="BD1075" s="13"/>
      <c r="BE1075" s="13"/>
      <c r="BF1075" s="13"/>
      <c r="BG1075" s="13"/>
      <c r="BH1075" s="13"/>
      <c r="BI1075" s="13"/>
      <c r="BJ1075" s="13"/>
      <c r="BK1075" s="13"/>
      <c r="BL1075" s="13"/>
      <c r="BM1075" s="13"/>
      <c r="BN1075" s="13"/>
      <c r="BO1075" s="13"/>
      <c r="BP1075" s="13"/>
      <c r="BQ1075" s="13"/>
      <c r="BR1075" s="13"/>
      <c r="BS1075" s="13"/>
      <c r="BT1075" s="13"/>
      <c r="BU1075" s="13"/>
      <c r="BV1075" s="13"/>
      <c r="BW1075" s="13"/>
      <c r="BX1075" s="13"/>
      <c r="BY1075" s="13"/>
      <c r="BZ1075" s="13"/>
      <c r="CA1075" s="13"/>
      <c r="CB1075" s="13"/>
      <c r="CC1075" s="13"/>
      <c r="CD1075" s="13"/>
      <c r="CE1075" s="13"/>
      <c r="CF1075" s="13"/>
      <c r="CG1075" s="13"/>
      <c r="CH1075" s="13"/>
    </row>
    <row r="1076" spans="1:86">
      <c r="A1076" s="15"/>
      <c r="B1076" s="15"/>
      <c r="C1076" s="15"/>
      <c r="D1076" s="15"/>
      <c r="E1076" s="15"/>
      <c r="F1076" s="15"/>
      <c r="G1076" s="15"/>
      <c r="H1076" s="15"/>
      <c r="I1076" s="15"/>
      <c r="J1076" s="15"/>
      <c r="K1076" s="15"/>
      <c r="L1076" s="15"/>
      <c r="M1076" s="15"/>
      <c r="N1076" s="15"/>
      <c r="O1076" s="15"/>
      <c r="P1076" s="15"/>
      <c r="Q1076" s="15"/>
      <c r="R1076" s="15"/>
      <c r="S1076" s="15"/>
      <c r="T1076" s="15"/>
      <c r="U1076" s="15"/>
      <c r="V1076" s="15"/>
      <c r="W1076" s="15"/>
      <c r="X1076" s="15"/>
      <c r="Z1076" s="15"/>
      <c r="AA1076" s="15"/>
      <c r="AB1076" s="15"/>
      <c r="AC1076" s="15"/>
      <c r="AD1076" s="15"/>
      <c r="AE1076" s="15"/>
      <c r="AF1076" s="15"/>
      <c r="AG1076" s="15"/>
      <c r="AH1076" s="15"/>
      <c r="AI1076" s="15"/>
      <c r="AJ1076" s="15"/>
      <c r="AK1076" s="15"/>
      <c r="AL1076" s="15"/>
      <c r="AM1076" s="13"/>
      <c r="AN1076" s="13"/>
      <c r="AO1076" s="13"/>
      <c r="AP1076" s="13"/>
      <c r="AQ1076" s="13"/>
      <c r="AR1076" s="13"/>
      <c r="AS1076" s="13"/>
      <c r="AT1076" s="13"/>
      <c r="AU1076" s="13"/>
      <c r="AV1076" s="13"/>
      <c r="AW1076" s="13"/>
      <c r="AX1076" s="13"/>
      <c r="AY1076" s="13"/>
      <c r="AZ1076" s="13"/>
      <c r="BA1076" s="13"/>
      <c r="BB1076" s="13"/>
      <c r="BC1076" s="13"/>
      <c r="BD1076" s="13"/>
      <c r="BE1076" s="13"/>
      <c r="BF1076" s="13"/>
      <c r="BG1076" s="13"/>
      <c r="BH1076" s="13"/>
      <c r="BI1076" s="13"/>
      <c r="BJ1076" s="13"/>
      <c r="BK1076" s="13"/>
      <c r="BL1076" s="13"/>
      <c r="BM1076" s="13"/>
      <c r="BN1076" s="13"/>
      <c r="BO1076" s="13"/>
      <c r="BP1076" s="13"/>
      <c r="BQ1076" s="13"/>
      <c r="BR1076" s="13"/>
      <c r="BS1076" s="13"/>
      <c r="BT1076" s="13"/>
      <c r="BU1076" s="13"/>
      <c r="BV1076" s="13"/>
      <c r="BW1076" s="13"/>
      <c r="BX1076" s="13"/>
      <c r="BY1076" s="13"/>
      <c r="BZ1076" s="13"/>
      <c r="CA1076" s="13"/>
      <c r="CB1076" s="13"/>
      <c r="CC1076" s="13"/>
      <c r="CD1076" s="13"/>
      <c r="CE1076" s="13"/>
      <c r="CF1076" s="13"/>
      <c r="CG1076" s="13"/>
      <c r="CH1076" s="13"/>
    </row>
    <row r="1077" spans="1:86">
      <c r="A1077" s="15"/>
      <c r="B1077" s="15"/>
      <c r="C1077" s="15"/>
      <c r="D1077" s="15"/>
      <c r="E1077" s="15"/>
      <c r="F1077" s="15"/>
      <c r="G1077" s="15"/>
      <c r="H1077" s="15"/>
      <c r="I1077" s="15"/>
      <c r="J1077" s="15"/>
      <c r="K1077" s="15"/>
      <c r="L1077" s="15"/>
      <c r="M1077" s="15"/>
      <c r="N1077" s="15"/>
      <c r="O1077" s="15"/>
      <c r="P1077" s="15"/>
      <c r="Q1077" s="15"/>
      <c r="R1077" s="15"/>
      <c r="S1077" s="15"/>
      <c r="T1077" s="15"/>
      <c r="U1077" s="15"/>
      <c r="V1077" s="15"/>
      <c r="W1077" s="15"/>
      <c r="X1077" s="15"/>
      <c r="Z1077" s="15"/>
      <c r="AA1077" s="15"/>
      <c r="AB1077" s="15"/>
      <c r="AC1077" s="15"/>
      <c r="AD1077" s="15"/>
      <c r="AE1077" s="15"/>
      <c r="AF1077" s="15"/>
      <c r="AG1077" s="15"/>
      <c r="AH1077" s="15"/>
      <c r="AI1077" s="15"/>
      <c r="AJ1077" s="15"/>
      <c r="AK1077" s="15"/>
      <c r="AL1077" s="15"/>
      <c r="AM1077" s="13"/>
      <c r="AN1077" s="13"/>
      <c r="AO1077" s="13"/>
      <c r="AP1077" s="13"/>
      <c r="AQ1077" s="13"/>
      <c r="AR1077" s="13"/>
      <c r="AS1077" s="13"/>
      <c r="AT1077" s="13"/>
      <c r="AU1077" s="13"/>
      <c r="AV1077" s="13"/>
      <c r="AW1077" s="13"/>
      <c r="AX1077" s="13"/>
      <c r="AY1077" s="13"/>
      <c r="AZ1077" s="13"/>
      <c r="BA1077" s="13"/>
      <c r="BB1077" s="13"/>
      <c r="BC1077" s="13"/>
      <c r="BD1077" s="13"/>
      <c r="BE1077" s="13"/>
      <c r="BF1077" s="13"/>
      <c r="BG1077" s="13"/>
      <c r="BH1077" s="13"/>
      <c r="BI1077" s="13"/>
      <c r="BJ1077" s="13"/>
      <c r="BK1077" s="13"/>
      <c r="BL1077" s="13"/>
      <c r="BM1077" s="13"/>
      <c r="BN1077" s="13"/>
      <c r="BO1077" s="13"/>
      <c r="BP1077" s="13"/>
      <c r="BQ1077" s="13"/>
      <c r="BR1077" s="13"/>
      <c r="BS1077" s="13"/>
      <c r="BT1077" s="13"/>
      <c r="BU1077" s="13"/>
      <c r="BV1077" s="13"/>
      <c r="BW1077" s="13"/>
      <c r="BX1077" s="13"/>
      <c r="BY1077" s="13"/>
      <c r="BZ1077" s="13"/>
      <c r="CA1077" s="13"/>
      <c r="CB1077" s="13"/>
      <c r="CC1077" s="13"/>
      <c r="CD1077" s="13"/>
      <c r="CE1077" s="13"/>
      <c r="CF1077" s="13"/>
      <c r="CG1077" s="13"/>
      <c r="CH1077" s="13"/>
    </row>
    <row r="1078" spans="1:86">
      <c r="A1078" s="15"/>
      <c r="B1078" s="15"/>
      <c r="C1078" s="15"/>
      <c r="D1078" s="15"/>
      <c r="E1078" s="15"/>
      <c r="F1078" s="15"/>
      <c r="G1078" s="15"/>
      <c r="H1078" s="15"/>
      <c r="I1078" s="15"/>
      <c r="J1078" s="15"/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  <c r="Z1078" s="15"/>
      <c r="AA1078" s="15"/>
      <c r="AB1078" s="15"/>
      <c r="AC1078" s="15"/>
      <c r="AD1078" s="15"/>
      <c r="AE1078" s="15"/>
      <c r="AF1078" s="15"/>
      <c r="AG1078" s="15"/>
      <c r="AH1078" s="15"/>
      <c r="AI1078" s="15"/>
      <c r="AJ1078" s="15"/>
      <c r="AK1078" s="15"/>
      <c r="AL1078" s="15"/>
      <c r="AM1078" s="13"/>
      <c r="AN1078" s="13"/>
      <c r="AO1078" s="13"/>
      <c r="AP1078" s="13"/>
      <c r="AQ1078" s="13"/>
      <c r="AR1078" s="13"/>
      <c r="AS1078" s="13"/>
      <c r="AT1078" s="13"/>
      <c r="AU1078" s="13"/>
      <c r="AV1078" s="13"/>
      <c r="AW1078" s="13"/>
      <c r="AX1078" s="13"/>
      <c r="AY1078" s="13"/>
      <c r="AZ1078" s="13"/>
      <c r="BA1078" s="13"/>
      <c r="BB1078" s="13"/>
      <c r="BC1078" s="13"/>
      <c r="BD1078" s="13"/>
      <c r="BE1078" s="13"/>
      <c r="BF1078" s="13"/>
      <c r="BG1078" s="13"/>
      <c r="BH1078" s="13"/>
      <c r="BI1078" s="13"/>
      <c r="BJ1078" s="13"/>
      <c r="BK1078" s="13"/>
      <c r="BL1078" s="13"/>
      <c r="BM1078" s="13"/>
      <c r="BN1078" s="13"/>
      <c r="BO1078" s="13"/>
      <c r="BP1078" s="13"/>
      <c r="BQ1078" s="13"/>
      <c r="BR1078" s="13"/>
      <c r="BS1078" s="13"/>
      <c r="BT1078" s="13"/>
      <c r="BU1078" s="13"/>
      <c r="BV1078" s="13"/>
      <c r="BW1078" s="13"/>
      <c r="BX1078" s="13"/>
      <c r="BY1078" s="13"/>
      <c r="BZ1078" s="13"/>
      <c r="CA1078" s="13"/>
      <c r="CB1078" s="13"/>
      <c r="CC1078" s="13"/>
      <c r="CD1078" s="13"/>
      <c r="CE1078" s="13"/>
      <c r="CF1078" s="13"/>
      <c r="CG1078" s="13"/>
      <c r="CH1078" s="13"/>
    </row>
    <row r="1079" spans="1:86">
      <c r="A1079" s="15"/>
      <c r="B1079" s="15"/>
      <c r="C1079" s="15"/>
      <c r="D1079" s="15"/>
      <c r="E1079" s="15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  <c r="Z1079" s="15"/>
      <c r="AA1079" s="15"/>
      <c r="AB1079" s="15"/>
      <c r="AC1079" s="15"/>
      <c r="AD1079" s="15"/>
      <c r="AE1079" s="15"/>
      <c r="AF1079" s="15"/>
      <c r="AG1079" s="15"/>
      <c r="AH1079" s="15"/>
      <c r="AI1079" s="15"/>
      <c r="AJ1079" s="15"/>
      <c r="AK1079" s="15"/>
      <c r="AL1079" s="15"/>
      <c r="AM1079" s="13"/>
      <c r="AN1079" s="13"/>
      <c r="AO1079" s="13"/>
      <c r="AP1079" s="13"/>
      <c r="AQ1079" s="13"/>
      <c r="AR1079" s="13"/>
      <c r="AS1079" s="13"/>
      <c r="AT1079" s="13"/>
      <c r="AU1079" s="13"/>
      <c r="AV1079" s="13"/>
      <c r="AW1079" s="13"/>
      <c r="AX1079" s="13"/>
      <c r="AY1079" s="13"/>
      <c r="AZ1079" s="13"/>
      <c r="BA1079" s="13"/>
      <c r="BB1079" s="13"/>
      <c r="BC1079" s="13"/>
      <c r="BD1079" s="13"/>
      <c r="BE1079" s="13"/>
      <c r="BF1079" s="13"/>
      <c r="BG1079" s="13"/>
      <c r="BH1079" s="13"/>
      <c r="BI1079" s="13"/>
      <c r="BJ1079" s="13"/>
      <c r="BK1079" s="13"/>
      <c r="BL1079" s="13"/>
      <c r="BM1079" s="13"/>
      <c r="BN1079" s="13"/>
      <c r="BO1079" s="13"/>
      <c r="BP1079" s="13"/>
      <c r="BQ1079" s="13"/>
      <c r="BR1079" s="13"/>
      <c r="BS1079" s="13"/>
      <c r="BT1079" s="13"/>
      <c r="BU1079" s="13"/>
      <c r="BV1079" s="13"/>
      <c r="BW1079" s="13"/>
      <c r="BX1079" s="13"/>
      <c r="BY1079" s="13"/>
      <c r="BZ1079" s="13"/>
      <c r="CA1079" s="13"/>
      <c r="CB1079" s="13"/>
      <c r="CC1079" s="13"/>
      <c r="CD1079" s="13"/>
      <c r="CE1079" s="13"/>
      <c r="CF1079" s="13"/>
      <c r="CG1079" s="13"/>
      <c r="CH1079" s="13"/>
    </row>
    <row r="1080" spans="1:86">
      <c r="A1080" s="15"/>
      <c r="B1080" s="15"/>
      <c r="C1080" s="15"/>
      <c r="D1080" s="15"/>
      <c r="E1080" s="15"/>
      <c r="F1080" s="15"/>
      <c r="G1080" s="15"/>
      <c r="H1080" s="15"/>
      <c r="I1080" s="15"/>
      <c r="J1080" s="15"/>
      <c r="K1080" s="15"/>
      <c r="L1080" s="15"/>
      <c r="M1080" s="15"/>
      <c r="N1080" s="15"/>
      <c r="O1080" s="15"/>
      <c r="P1080" s="15"/>
      <c r="Q1080" s="15"/>
      <c r="R1080" s="15"/>
      <c r="S1080" s="15"/>
      <c r="T1080" s="15"/>
      <c r="U1080" s="15"/>
      <c r="V1080" s="15"/>
      <c r="W1080" s="15"/>
      <c r="X1080" s="15"/>
      <c r="Z1080" s="15"/>
      <c r="AA1080" s="15"/>
      <c r="AB1080" s="15"/>
      <c r="AC1080" s="15"/>
      <c r="AD1080" s="15"/>
      <c r="AE1080" s="15"/>
      <c r="AF1080" s="15"/>
      <c r="AG1080" s="15"/>
      <c r="AH1080" s="15"/>
      <c r="AI1080" s="15"/>
      <c r="AJ1080" s="15"/>
      <c r="AK1080" s="15"/>
      <c r="AL1080" s="15"/>
      <c r="AM1080" s="13"/>
      <c r="AN1080" s="13"/>
      <c r="AO1080" s="13"/>
      <c r="AP1080" s="13"/>
      <c r="AQ1080" s="13"/>
      <c r="AR1080" s="13"/>
      <c r="AS1080" s="13"/>
      <c r="AT1080" s="13"/>
      <c r="AU1080" s="13"/>
      <c r="AV1080" s="13"/>
      <c r="AW1080" s="13"/>
      <c r="AX1080" s="13"/>
      <c r="AY1080" s="13"/>
      <c r="AZ1080" s="13"/>
      <c r="BA1080" s="13"/>
      <c r="BB1080" s="13"/>
      <c r="BC1080" s="13"/>
      <c r="BD1080" s="13"/>
      <c r="BE1080" s="13"/>
      <c r="BF1080" s="13"/>
      <c r="BG1080" s="13"/>
      <c r="BH1080" s="13"/>
      <c r="BI1080" s="13"/>
      <c r="BJ1080" s="13"/>
      <c r="BK1080" s="13"/>
      <c r="BL1080" s="13"/>
      <c r="BM1080" s="13"/>
      <c r="BN1080" s="13"/>
      <c r="BO1080" s="13"/>
      <c r="BP1080" s="13"/>
      <c r="BQ1080" s="13"/>
      <c r="BR1080" s="13"/>
      <c r="BS1080" s="13"/>
      <c r="BT1080" s="13"/>
      <c r="BU1080" s="13"/>
      <c r="BV1080" s="13"/>
      <c r="BW1080" s="13"/>
      <c r="BX1080" s="13"/>
      <c r="BY1080" s="13"/>
      <c r="BZ1080" s="13"/>
      <c r="CA1080" s="13"/>
      <c r="CB1080" s="13"/>
      <c r="CC1080" s="13"/>
      <c r="CD1080" s="13"/>
      <c r="CE1080" s="13"/>
      <c r="CF1080" s="13"/>
      <c r="CG1080" s="13"/>
      <c r="CH1080" s="13"/>
    </row>
    <row r="1081" spans="1:86">
      <c r="A1081" s="15"/>
      <c r="B1081" s="15"/>
      <c r="C1081" s="15"/>
      <c r="D1081" s="15"/>
      <c r="E1081" s="15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  <c r="P1081" s="15"/>
      <c r="Q1081" s="15"/>
      <c r="R1081" s="15"/>
      <c r="S1081" s="15"/>
      <c r="T1081" s="15"/>
      <c r="U1081" s="15"/>
      <c r="V1081" s="15"/>
      <c r="W1081" s="15"/>
      <c r="X1081" s="15"/>
      <c r="Z1081" s="15"/>
      <c r="AA1081" s="15"/>
      <c r="AB1081" s="15"/>
      <c r="AC1081" s="15"/>
      <c r="AD1081" s="15"/>
      <c r="AE1081" s="15"/>
      <c r="AF1081" s="15"/>
      <c r="AG1081" s="15"/>
      <c r="AH1081" s="15"/>
      <c r="AI1081" s="15"/>
      <c r="AJ1081" s="15"/>
      <c r="AK1081" s="15"/>
      <c r="AL1081" s="15"/>
      <c r="AM1081" s="13"/>
      <c r="AN1081" s="13"/>
      <c r="AO1081" s="13"/>
      <c r="AP1081" s="13"/>
      <c r="AQ1081" s="13"/>
      <c r="AR1081" s="13"/>
      <c r="AS1081" s="13"/>
      <c r="AT1081" s="13"/>
      <c r="AU1081" s="13"/>
      <c r="AV1081" s="13"/>
      <c r="AW1081" s="13"/>
      <c r="AX1081" s="13"/>
      <c r="AY1081" s="13"/>
      <c r="AZ1081" s="13"/>
      <c r="BA1081" s="13"/>
      <c r="BB1081" s="13"/>
      <c r="BC1081" s="13"/>
      <c r="BD1081" s="13"/>
      <c r="BE1081" s="13"/>
      <c r="BF1081" s="13"/>
      <c r="BG1081" s="13"/>
      <c r="BH1081" s="13"/>
      <c r="BI1081" s="13"/>
      <c r="BJ1081" s="13"/>
      <c r="BK1081" s="13"/>
      <c r="BL1081" s="13"/>
      <c r="BM1081" s="13"/>
      <c r="BN1081" s="13"/>
      <c r="BO1081" s="13"/>
      <c r="BP1081" s="13"/>
      <c r="BQ1081" s="13"/>
      <c r="BR1081" s="13"/>
      <c r="BS1081" s="13"/>
      <c r="BT1081" s="13"/>
      <c r="BU1081" s="13"/>
      <c r="BV1081" s="13"/>
      <c r="BW1081" s="13"/>
      <c r="BX1081" s="13"/>
      <c r="BY1081" s="13"/>
      <c r="BZ1081" s="13"/>
      <c r="CA1081" s="13"/>
      <c r="CB1081" s="13"/>
      <c r="CC1081" s="13"/>
      <c r="CD1081" s="13"/>
      <c r="CE1081" s="13"/>
      <c r="CF1081" s="13"/>
      <c r="CG1081" s="13"/>
      <c r="CH1081" s="13"/>
    </row>
    <row r="1082" spans="1:86">
      <c r="A1082" s="15"/>
      <c r="B1082" s="15"/>
      <c r="C1082" s="15"/>
      <c r="D1082" s="15"/>
      <c r="E1082" s="15"/>
      <c r="F1082" s="15"/>
      <c r="G1082" s="15"/>
      <c r="H1082" s="15"/>
      <c r="I1082" s="15"/>
      <c r="J1082" s="15"/>
      <c r="K1082" s="15"/>
      <c r="L1082" s="15"/>
      <c r="M1082" s="15"/>
      <c r="N1082" s="15"/>
      <c r="O1082" s="15"/>
      <c r="P1082" s="15"/>
      <c r="Q1082" s="15"/>
      <c r="R1082" s="15"/>
      <c r="S1082" s="15"/>
      <c r="T1082" s="15"/>
      <c r="U1082" s="15"/>
      <c r="V1082" s="15"/>
      <c r="W1082" s="15"/>
      <c r="X1082" s="15"/>
      <c r="Z1082" s="15"/>
      <c r="AA1082" s="15"/>
      <c r="AB1082" s="15"/>
      <c r="AC1082" s="15"/>
      <c r="AD1082" s="15"/>
      <c r="AE1082" s="15"/>
      <c r="AF1082" s="15"/>
      <c r="AG1082" s="15"/>
      <c r="AH1082" s="15"/>
      <c r="AI1082" s="15"/>
      <c r="AJ1082" s="15"/>
      <c r="AK1082" s="15"/>
      <c r="AL1082" s="15"/>
      <c r="AM1082" s="13"/>
      <c r="AN1082" s="13"/>
      <c r="AO1082" s="13"/>
      <c r="AP1082" s="13"/>
      <c r="AQ1082" s="13"/>
      <c r="AR1082" s="13"/>
      <c r="AS1082" s="13"/>
      <c r="AT1082" s="13"/>
      <c r="AU1082" s="13"/>
      <c r="AV1082" s="13"/>
      <c r="AW1082" s="13"/>
      <c r="AX1082" s="13"/>
      <c r="AY1082" s="13"/>
      <c r="AZ1082" s="13"/>
      <c r="BA1082" s="13"/>
      <c r="BB1082" s="13"/>
      <c r="BC1082" s="13"/>
      <c r="BD1082" s="13"/>
      <c r="BE1082" s="13"/>
      <c r="BF1082" s="13"/>
      <c r="BG1082" s="13"/>
      <c r="BH1082" s="13"/>
      <c r="BI1082" s="13"/>
      <c r="BJ1082" s="13"/>
      <c r="BK1082" s="13"/>
      <c r="BL1082" s="13"/>
      <c r="BM1082" s="13"/>
      <c r="BN1082" s="13"/>
      <c r="BO1082" s="13"/>
      <c r="BP1082" s="13"/>
      <c r="BQ1082" s="13"/>
      <c r="BR1082" s="13"/>
      <c r="BS1082" s="13"/>
      <c r="BT1082" s="13"/>
      <c r="BU1082" s="13"/>
      <c r="BV1082" s="13"/>
      <c r="BW1082" s="13"/>
      <c r="BX1082" s="13"/>
      <c r="BY1082" s="13"/>
      <c r="BZ1082" s="13"/>
      <c r="CA1082" s="13"/>
      <c r="CB1082" s="13"/>
      <c r="CC1082" s="13"/>
      <c r="CD1082" s="13"/>
      <c r="CE1082" s="13"/>
      <c r="CF1082" s="13"/>
      <c r="CG1082" s="13"/>
      <c r="CH1082" s="13"/>
    </row>
    <row r="1083" spans="1:86">
      <c r="A1083" s="15"/>
      <c r="B1083" s="15"/>
      <c r="C1083" s="15"/>
      <c r="D1083" s="15"/>
      <c r="E1083" s="15"/>
      <c r="F1083" s="15"/>
      <c r="G1083" s="15"/>
      <c r="H1083" s="15"/>
      <c r="I1083" s="15"/>
      <c r="J1083" s="15"/>
      <c r="K1083" s="15"/>
      <c r="L1083" s="15"/>
      <c r="M1083" s="15"/>
      <c r="N1083" s="15"/>
      <c r="O1083" s="15"/>
      <c r="P1083" s="15"/>
      <c r="Q1083" s="15"/>
      <c r="R1083" s="15"/>
      <c r="S1083" s="15"/>
      <c r="T1083" s="15"/>
      <c r="U1083" s="15"/>
      <c r="V1083" s="15"/>
      <c r="W1083" s="15"/>
      <c r="X1083" s="15"/>
      <c r="Z1083" s="15"/>
      <c r="AA1083" s="15"/>
      <c r="AB1083" s="15"/>
      <c r="AC1083" s="15"/>
      <c r="AD1083" s="15"/>
      <c r="AE1083" s="15"/>
      <c r="AF1083" s="15"/>
      <c r="AG1083" s="15"/>
      <c r="AH1083" s="15"/>
      <c r="AI1083" s="15"/>
      <c r="AJ1083" s="15"/>
      <c r="AK1083" s="15"/>
      <c r="AL1083" s="15"/>
      <c r="AM1083" s="13"/>
      <c r="AN1083" s="13"/>
      <c r="AO1083" s="13"/>
      <c r="AP1083" s="13"/>
      <c r="AQ1083" s="13"/>
      <c r="AR1083" s="13"/>
      <c r="AS1083" s="13"/>
      <c r="AT1083" s="13"/>
      <c r="AU1083" s="13"/>
      <c r="AV1083" s="13"/>
      <c r="AW1083" s="13"/>
      <c r="AX1083" s="13"/>
      <c r="AY1083" s="13"/>
      <c r="AZ1083" s="13"/>
      <c r="BA1083" s="13"/>
      <c r="BB1083" s="13"/>
      <c r="BC1083" s="13"/>
      <c r="BD1083" s="13"/>
      <c r="BE1083" s="13"/>
      <c r="BF1083" s="13"/>
      <c r="BG1083" s="13"/>
      <c r="BH1083" s="13"/>
      <c r="BI1083" s="13"/>
      <c r="BJ1083" s="13"/>
      <c r="BK1083" s="13"/>
      <c r="BL1083" s="13"/>
      <c r="BM1083" s="13"/>
      <c r="BN1083" s="13"/>
      <c r="BO1083" s="13"/>
      <c r="BP1083" s="13"/>
      <c r="BQ1083" s="13"/>
      <c r="BR1083" s="13"/>
      <c r="BS1083" s="13"/>
      <c r="BT1083" s="13"/>
      <c r="BU1083" s="13"/>
      <c r="BV1083" s="13"/>
      <c r="BW1083" s="13"/>
      <c r="BX1083" s="13"/>
      <c r="BY1083" s="13"/>
      <c r="BZ1083" s="13"/>
      <c r="CA1083" s="13"/>
      <c r="CB1083" s="13"/>
      <c r="CC1083" s="13"/>
      <c r="CD1083" s="13"/>
      <c r="CE1083" s="13"/>
      <c r="CF1083" s="13"/>
      <c r="CG1083" s="13"/>
      <c r="CH1083" s="13"/>
    </row>
    <row r="1084" spans="1:86">
      <c r="A1084" s="15"/>
      <c r="B1084" s="15"/>
      <c r="C1084" s="15"/>
      <c r="D1084" s="15"/>
      <c r="E1084" s="15"/>
      <c r="F1084" s="15"/>
      <c r="G1084" s="15"/>
      <c r="H1084" s="15"/>
      <c r="I1084" s="15"/>
      <c r="J1084" s="15"/>
      <c r="K1084" s="15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Z1084" s="15"/>
      <c r="AA1084" s="15"/>
      <c r="AB1084" s="15"/>
      <c r="AC1084" s="15"/>
      <c r="AD1084" s="15"/>
      <c r="AE1084" s="15"/>
      <c r="AF1084" s="15"/>
      <c r="AG1084" s="15"/>
      <c r="AH1084" s="15"/>
      <c r="AI1084" s="15"/>
      <c r="AJ1084" s="15"/>
      <c r="AK1084" s="15"/>
      <c r="AL1084" s="15"/>
      <c r="AM1084" s="13"/>
      <c r="AN1084" s="13"/>
      <c r="AO1084" s="13"/>
      <c r="AP1084" s="13"/>
      <c r="AQ1084" s="13"/>
      <c r="AR1084" s="13"/>
      <c r="AS1084" s="13"/>
      <c r="AT1084" s="13"/>
      <c r="AU1084" s="13"/>
      <c r="AV1084" s="13"/>
      <c r="AW1084" s="13"/>
      <c r="AX1084" s="13"/>
      <c r="AY1084" s="13"/>
      <c r="AZ1084" s="13"/>
      <c r="BA1084" s="13"/>
      <c r="BB1084" s="13"/>
      <c r="BC1084" s="13"/>
      <c r="BD1084" s="13"/>
      <c r="BE1084" s="13"/>
      <c r="BF1084" s="13"/>
      <c r="BG1084" s="13"/>
      <c r="BH1084" s="13"/>
      <c r="BI1084" s="13"/>
      <c r="BJ1084" s="13"/>
      <c r="BK1084" s="13"/>
      <c r="BL1084" s="13"/>
      <c r="BM1084" s="13"/>
      <c r="BN1084" s="13"/>
      <c r="BO1084" s="13"/>
      <c r="BP1084" s="13"/>
      <c r="BQ1084" s="13"/>
      <c r="BR1084" s="13"/>
      <c r="BS1084" s="13"/>
      <c r="BT1084" s="13"/>
      <c r="BU1084" s="13"/>
      <c r="BV1084" s="13"/>
      <c r="BW1084" s="13"/>
      <c r="BX1084" s="13"/>
      <c r="BY1084" s="13"/>
      <c r="BZ1084" s="13"/>
      <c r="CA1084" s="13"/>
      <c r="CB1084" s="13"/>
      <c r="CC1084" s="13"/>
      <c r="CD1084" s="13"/>
      <c r="CE1084" s="13"/>
      <c r="CF1084" s="13"/>
      <c r="CG1084" s="13"/>
      <c r="CH1084" s="13"/>
    </row>
    <row r="1085" spans="1:86">
      <c r="A1085" s="15"/>
      <c r="B1085" s="15"/>
      <c r="C1085" s="15"/>
      <c r="D1085" s="15"/>
      <c r="E1085" s="15"/>
      <c r="F1085" s="15"/>
      <c r="G1085" s="15"/>
      <c r="H1085" s="15"/>
      <c r="I1085" s="15"/>
      <c r="J1085" s="15"/>
      <c r="K1085" s="15"/>
      <c r="L1085" s="15"/>
      <c r="M1085" s="15"/>
      <c r="N1085" s="15"/>
      <c r="O1085" s="15"/>
      <c r="P1085" s="15"/>
      <c r="Q1085" s="15"/>
      <c r="R1085" s="15"/>
      <c r="S1085" s="15"/>
      <c r="T1085" s="15"/>
      <c r="U1085" s="15"/>
      <c r="V1085" s="15"/>
      <c r="W1085" s="15"/>
      <c r="X1085" s="15"/>
      <c r="Z1085" s="15"/>
      <c r="AA1085" s="15"/>
      <c r="AB1085" s="15"/>
      <c r="AC1085" s="15"/>
      <c r="AD1085" s="15"/>
      <c r="AE1085" s="15"/>
      <c r="AF1085" s="15"/>
      <c r="AG1085" s="15"/>
      <c r="AH1085" s="15"/>
      <c r="AI1085" s="15"/>
      <c r="AJ1085" s="15"/>
      <c r="AK1085" s="15"/>
      <c r="AL1085" s="15"/>
      <c r="AM1085" s="13"/>
      <c r="AN1085" s="13"/>
      <c r="AO1085" s="13"/>
      <c r="AP1085" s="13"/>
      <c r="AQ1085" s="13"/>
      <c r="AR1085" s="13"/>
      <c r="AS1085" s="13"/>
      <c r="AT1085" s="13"/>
      <c r="AU1085" s="13"/>
      <c r="AV1085" s="13"/>
      <c r="AW1085" s="13"/>
      <c r="AX1085" s="13"/>
      <c r="AY1085" s="13"/>
      <c r="AZ1085" s="13"/>
      <c r="BA1085" s="13"/>
      <c r="BB1085" s="13"/>
      <c r="BC1085" s="13"/>
      <c r="BD1085" s="13"/>
      <c r="BE1085" s="13"/>
      <c r="BF1085" s="13"/>
      <c r="BG1085" s="13"/>
      <c r="BH1085" s="13"/>
      <c r="BI1085" s="13"/>
      <c r="BJ1085" s="13"/>
      <c r="BK1085" s="13"/>
      <c r="BL1085" s="13"/>
      <c r="BM1085" s="13"/>
      <c r="BN1085" s="13"/>
      <c r="BO1085" s="13"/>
      <c r="BP1085" s="13"/>
      <c r="BQ1085" s="13"/>
      <c r="BR1085" s="13"/>
      <c r="BS1085" s="13"/>
      <c r="BT1085" s="13"/>
      <c r="BU1085" s="13"/>
      <c r="BV1085" s="13"/>
      <c r="BW1085" s="13"/>
      <c r="BX1085" s="13"/>
      <c r="BY1085" s="13"/>
      <c r="BZ1085" s="13"/>
      <c r="CA1085" s="13"/>
      <c r="CB1085" s="13"/>
      <c r="CC1085" s="13"/>
      <c r="CD1085" s="13"/>
      <c r="CE1085" s="13"/>
      <c r="CF1085" s="13"/>
      <c r="CG1085" s="13"/>
      <c r="CH1085" s="13"/>
    </row>
    <row r="1086" spans="1:86">
      <c r="A1086" s="15"/>
      <c r="B1086" s="15"/>
      <c r="C1086" s="15"/>
      <c r="D1086" s="15"/>
      <c r="E1086" s="15"/>
      <c r="F1086" s="15"/>
      <c r="G1086" s="15"/>
      <c r="H1086" s="15"/>
      <c r="I1086" s="15"/>
      <c r="J1086" s="15"/>
      <c r="K1086" s="15"/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Z1086" s="15"/>
      <c r="AA1086" s="15"/>
      <c r="AB1086" s="15"/>
      <c r="AC1086" s="15"/>
      <c r="AD1086" s="15"/>
      <c r="AE1086" s="15"/>
      <c r="AF1086" s="15"/>
      <c r="AG1086" s="15"/>
      <c r="AH1086" s="15"/>
      <c r="AI1086" s="15"/>
      <c r="AJ1086" s="15"/>
      <c r="AK1086" s="15"/>
      <c r="AL1086" s="15"/>
      <c r="AM1086" s="13"/>
      <c r="AN1086" s="13"/>
      <c r="AO1086" s="13"/>
      <c r="AP1086" s="13"/>
      <c r="AQ1086" s="13"/>
      <c r="AR1086" s="13"/>
      <c r="AS1086" s="13"/>
      <c r="AT1086" s="13"/>
      <c r="AU1086" s="13"/>
      <c r="AV1086" s="13"/>
      <c r="AW1086" s="13"/>
      <c r="AX1086" s="13"/>
      <c r="AY1086" s="13"/>
      <c r="AZ1086" s="13"/>
      <c r="BA1086" s="13"/>
      <c r="BB1086" s="13"/>
      <c r="BC1086" s="13"/>
      <c r="BD1086" s="13"/>
      <c r="BE1086" s="13"/>
      <c r="BF1086" s="13"/>
      <c r="BG1086" s="13"/>
      <c r="BH1086" s="13"/>
      <c r="BI1086" s="13"/>
      <c r="BJ1086" s="13"/>
      <c r="BK1086" s="13"/>
      <c r="BL1086" s="13"/>
      <c r="BM1086" s="13"/>
      <c r="BN1086" s="13"/>
      <c r="BO1086" s="13"/>
      <c r="BP1086" s="13"/>
      <c r="BQ1086" s="13"/>
      <c r="BR1086" s="13"/>
      <c r="BS1086" s="13"/>
      <c r="BT1086" s="13"/>
      <c r="BU1086" s="13"/>
      <c r="BV1086" s="13"/>
      <c r="BW1086" s="13"/>
      <c r="BX1086" s="13"/>
      <c r="BY1086" s="13"/>
      <c r="BZ1086" s="13"/>
      <c r="CA1086" s="13"/>
      <c r="CB1086" s="13"/>
      <c r="CC1086" s="13"/>
      <c r="CD1086" s="13"/>
      <c r="CE1086" s="13"/>
      <c r="CF1086" s="13"/>
      <c r="CG1086" s="13"/>
      <c r="CH1086" s="13"/>
    </row>
    <row r="1087" spans="1:86">
      <c r="A1087" s="15"/>
      <c r="B1087" s="15"/>
      <c r="C1087" s="15"/>
      <c r="D1087" s="15"/>
      <c r="E1087" s="15"/>
      <c r="F1087" s="15"/>
      <c r="G1087" s="15"/>
      <c r="H1087" s="15"/>
      <c r="I1087" s="15"/>
      <c r="J1087" s="15"/>
      <c r="K1087" s="15"/>
      <c r="L1087" s="15"/>
      <c r="M1087" s="15"/>
      <c r="N1087" s="15"/>
      <c r="O1087" s="15"/>
      <c r="P1087" s="15"/>
      <c r="Q1087" s="15"/>
      <c r="R1087" s="15"/>
      <c r="S1087" s="15"/>
      <c r="T1087" s="15"/>
      <c r="U1087" s="15"/>
      <c r="V1087" s="15"/>
      <c r="W1087" s="15"/>
      <c r="X1087" s="15"/>
      <c r="Z1087" s="15"/>
      <c r="AA1087" s="15"/>
      <c r="AB1087" s="15"/>
      <c r="AC1087" s="15"/>
      <c r="AD1087" s="15"/>
      <c r="AE1087" s="15"/>
      <c r="AF1087" s="15"/>
      <c r="AG1087" s="15"/>
      <c r="AH1087" s="15"/>
      <c r="AI1087" s="15"/>
      <c r="AJ1087" s="15"/>
      <c r="AK1087" s="15"/>
      <c r="AL1087" s="15"/>
      <c r="AM1087" s="13"/>
      <c r="AN1087" s="13"/>
      <c r="AO1087" s="13"/>
      <c r="AP1087" s="13"/>
      <c r="AQ1087" s="13"/>
      <c r="AR1087" s="13"/>
      <c r="AS1087" s="13"/>
      <c r="AT1087" s="13"/>
      <c r="AU1087" s="13"/>
      <c r="AV1087" s="13"/>
      <c r="AW1087" s="13"/>
      <c r="AX1087" s="13"/>
      <c r="AY1087" s="13"/>
      <c r="AZ1087" s="13"/>
      <c r="BA1087" s="13"/>
      <c r="BB1087" s="13"/>
      <c r="BC1087" s="13"/>
      <c r="BD1087" s="13"/>
      <c r="BE1087" s="13"/>
      <c r="BF1087" s="13"/>
      <c r="BG1087" s="13"/>
      <c r="BH1087" s="13"/>
      <c r="BI1087" s="13"/>
      <c r="BJ1087" s="13"/>
      <c r="BK1087" s="13"/>
      <c r="BL1087" s="13"/>
      <c r="BM1087" s="13"/>
      <c r="BN1087" s="13"/>
      <c r="BO1087" s="13"/>
      <c r="BP1087" s="13"/>
      <c r="BQ1087" s="13"/>
      <c r="BR1087" s="13"/>
      <c r="BS1087" s="13"/>
      <c r="BT1087" s="13"/>
      <c r="BU1087" s="13"/>
      <c r="BV1087" s="13"/>
      <c r="BW1087" s="13"/>
      <c r="BX1087" s="13"/>
      <c r="BY1087" s="13"/>
      <c r="BZ1087" s="13"/>
      <c r="CA1087" s="13"/>
      <c r="CB1087" s="13"/>
      <c r="CC1087" s="13"/>
      <c r="CD1087" s="13"/>
      <c r="CE1087" s="13"/>
      <c r="CF1087" s="13"/>
      <c r="CG1087" s="13"/>
      <c r="CH1087" s="13"/>
    </row>
    <row r="1088" spans="1:86">
      <c r="A1088" s="15"/>
      <c r="B1088" s="15"/>
      <c r="C1088" s="15"/>
      <c r="D1088" s="15"/>
      <c r="E1088" s="15"/>
      <c r="F1088" s="15"/>
      <c r="G1088" s="15"/>
      <c r="H1088" s="15"/>
      <c r="I1088" s="15"/>
      <c r="J1088" s="15"/>
      <c r="K1088" s="15"/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  <c r="X1088" s="15"/>
      <c r="Z1088" s="15"/>
      <c r="AA1088" s="15"/>
      <c r="AB1088" s="15"/>
      <c r="AC1088" s="15"/>
      <c r="AD1088" s="15"/>
      <c r="AE1088" s="15"/>
      <c r="AF1088" s="15"/>
      <c r="AG1088" s="15"/>
      <c r="AH1088" s="15"/>
      <c r="AI1088" s="15"/>
      <c r="AJ1088" s="15"/>
      <c r="AK1088" s="15"/>
      <c r="AL1088" s="15"/>
      <c r="AM1088" s="13"/>
      <c r="AN1088" s="13"/>
      <c r="AO1088" s="13"/>
      <c r="AP1088" s="13"/>
      <c r="AQ1088" s="13"/>
      <c r="AR1088" s="13"/>
      <c r="AS1088" s="13"/>
      <c r="AT1088" s="13"/>
      <c r="AU1088" s="13"/>
      <c r="AV1088" s="13"/>
      <c r="AW1088" s="13"/>
      <c r="AX1088" s="13"/>
      <c r="AY1088" s="13"/>
      <c r="AZ1088" s="13"/>
      <c r="BA1088" s="13"/>
      <c r="BB1088" s="13"/>
      <c r="BC1088" s="13"/>
      <c r="BD1088" s="13"/>
      <c r="BE1088" s="13"/>
      <c r="BF1088" s="13"/>
      <c r="BG1088" s="13"/>
      <c r="BH1088" s="13"/>
      <c r="BI1088" s="13"/>
      <c r="BJ1088" s="13"/>
      <c r="BK1088" s="13"/>
      <c r="BL1088" s="13"/>
      <c r="BM1088" s="13"/>
      <c r="BN1088" s="13"/>
      <c r="BO1088" s="13"/>
      <c r="BP1088" s="13"/>
      <c r="BQ1088" s="13"/>
      <c r="BR1088" s="13"/>
      <c r="BS1088" s="13"/>
      <c r="BT1088" s="13"/>
      <c r="BU1088" s="13"/>
      <c r="BV1088" s="13"/>
      <c r="BW1088" s="13"/>
      <c r="BX1088" s="13"/>
      <c r="BY1088" s="13"/>
      <c r="BZ1088" s="13"/>
      <c r="CA1088" s="13"/>
      <c r="CB1088" s="13"/>
      <c r="CC1088" s="13"/>
      <c r="CD1088" s="13"/>
      <c r="CE1088" s="13"/>
      <c r="CF1088" s="13"/>
      <c r="CG1088" s="13"/>
      <c r="CH1088" s="13"/>
    </row>
    <row r="1089" spans="1:86">
      <c r="A1089" s="15"/>
      <c r="B1089" s="15"/>
      <c r="C1089" s="15"/>
      <c r="D1089" s="15"/>
      <c r="E1089" s="15"/>
      <c r="F1089" s="15"/>
      <c r="G1089" s="15"/>
      <c r="H1089" s="15"/>
      <c r="I1089" s="15"/>
      <c r="J1089" s="15"/>
      <c r="K1089" s="15"/>
      <c r="L1089" s="15"/>
      <c r="M1089" s="15"/>
      <c r="N1089" s="15"/>
      <c r="O1089" s="15"/>
      <c r="P1089" s="15"/>
      <c r="Q1089" s="15"/>
      <c r="R1089" s="15"/>
      <c r="S1089" s="15"/>
      <c r="T1089" s="15"/>
      <c r="U1089" s="15"/>
      <c r="V1089" s="15"/>
      <c r="W1089" s="15"/>
      <c r="X1089" s="15"/>
      <c r="Z1089" s="15"/>
      <c r="AA1089" s="15"/>
      <c r="AB1089" s="15"/>
      <c r="AC1089" s="15"/>
      <c r="AD1089" s="15"/>
      <c r="AE1089" s="15"/>
      <c r="AF1089" s="15"/>
      <c r="AG1089" s="15"/>
      <c r="AH1089" s="15"/>
      <c r="AI1089" s="15"/>
      <c r="AJ1089" s="15"/>
      <c r="AK1089" s="15"/>
      <c r="AL1089" s="15"/>
      <c r="AM1089" s="13"/>
      <c r="AN1089" s="13"/>
      <c r="AO1089" s="13"/>
      <c r="AP1089" s="13"/>
      <c r="AQ1089" s="13"/>
      <c r="AR1089" s="13"/>
      <c r="AS1089" s="13"/>
      <c r="AT1089" s="13"/>
      <c r="AU1089" s="13"/>
      <c r="AV1089" s="13"/>
      <c r="AW1089" s="13"/>
      <c r="AX1089" s="13"/>
      <c r="AY1089" s="13"/>
      <c r="AZ1089" s="13"/>
      <c r="BA1089" s="13"/>
      <c r="BB1089" s="13"/>
      <c r="BC1089" s="13"/>
      <c r="BD1089" s="13"/>
      <c r="BE1089" s="13"/>
      <c r="BF1089" s="13"/>
      <c r="BG1089" s="13"/>
      <c r="BH1089" s="13"/>
      <c r="BI1089" s="13"/>
      <c r="BJ1089" s="13"/>
      <c r="BK1089" s="13"/>
      <c r="BL1089" s="13"/>
      <c r="BM1089" s="13"/>
      <c r="BN1089" s="13"/>
      <c r="BO1089" s="13"/>
      <c r="BP1089" s="13"/>
      <c r="BQ1089" s="13"/>
      <c r="BR1089" s="13"/>
      <c r="BS1089" s="13"/>
      <c r="BT1089" s="13"/>
      <c r="BU1089" s="13"/>
      <c r="BV1089" s="13"/>
      <c r="BW1089" s="13"/>
      <c r="BX1089" s="13"/>
      <c r="BY1089" s="13"/>
      <c r="BZ1089" s="13"/>
      <c r="CA1089" s="13"/>
      <c r="CB1089" s="13"/>
      <c r="CC1089" s="13"/>
      <c r="CD1089" s="13"/>
      <c r="CE1089" s="13"/>
      <c r="CF1089" s="13"/>
      <c r="CG1089" s="13"/>
      <c r="CH1089" s="13"/>
    </row>
    <row r="1090" spans="1:86">
      <c r="A1090" s="15"/>
      <c r="B1090" s="15"/>
      <c r="C1090" s="15"/>
      <c r="D1090" s="15"/>
      <c r="E1090" s="15"/>
      <c r="F1090" s="15"/>
      <c r="G1090" s="15"/>
      <c r="H1090" s="15"/>
      <c r="I1090" s="15"/>
      <c r="J1090" s="15"/>
      <c r="K1090" s="15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Z1090" s="15"/>
      <c r="AA1090" s="15"/>
      <c r="AB1090" s="15"/>
      <c r="AC1090" s="15"/>
      <c r="AD1090" s="15"/>
      <c r="AE1090" s="15"/>
      <c r="AF1090" s="15"/>
      <c r="AG1090" s="15"/>
      <c r="AH1090" s="15"/>
      <c r="AI1090" s="15"/>
      <c r="AJ1090" s="15"/>
      <c r="AK1090" s="15"/>
      <c r="AL1090" s="15"/>
      <c r="AM1090" s="13"/>
      <c r="AN1090" s="13"/>
      <c r="AO1090" s="13"/>
      <c r="AP1090" s="13"/>
      <c r="AQ1090" s="13"/>
      <c r="AR1090" s="13"/>
      <c r="AS1090" s="13"/>
      <c r="AT1090" s="13"/>
      <c r="AU1090" s="13"/>
      <c r="AV1090" s="13"/>
      <c r="AW1090" s="13"/>
      <c r="AX1090" s="13"/>
      <c r="AY1090" s="13"/>
      <c r="AZ1090" s="13"/>
      <c r="BA1090" s="13"/>
      <c r="BB1090" s="13"/>
      <c r="BC1090" s="13"/>
      <c r="BD1090" s="13"/>
      <c r="BE1090" s="13"/>
      <c r="BF1090" s="13"/>
      <c r="BG1090" s="13"/>
      <c r="BH1090" s="13"/>
      <c r="BI1090" s="13"/>
      <c r="BJ1090" s="13"/>
      <c r="BK1090" s="13"/>
      <c r="BL1090" s="13"/>
      <c r="BM1090" s="13"/>
      <c r="BN1090" s="13"/>
      <c r="BO1090" s="13"/>
      <c r="BP1090" s="13"/>
      <c r="BQ1090" s="13"/>
      <c r="BR1090" s="13"/>
      <c r="BS1090" s="13"/>
      <c r="BT1090" s="13"/>
      <c r="BU1090" s="13"/>
      <c r="BV1090" s="13"/>
      <c r="BW1090" s="13"/>
      <c r="BX1090" s="13"/>
      <c r="BY1090" s="13"/>
      <c r="BZ1090" s="13"/>
      <c r="CA1090" s="13"/>
      <c r="CB1090" s="13"/>
      <c r="CC1090" s="13"/>
      <c r="CD1090" s="13"/>
      <c r="CE1090" s="13"/>
      <c r="CF1090" s="13"/>
      <c r="CG1090" s="13"/>
      <c r="CH1090" s="13"/>
    </row>
    <row r="1091" spans="1:86">
      <c r="A1091" s="15"/>
      <c r="B1091" s="15"/>
      <c r="C1091" s="15"/>
      <c r="D1091" s="15"/>
      <c r="E1091" s="15"/>
      <c r="F1091" s="15"/>
      <c r="G1091" s="15"/>
      <c r="H1091" s="15"/>
      <c r="I1091" s="15"/>
      <c r="J1091" s="15"/>
      <c r="K1091" s="15"/>
      <c r="L1091" s="15"/>
      <c r="M1091" s="15"/>
      <c r="N1091" s="15"/>
      <c r="O1091" s="15"/>
      <c r="P1091" s="15"/>
      <c r="Q1091" s="15"/>
      <c r="R1091" s="15"/>
      <c r="S1091" s="15"/>
      <c r="T1091" s="15"/>
      <c r="U1091" s="15"/>
      <c r="V1091" s="15"/>
      <c r="W1091" s="15"/>
      <c r="X1091" s="15"/>
      <c r="Z1091" s="15"/>
      <c r="AA1091" s="15"/>
      <c r="AB1091" s="15"/>
      <c r="AC1091" s="15"/>
      <c r="AD1091" s="15"/>
      <c r="AE1091" s="15"/>
      <c r="AF1091" s="15"/>
      <c r="AG1091" s="15"/>
      <c r="AH1091" s="15"/>
      <c r="AI1091" s="15"/>
      <c r="AJ1091" s="15"/>
      <c r="AK1091" s="15"/>
      <c r="AL1091" s="15"/>
      <c r="AM1091" s="13"/>
      <c r="AN1091" s="13"/>
      <c r="AO1091" s="13"/>
      <c r="AP1091" s="13"/>
      <c r="AQ1091" s="13"/>
      <c r="AR1091" s="13"/>
      <c r="AS1091" s="13"/>
      <c r="AT1091" s="13"/>
      <c r="AU1091" s="13"/>
      <c r="AV1091" s="13"/>
      <c r="AW1091" s="13"/>
      <c r="AX1091" s="13"/>
      <c r="AY1091" s="13"/>
      <c r="AZ1091" s="13"/>
      <c r="BA1091" s="13"/>
      <c r="BB1091" s="13"/>
      <c r="BC1091" s="13"/>
      <c r="BD1091" s="13"/>
      <c r="BE1091" s="13"/>
      <c r="BF1091" s="13"/>
      <c r="BG1091" s="13"/>
      <c r="BH1091" s="13"/>
      <c r="BI1091" s="13"/>
      <c r="BJ1091" s="13"/>
      <c r="BK1091" s="13"/>
      <c r="BL1091" s="13"/>
      <c r="BM1091" s="13"/>
      <c r="BN1091" s="13"/>
      <c r="BO1091" s="13"/>
      <c r="BP1091" s="13"/>
      <c r="BQ1091" s="13"/>
      <c r="BR1091" s="13"/>
      <c r="BS1091" s="13"/>
      <c r="BT1091" s="13"/>
      <c r="BU1091" s="13"/>
      <c r="BV1091" s="13"/>
      <c r="BW1091" s="13"/>
      <c r="BX1091" s="13"/>
      <c r="BY1091" s="13"/>
      <c r="BZ1091" s="13"/>
      <c r="CA1091" s="13"/>
      <c r="CB1091" s="13"/>
      <c r="CC1091" s="13"/>
      <c r="CD1091" s="13"/>
      <c r="CE1091" s="13"/>
      <c r="CF1091" s="13"/>
      <c r="CG1091" s="13"/>
      <c r="CH1091" s="13"/>
    </row>
    <row r="1092" spans="1:86">
      <c r="A1092" s="15"/>
      <c r="B1092" s="15"/>
      <c r="C1092" s="15"/>
      <c r="D1092" s="15"/>
      <c r="E1092" s="15"/>
      <c r="F1092" s="15"/>
      <c r="G1092" s="15"/>
      <c r="H1092" s="15"/>
      <c r="I1092" s="15"/>
      <c r="J1092" s="15"/>
      <c r="K1092" s="15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Z1092" s="15"/>
      <c r="AA1092" s="15"/>
      <c r="AB1092" s="15"/>
      <c r="AC1092" s="15"/>
      <c r="AD1092" s="15"/>
      <c r="AE1092" s="15"/>
      <c r="AF1092" s="15"/>
      <c r="AG1092" s="15"/>
      <c r="AH1092" s="15"/>
      <c r="AI1092" s="15"/>
      <c r="AJ1092" s="15"/>
      <c r="AK1092" s="15"/>
      <c r="AL1092" s="15"/>
      <c r="AM1092" s="13"/>
      <c r="AN1092" s="13"/>
      <c r="AO1092" s="13"/>
      <c r="AP1092" s="13"/>
      <c r="AQ1092" s="13"/>
      <c r="AR1092" s="13"/>
      <c r="AS1092" s="13"/>
      <c r="AT1092" s="13"/>
      <c r="AU1092" s="13"/>
      <c r="AV1092" s="13"/>
      <c r="AW1092" s="13"/>
      <c r="AX1092" s="13"/>
      <c r="AY1092" s="13"/>
      <c r="AZ1092" s="13"/>
      <c r="BA1092" s="13"/>
      <c r="BB1092" s="13"/>
      <c r="BC1092" s="13"/>
      <c r="BD1092" s="13"/>
      <c r="BE1092" s="13"/>
      <c r="BF1092" s="13"/>
      <c r="BG1092" s="13"/>
      <c r="BH1092" s="13"/>
      <c r="BI1092" s="13"/>
      <c r="BJ1092" s="13"/>
      <c r="BK1092" s="13"/>
      <c r="BL1092" s="13"/>
      <c r="BM1092" s="13"/>
      <c r="BN1092" s="13"/>
      <c r="BO1092" s="13"/>
      <c r="BP1092" s="13"/>
      <c r="BQ1092" s="13"/>
      <c r="BR1092" s="13"/>
      <c r="BS1092" s="13"/>
      <c r="BT1092" s="13"/>
      <c r="BU1092" s="13"/>
      <c r="BV1092" s="13"/>
      <c r="BW1092" s="13"/>
      <c r="BX1092" s="13"/>
      <c r="BY1092" s="13"/>
      <c r="BZ1092" s="13"/>
      <c r="CA1092" s="13"/>
      <c r="CB1092" s="13"/>
      <c r="CC1092" s="13"/>
      <c r="CD1092" s="13"/>
      <c r="CE1092" s="13"/>
      <c r="CF1092" s="13"/>
      <c r="CG1092" s="13"/>
      <c r="CH1092" s="13"/>
    </row>
    <row r="1093" spans="1:86">
      <c r="A1093" s="15"/>
      <c r="B1093" s="15"/>
      <c r="C1093" s="15"/>
      <c r="D1093" s="15"/>
      <c r="E1093" s="15"/>
      <c r="F1093" s="15"/>
      <c r="G1093" s="15"/>
      <c r="H1093" s="15"/>
      <c r="I1093" s="15"/>
      <c r="J1093" s="15"/>
      <c r="K1093" s="15"/>
      <c r="L1093" s="15"/>
      <c r="M1093" s="15"/>
      <c r="N1093" s="15"/>
      <c r="O1093" s="15"/>
      <c r="P1093" s="15"/>
      <c r="Q1093" s="15"/>
      <c r="R1093" s="15"/>
      <c r="S1093" s="15"/>
      <c r="T1093" s="15"/>
      <c r="U1093" s="15"/>
      <c r="V1093" s="15"/>
      <c r="W1093" s="15"/>
      <c r="X1093" s="15"/>
      <c r="Z1093" s="15"/>
      <c r="AA1093" s="15"/>
      <c r="AB1093" s="15"/>
      <c r="AC1093" s="15"/>
      <c r="AD1093" s="15"/>
      <c r="AE1093" s="15"/>
      <c r="AF1093" s="15"/>
      <c r="AG1093" s="15"/>
      <c r="AH1093" s="15"/>
      <c r="AI1093" s="15"/>
      <c r="AJ1093" s="15"/>
      <c r="AK1093" s="15"/>
      <c r="AL1093" s="15"/>
      <c r="AM1093" s="13"/>
      <c r="AN1093" s="13"/>
      <c r="AO1093" s="13"/>
      <c r="AP1093" s="13"/>
      <c r="AQ1093" s="13"/>
      <c r="AR1093" s="13"/>
      <c r="AS1093" s="13"/>
      <c r="AT1093" s="13"/>
      <c r="AU1093" s="13"/>
      <c r="AV1093" s="13"/>
      <c r="AW1093" s="13"/>
      <c r="AX1093" s="13"/>
      <c r="AY1093" s="13"/>
      <c r="AZ1093" s="13"/>
      <c r="BA1093" s="13"/>
      <c r="BB1093" s="13"/>
      <c r="BC1093" s="13"/>
      <c r="BD1093" s="13"/>
      <c r="BE1093" s="13"/>
      <c r="BF1093" s="13"/>
      <c r="BG1093" s="13"/>
      <c r="BH1093" s="13"/>
      <c r="BI1093" s="13"/>
      <c r="BJ1093" s="13"/>
      <c r="BK1093" s="13"/>
      <c r="BL1093" s="13"/>
      <c r="BM1093" s="13"/>
      <c r="BN1093" s="13"/>
      <c r="BO1093" s="13"/>
      <c r="BP1093" s="13"/>
      <c r="BQ1093" s="13"/>
      <c r="BR1093" s="13"/>
      <c r="BS1093" s="13"/>
      <c r="BT1093" s="13"/>
      <c r="BU1093" s="13"/>
      <c r="BV1093" s="13"/>
      <c r="BW1093" s="13"/>
      <c r="BX1093" s="13"/>
      <c r="BY1093" s="13"/>
      <c r="BZ1093" s="13"/>
      <c r="CA1093" s="13"/>
      <c r="CB1093" s="13"/>
      <c r="CC1093" s="13"/>
      <c r="CD1093" s="13"/>
      <c r="CE1093" s="13"/>
      <c r="CF1093" s="13"/>
      <c r="CG1093" s="13"/>
      <c r="CH1093" s="13"/>
    </row>
    <row r="1094" spans="1:86">
      <c r="A1094" s="15"/>
      <c r="B1094" s="15"/>
      <c r="C1094" s="15"/>
      <c r="D1094" s="15"/>
      <c r="E1094" s="15"/>
      <c r="F1094" s="15"/>
      <c r="G1094" s="15"/>
      <c r="H1094" s="15"/>
      <c r="I1094" s="15"/>
      <c r="J1094" s="15"/>
      <c r="K1094" s="15"/>
      <c r="L1094" s="15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Z1094" s="15"/>
      <c r="AA1094" s="15"/>
      <c r="AB1094" s="15"/>
      <c r="AC1094" s="15"/>
      <c r="AD1094" s="15"/>
      <c r="AE1094" s="15"/>
      <c r="AF1094" s="15"/>
      <c r="AG1094" s="15"/>
      <c r="AH1094" s="15"/>
      <c r="AI1094" s="15"/>
      <c r="AJ1094" s="15"/>
      <c r="AK1094" s="15"/>
      <c r="AL1094" s="15"/>
      <c r="AM1094" s="13"/>
      <c r="AN1094" s="13"/>
      <c r="AO1094" s="13"/>
      <c r="AP1094" s="13"/>
      <c r="AQ1094" s="13"/>
      <c r="AR1094" s="13"/>
      <c r="AS1094" s="13"/>
      <c r="AT1094" s="13"/>
      <c r="AU1094" s="13"/>
      <c r="AV1094" s="13"/>
      <c r="AW1094" s="13"/>
      <c r="AX1094" s="13"/>
      <c r="AY1094" s="13"/>
      <c r="AZ1094" s="13"/>
      <c r="BA1094" s="13"/>
      <c r="BB1094" s="13"/>
      <c r="BC1094" s="13"/>
      <c r="BD1094" s="13"/>
      <c r="BE1094" s="13"/>
      <c r="BF1094" s="13"/>
      <c r="BG1094" s="13"/>
      <c r="BH1094" s="13"/>
      <c r="BI1094" s="13"/>
      <c r="BJ1094" s="13"/>
      <c r="BK1094" s="13"/>
      <c r="BL1094" s="13"/>
      <c r="BM1094" s="13"/>
      <c r="BN1094" s="13"/>
      <c r="BO1094" s="13"/>
      <c r="BP1094" s="13"/>
      <c r="BQ1094" s="13"/>
      <c r="BR1094" s="13"/>
      <c r="BS1094" s="13"/>
      <c r="BT1094" s="13"/>
      <c r="BU1094" s="13"/>
      <c r="BV1094" s="13"/>
      <c r="BW1094" s="13"/>
      <c r="BX1094" s="13"/>
      <c r="BY1094" s="13"/>
      <c r="BZ1094" s="13"/>
      <c r="CA1094" s="13"/>
      <c r="CB1094" s="13"/>
      <c r="CC1094" s="13"/>
      <c r="CD1094" s="13"/>
      <c r="CE1094" s="13"/>
      <c r="CF1094" s="13"/>
      <c r="CG1094" s="13"/>
      <c r="CH1094" s="13"/>
    </row>
    <row r="1095" spans="1:86">
      <c r="A1095" s="15"/>
      <c r="B1095" s="15"/>
      <c r="C1095" s="15"/>
      <c r="D1095" s="15"/>
      <c r="E1095" s="15"/>
      <c r="F1095" s="15"/>
      <c r="G1095" s="15"/>
      <c r="H1095" s="15"/>
      <c r="I1095" s="15"/>
      <c r="J1095" s="15"/>
      <c r="K1095" s="15"/>
      <c r="L1095" s="15"/>
      <c r="M1095" s="15"/>
      <c r="N1095" s="15"/>
      <c r="O1095" s="15"/>
      <c r="P1095" s="15"/>
      <c r="Q1095" s="15"/>
      <c r="R1095" s="15"/>
      <c r="S1095" s="15"/>
      <c r="T1095" s="15"/>
      <c r="U1095" s="15"/>
      <c r="V1095" s="15"/>
      <c r="W1095" s="15"/>
      <c r="X1095" s="15"/>
      <c r="Z1095" s="15"/>
      <c r="AA1095" s="15"/>
      <c r="AB1095" s="15"/>
      <c r="AC1095" s="15"/>
      <c r="AD1095" s="15"/>
      <c r="AE1095" s="15"/>
      <c r="AF1095" s="15"/>
      <c r="AG1095" s="15"/>
      <c r="AH1095" s="15"/>
      <c r="AI1095" s="15"/>
      <c r="AJ1095" s="15"/>
      <c r="AK1095" s="15"/>
      <c r="AL1095" s="15"/>
      <c r="AM1095" s="13"/>
      <c r="AN1095" s="13"/>
      <c r="AO1095" s="13"/>
      <c r="AP1095" s="13"/>
      <c r="AQ1095" s="13"/>
      <c r="AR1095" s="13"/>
      <c r="AS1095" s="13"/>
      <c r="AT1095" s="13"/>
      <c r="AU1095" s="13"/>
      <c r="AV1095" s="13"/>
      <c r="AW1095" s="13"/>
      <c r="AX1095" s="13"/>
      <c r="AY1095" s="13"/>
      <c r="AZ1095" s="13"/>
      <c r="BA1095" s="13"/>
      <c r="BB1095" s="13"/>
      <c r="BC1095" s="13"/>
      <c r="BD1095" s="13"/>
      <c r="BE1095" s="13"/>
      <c r="BF1095" s="13"/>
      <c r="BG1095" s="13"/>
      <c r="BH1095" s="13"/>
      <c r="BI1095" s="13"/>
      <c r="BJ1095" s="13"/>
      <c r="BK1095" s="13"/>
      <c r="BL1095" s="13"/>
      <c r="BM1095" s="13"/>
      <c r="BN1095" s="13"/>
      <c r="BO1095" s="13"/>
      <c r="BP1095" s="13"/>
      <c r="BQ1095" s="13"/>
      <c r="BR1095" s="13"/>
      <c r="BS1095" s="13"/>
      <c r="BT1095" s="13"/>
      <c r="BU1095" s="13"/>
      <c r="BV1095" s="13"/>
      <c r="BW1095" s="13"/>
      <c r="BX1095" s="13"/>
      <c r="BY1095" s="13"/>
      <c r="BZ1095" s="13"/>
      <c r="CA1095" s="13"/>
      <c r="CB1095" s="13"/>
      <c r="CC1095" s="13"/>
      <c r="CD1095" s="13"/>
      <c r="CE1095" s="13"/>
      <c r="CF1095" s="13"/>
      <c r="CG1095" s="13"/>
      <c r="CH1095" s="13"/>
    </row>
    <row r="1096" spans="1:86">
      <c r="A1096" s="15"/>
      <c r="B1096" s="15"/>
      <c r="C1096" s="15"/>
      <c r="D1096" s="15"/>
      <c r="E1096" s="15"/>
      <c r="F1096" s="15"/>
      <c r="G1096" s="15"/>
      <c r="H1096" s="15"/>
      <c r="I1096" s="15"/>
      <c r="J1096" s="15"/>
      <c r="K1096" s="15"/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Z1096" s="15"/>
      <c r="AA1096" s="15"/>
      <c r="AB1096" s="15"/>
      <c r="AC1096" s="15"/>
      <c r="AD1096" s="15"/>
      <c r="AE1096" s="15"/>
      <c r="AF1096" s="15"/>
      <c r="AG1096" s="15"/>
      <c r="AH1096" s="15"/>
      <c r="AI1096" s="15"/>
      <c r="AJ1096" s="15"/>
      <c r="AK1096" s="15"/>
      <c r="AL1096" s="15"/>
      <c r="AM1096" s="13"/>
      <c r="AN1096" s="13"/>
      <c r="AO1096" s="13"/>
      <c r="AP1096" s="13"/>
      <c r="AQ1096" s="13"/>
      <c r="AR1096" s="13"/>
      <c r="AS1096" s="13"/>
      <c r="AT1096" s="13"/>
      <c r="AU1096" s="13"/>
      <c r="AV1096" s="13"/>
      <c r="AW1096" s="13"/>
      <c r="AX1096" s="13"/>
      <c r="AY1096" s="13"/>
      <c r="AZ1096" s="13"/>
      <c r="BA1096" s="13"/>
      <c r="BB1096" s="13"/>
      <c r="BC1096" s="13"/>
      <c r="BD1096" s="13"/>
      <c r="BE1096" s="13"/>
      <c r="BF1096" s="13"/>
      <c r="BG1096" s="13"/>
      <c r="BH1096" s="13"/>
      <c r="BI1096" s="13"/>
      <c r="BJ1096" s="13"/>
      <c r="BK1096" s="13"/>
      <c r="BL1096" s="13"/>
      <c r="BM1096" s="13"/>
      <c r="BN1096" s="13"/>
      <c r="BO1096" s="13"/>
      <c r="BP1096" s="13"/>
      <c r="BQ1096" s="13"/>
      <c r="BR1096" s="13"/>
      <c r="BS1096" s="13"/>
      <c r="BT1096" s="13"/>
      <c r="BU1096" s="13"/>
      <c r="BV1096" s="13"/>
      <c r="BW1096" s="13"/>
      <c r="BX1096" s="13"/>
      <c r="BY1096" s="13"/>
      <c r="BZ1096" s="13"/>
      <c r="CA1096" s="13"/>
      <c r="CB1096" s="13"/>
      <c r="CC1096" s="13"/>
      <c r="CD1096" s="13"/>
      <c r="CE1096" s="13"/>
      <c r="CF1096" s="13"/>
      <c r="CG1096" s="13"/>
      <c r="CH1096" s="13"/>
    </row>
    <row r="1097" spans="1:86">
      <c r="A1097" s="15"/>
      <c r="B1097" s="15"/>
      <c r="C1097" s="15"/>
      <c r="D1097" s="15"/>
      <c r="E1097" s="15"/>
      <c r="F1097" s="15"/>
      <c r="G1097" s="15"/>
      <c r="H1097" s="15"/>
      <c r="I1097" s="15"/>
      <c r="J1097" s="15"/>
      <c r="K1097" s="15"/>
      <c r="L1097" s="15"/>
      <c r="M1097" s="15"/>
      <c r="N1097" s="15"/>
      <c r="O1097" s="15"/>
      <c r="P1097" s="15"/>
      <c r="Q1097" s="15"/>
      <c r="R1097" s="15"/>
      <c r="S1097" s="15"/>
      <c r="T1097" s="15"/>
      <c r="U1097" s="15"/>
      <c r="V1097" s="15"/>
      <c r="W1097" s="15"/>
      <c r="X1097" s="15"/>
      <c r="Z1097" s="15"/>
      <c r="AA1097" s="15"/>
      <c r="AB1097" s="15"/>
      <c r="AC1097" s="15"/>
      <c r="AD1097" s="15"/>
      <c r="AE1097" s="15"/>
      <c r="AF1097" s="15"/>
      <c r="AG1097" s="15"/>
      <c r="AH1097" s="15"/>
      <c r="AI1097" s="15"/>
      <c r="AJ1097" s="15"/>
      <c r="AK1097" s="15"/>
      <c r="AL1097" s="15"/>
      <c r="AM1097" s="13"/>
      <c r="AN1097" s="13"/>
      <c r="AO1097" s="13"/>
      <c r="AP1097" s="13"/>
      <c r="AQ1097" s="13"/>
      <c r="AR1097" s="13"/>
      <c r="AS1097" s="13"/>
      <c r="AT1097" s="13"/>
      <c r="AU1097" s="13"/>
      <c r="AV1097" s="13"/>
      <c r="AW1097" s="13"/>
      <c r="AX1097" s="13"/>
      <c r="AY1097" s="13"/>
      <c r="AZ1097" s="13"/>
      <c r="BA1097" s="13"/>
      <c r="BB1097" s="13"/>
      <c r="BC1097" s="13"/>
      <c r="BD1097" s="13"/>
      <c r="BE1097" s="13"/>
      <c r="BF1097" s="13"/>
      <c r="BG1097" s="13"/>
      <c r="BH1097" s="13"/>
      <c r="BI1097" s="13"/>
      <c r="BJ1097" s="13"/>
      <c r="BK1097" s="13"/>
      <c r="BL1097" s="13"/>
      <c r="BM1097" s="13"/>
      <c r="BN1097" s="13"/>
      <c r="BO1097" s="13"/>
      <c r="BP1097" s="13"/>
      <c r="BQ1097" s="13"/>
      <c r="BR1097" s="13"/>
      <c r="BS1097" s="13"/>
      <c r="BT1097" s="13"/>
      <c r="BU1097" s="13"/>
      <c r="BV1097" s="13"/>
      <c r="BW1097" s="13"/>
      <c r="BX1097" s="13"/>
      <c r="BY1097" s="13"/>
      <c r="BZ1097" s="13"/>
      <c r="CA1097" s="13"/>
      <c r="CB1097" s="13"/>
      <c r="CC1097" s="13"/>
      <c r="CD1097" s="13"/>
      <c r="CE1097" s="13"/>
      <c r="CF1097" s="13"/>
      <c r="CG1097" s="13"/>
      <c r="CH1097" s="13"/>
    </row>
    <row r="1098" spans="1:86">
      <c r="A1098" s="15"/>
      <c r="B1098" s="15"/>
      <c r="C1098" s="15"/>
      <c r="D1098" s="15"/>
      <c r="E1098" s="15"/>
      <c r="F1098" s="15"/>
      <c r="G1098" s="15"/>
      <c r="H1098" s="15"/>
      <c r="I1098" s="15"/>
      <c r="J1098" s="15"/>
      <c r="K1098" s="15"/>
      <c r="L1098" s="15"/>
      <c r="M1098" s="15"/>
      <c r="N1098" s="15"/>
      <c r="O1098" s="15"/>
      <c r="P1098" s="15"/>
      <c r="Q1098" s="15"/>
      <c r="R1098" s="15"/>
      <c r="S1098" s="15"/>
      <c r="T1098" s="15"/>
      <c r="U1098" s="15"/>
      <c r="V1098" s="15"/>
      <c r="W1098" s="15"/>
      <c r="X1098" s="15"/>
      <c r="Z1098" s="15"/>
      <c r="AA1098" s="15"/>
      <c r="AB1098" s="15"/>
      <c r="AC1098" s="15"/>
      <c r="AD1098" s="15"/>
      <c r="AE1098" s="15"/>
      <c r="AF1098" s="15"/>
      <c r="AG1098" s="15"/>
      <c r="AH1098" s="15"/>
      <c r="AI1098" s="15"/>
      <c r="AJ1098" s="15"/>
      <c r="AK1098" s="15"/>
      <c r="AL1098" s="15"/>
      <c r="AM1098" s="13"/>
      <c r="AN1098" s="13"/>
      <c r="AO1098" s="13"/>
      <c r="AP1098" s="13"/>
      <c r="AQ1098" s="13"/>
      <c r="AR1098" s="13"/>
      <c r="AS1098" s="13"/>
      <c r="AT1098" s="13"/>
      <c r="AU1098" s="13"/>
      <c r="AV1098" s="13"/>
      <c r="AW1098" s="13"/>
      <c r="AX1098" s="13"/>
      <c r="AY1098" s="13"/>
      <c r="AZ1098" s="13"/>
      <c r="BA1098" s="13"/>
      <c r="BB1098" s="13"/>
      <c r="BC1098" s="13"/>
      <c r="BD1098" s="13"/>
      <c r="BE1098" s="13"/>
      <c r="BF1098" s="13"/>
      <c r="BG1098" s="13"/>
      <c r="BH1098" s="13"/>
      <c r="BI1098" s="13"/>
      <c r="BJ1098" s="13"/>
      <c r="BK1098" s="13"/>
      <c r="BL1098" s="13"/>
      <c r="BM1098" s="13"/>
      <c r="BN1098" s="13"/>
      <c r="BO1098" s="13"/>
      <c r="BP1098" s="13"/>
      <c r="BQ1098" s="13"/>
      <c r="BR1098" s="13"/>
      <c r="BS1098" s="13"/>
      <c r="BT1098" s="13"/>
      <c r="BU1098" s="13"/>
      <c r="BV1098" s="13"/>
      <c r="BW1098" s="13"/>
      <c r="BX1098" s="13"/>
      <c r="BY1098" s="13"/>
      <c r="BZ1098" s="13"/>
      <c r="CA1098" s="13"/>
      <c r="CB1098" s="13"/>
      <c r="CC1098" s="13"/>
      <c r="CD1098" s="13"/>
      <c r="CE1098" s="13"/>
      <c r="CF1098" s="13"/>
      <c r="CG1098" s="13"/>
      <c r="CH1098" s="13"/>
    </row>
    <row r="1099" spans="1:86">
      <c r="A1099" s="15"/>
      <c r="B1099" s="15"/>
      <c r="C1099" s="15"/>
      <c r="D1099" s="15"/>
      <c r="E1099" s="15"/>
      <c r="F1099" s="15"/>
      <c r="G1099" s="15"/>
      <c r="H1099" s="15"/>
      <c r="I1099" s="15"/>
      <c r="J1099" s="15"/>
      <c r="K1099" s="15"/>
      <c r="L1099" s="15"/>
      <c r="M1099" s="15"/>
      <c r="N1099" s="15"/>
      <c r="O1099" s="15"/>
      <c r="P1099" s="15"/>
      <c r="Q1099" s="15"/>
      <c r="R1099" s="15"/>
      <c r="S1099" s="15"/>
      <c r="T1099" s="15"/>
      <c r="U1099" s="15"/>
      <c r="V1099" s="15"/>
      <c r="W1099" s="15"/>
      <c r="X1099" s="15"/>
      <c r="Z1099" s="15"/>
      <c r="AA1099" s="15"/>
      <c r="AB1099" s="15"/>
      <c r="AC1099" s="15"/>
      <c r="AD1099" s="15"/>
      <c r="AE1099" s="15"/>
      <c r="AF1099" s="15"/>
      <c r="AG1099" s="15"/>
      <c r="AH1099" s="15"/>
      <c r="AI1099" s="15"/>
      <c r="AJ1099" s="15"/>
      <c r="AK1099" s="15"/>
      <c r="AL1099" s="15"/>
      <c r="AM1099" s="13"/>
      <c r="AN1099" s="13"/>
      <c r="AO1099" s="13"/>
      <c r="AP1099" s="13"/>
      <c r="AQ1099" s="13"/>
      <c r="AR1099" s="13"/>
      <c r="AS1099" s="13"/>
      <c r="AT1099" s="13"/>
      <c r="AU1099" s="13"/>
      <c r="AV1099" s="13"/>
      <c r="AW1099" s="13"/>
      <c r="AX1099" s="13"/>
      <c r="AY1099" s="13"/>
      <c r="AZ1099" s="13"/>
      <c r="BA1099" s="13"/>
      <c r="BB1099" s="13"/>
      <c r="BC1099" s="13"/>
      <c r="BD1099" s="13"/>
      <c r="BE1099" s="13"/>
      <c r="BF1099" s="13"/>
      <c r="BG1099" s="13"/>
      <c r="BH1099" s="13"/>
      <c r="BI1099" s="13"/>
      <c r="BJ1099" s="13"/>
      <c r="BK1099" s="13"/>
      <c r="BL1099" s="13"/>
      <c r="BM1099" s="13"/>
      <c r="BN1099" s="13"/>
      <c r="BO1099" s="13"/>
      <c r="BP1099" s="13"/>
      <c r="BQ1099" s="13"/>
      <c r="BR1099" s="13"/>
      <c r="BS1099" s="13"/>
      <c r="BT1099" s="13"/>
      <c r="BU1099" s="13"/>
      <c r="BV1099" s="13"/>
      <c r="BW1099" s="13"/>
      <c r="BX1099" s="13"/>
      <c r="BY1099" s="13"/>
      <c r="BZ1099" s="13"/>
      <c r="CA1099" s="13"/>
      <c r="CB1099" s="13"/>
      <c r="CC1099" s="13"/>
      <c r="CD1099" s="13"/>
      <c r="CE1099" s="13"/>
      <c r="CF1099" s="13"/>
      <c r="CG1099" s="13"/>
      <c r="CH1099" s="13"/>
    </row>
    <row r="1100" spans="1:86">
      <c r="A1100" s="15"/>
      <c r="B1100" s="15"/>
      <c r="C1100" s="15"/>
      <c r="D1100" s="15"/>
      <c r="E1100" s="15"/>
      <c r="F1100" s="15"/>
      <c r="G1100" s="15"/>
      <c r="H1100" s="15"/>
      <c r="I1100" s="15"/>
      <c r="J1100" s="15"/>
      <c r="K1100" s="15"/>
      <c r="L1100" s="15"/>
      <c r="M1100" s="15"/>
      <c r="N1100" s="15"/>
      <c r="O1100" s="15"/>
      <c r="P1100" s="15"/>
      <c r="Q1100" s="15"/>
      <c r="R1100" s="15"/>
      <c r="S1100" s="15"/>
      <c r="T1100" s="15"/>
      <c r="U1100" s="15"/>
      <c r="V1100" s="15"/>
      <c r="W1100" s="15"/>
      <c r="X1100" s="15"/>
      <c r="Z1100" s="15"/>
      <c r="AA1100" s="15"/>
      <c r="AB1100" s="15"/>
      <c r="AC1100" s="15"/>
      <c r="AD1100" s="15"/>
      <c r="AE1100" s="15"/>
      <c r="AF1100" s="15"/>
      <c r="AG1100" s="15"/>
      <c r="AH1100" s="15"/>
      <c r="AI1100" s="15"/>
      <c r="AJ1100" s="15"/>
      <c r="AK1100" s="15"/>
      <c r="AL1100" s="15"/>
      <c r="AM1100" s="13"/>
      <c r="AN1100" s="13"/>
      <c r="AO1100" s="13"/>
      <c r="AP1100" s="13"/>
      <c r="AQ1100" s="13"/>
      <c r="AR1100" s="13"/>
      <c r="AS1100" s="13"/>
      <c r="AT1100" s="13"/>
      <c r="AU1100" s="13"/>
      <c r="AV1100" s="13"/>
      <c r="AW1100" s="13"/>
      <c r="AX1100" s="13"/>
      <c r="AY1100" s="13"/>
      <c r="AZ1100" s="13"/>
      <c r="BA1100" s="13"/>
      <c r="BB1100" s="13"/>
      <c r="BC1100" s="13"/>
      <c r="BD1100" s="13"/>
      <c r="BE1100" s="13"/>
      <c r="BF1100" s="13"/>
      <c r="BG1100" s="13"/>
      <c r="BH1100" s="13"/>
      <c r="BI1100" s="13"/>
      <c r="BJ1100" s="13"/>
      <c r="BK1100" s="13"/>
      <c r="BL1100" s="13"/>
      <c r="BM1100" s="13"/>
      <c r="BN1100" s="13"/>
      <c r="BO1100" s="13"/>
      <c r="BP1100" s="13"/>
      <c r="BQ1100" s="13"/>
      <c r="BR1100" s="13"/>
      <c r="BS1100" s="13"/>
      <c r="BT1100" s="13"/>
      <c r="BU1100" s="13"/>
      <c r="BV1100" s="13"/>
      <c r="BW1100" s="13"/>
      <c r="BX1100" s="13"/>
      <c r="BY1100" s="13"/>
      <c r="BZ1100" s="13"/>
      <c r="CA1100" s="13"/>
      <c r="CB1100" s="13"/>
      <c r="CC1100" s="13"/>
      <c r="CD1100" s="13"/>
      <c r="CE1100" s="13"/>
      <c r="CF1100" s="13"/>
      <c r="CG1100" s="13"/>
      <c r="CH1100" s="13"/>
    </row>
    <row r="1101" spans="1:86">
      <c r="A1101" s="15"/>
      <c r="B1101" s="15"/>
      <c r="C1101" s="15"/>
      <c r="D1101" s="15"/>
      <c r="E1101" s="15"/>
      <c r="F1101" s="15"/>
      <c r="G1101" s="15"/>
      <c r="H1101" s="15"/>
      <c r="I1101" s="15"/>
      <c r="J1101" s="15"/>
      <c r="K1101" s="15"/>
      <c r="L1101" s="15"/>
      <c r="M1101" s="15"/>
      <c r="N1101" s="15"/>
      <c r="O1101" s="15"/>
      <c r="P1101" s="15"/>
      <c r="Q1101" s="15"/>
      <c r="R1101" s="15"/>
      <c r="S1101" s="15"/>
      <c r="T1101" s="15"/>
      <c r="U1101" s="15"/>
      <c r="V1101" s="15"/>
      <c r="W1101" s="15"/>
      <c r="X1101" s="15"/>
      <c r="Z1101" s="15"/>
      <c r="AA1101" s="15"/>
      <c r="AB1101" s="15"/>
      <c r="AC1101" s="15"/>
      <c r="AD1101" s="15"/>
      <c r="AE1101" s="15"/>
      <c r="AF1101" s="15"/>
      <c r="AG1101" s="15"/>
      <c r="AH1101" s="15"/>
      <c r="AI1101" s="15"/>
      <c r="AJ1101" s="15"/>
      <c r="AK1101" s="15"/>
      <c r="AL1101" s="15"/>
      <c r="AM1101" s="13"/>
      <c r="AN1101" s="13"/>
      <c r="AO1101" s="13"/>
      <c r="AP1101" s="13"/>
      <c r="AQ1101" s="13"/>
      <c r="AR1101" s="13"/>
      <c r="AS1101" s="13"/>
      <c r="AT1101" s="13"/>
      <c r="AU1101" s="13"/>
      <c r="AV1101" s="13"/>
      <c r="AW1101" s="13"/>
      <c r="AX1101" s="13"/>
      <c r="AY1101" s="13"/>
      <c r="AZ1101" s="13"/>
      <c r="BA1101" s="13"/>
      <c r="BB1101" s="13"/>
      <c r="BC1101" s="13"/>
      <c r="BD1101" s="13"/>
      <c r="BE1101" s="13"/>
      <c r="BF1101" s="13"/>
      <c r="BG1101" s="13"/>
      <c r="BH1101" s="13"/>
      <c r="BI1101" s="13"/>
      <c r="BJ1101" s="13"/>
      <c r="BK1101" s="13"/>
      <c r="BL1101" s="13"/>
      <c r="BM1101" s="13"/>
      <c r="BN1101" s="13"/>
      <c r="BO1101" s="13"/>
      <c r="BP1101" s="13"/>
      <c r="BQ1101" s="13"/>
      <c r="BR1101" s="13"/>
      <c r="BS1101" s="13"/>
      <c r="BT1101" s="13"/>
      <c r="BU1101" s="13"/>
      <c r="BV1101" s="13"/>
      <c r="BW1101" s="13"/>
      <c r="BX1101" s="13"/>
      <c r="BY1101" s="13"/>
      <c r="BZ1101" s="13"/>
      <c r="CA1101" s="13"/>
      <c r="CB1101" s="13"/>
      <c r="CC1101" s="13"/>
      <c r="CD1101" s="13"/>
      <c r="CE1101" s="13"/>
      <c r="CF1101" s="13"/>
      <c r="CG1101" s="13"/>
      <c r="CH1101" s="13"/>
    </row>
    <row r="1102" spans="1:86">
      <c r="A1102" s="15"/>
      <c r="B1102" s="15"/>
      <c r="C1102" s="15"/>
      <c r="D1102" s="15"/>
      <c r="E1102" s="15"/>
      <c r="F1102" s="15"/>
      <c r="G1102" s="15"/>
      <c r="H1102" s="15"/>
      <c r="I1102" s="15"/>
      <c r="J1102" s="15"/>
      <c r="K1102" s="15"/>
      <c r="L1102" s="15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/>
      <c r="W1102" s="15"/>
      <c r="X1102" s="15"/>
      <c r="Z1102" s="15"/>
      <c r="AA1102" s="15"/>
      <c r="AB1102" s="15"/>
      <c r="AC1102" s="15"/>
      <c r="AD1102" s="15"/>
      <c r="AE1102" s="15"/>
      <c r="AF1102" s="15"/>
      <c r="AG1102" s="15"/>
      <c r="AH1102" s="15"/>
      <c r="AI1102" s="15"/>
      <c r="AJ1102" s="15"/>
      <c r="AK1102" s="15"/>
      <c r="AL1102" s="15"/>
      <c r="AM1102" s="13"/>
      <c r="AN1102" s="13"/>
      <c r="AO1102" s="13"/>
      <c r="AP1102" s="13"/>
      <c r="AQ1102" s="13"/>
      <c r="AR1102" s="13"/>
      <c r="AS1102" s="13"/>
      <c r="AT1102" s="13"/>
      <c r="AU1102" s="13"/>
      <c r="AV1102" s="13"/>
      <c r="AW1102" s="13"/>
      <c r="AX1102" s="13"/>
      <c r="AY1102" s="13"/>
      <c r="AZ1102" s="13"/>
      <c r="BA1102" s="13"/>
      <c r="BB1102" s="13"/>
      <c r="BC1102" s="13"/>
      <c r="BD1102" s="13"/>
      <c r="BE1102" s="13"/>
      <c r="BF1102" s="13"/>
      <c r="BG1102" s="13"/>
      <c r="BH1102" s="13"/>
      <c r="BI1102" s="13"/>
      <c r="BJ1102" s="13"/>
      <c r="BK1102" s="13"/>
      <c r="BL1102" s="13"/>
      <c r="BM1102" s="13"/>
      <c r="BN1102" s="13"/>
      <c r="BO1102" s="13"/>
      <c r="BP1102" s="13"/>
      <c r="BQ1102" s="13"/>
      <c r="BR1102" s="13"/>
      <c r="BS1102" s="13"/>
      <c r="BT1102" s="13"/>
      <c r="BU1102" s="13"/>
      <c r="BV1102" s="13"/>
      <c r="BW1102" s="13"/>
      <c r="BX1102" s="13"/>
      <c r="BY1102" s="13"/>
      <c r="BZ1102" s="13"/>
      <c r="CA1102" s="13"/>
      <c r="CB1102" s="13"/>
      <c r="CC1102" s="13"/>
      <c r="CD1102" s="13"/>
      <c r="CE1102" s="13"/>
      <c r="CF1102" s="13"/>
      <c r="CG1102" s="13"/>
      <c r="CH1102" s="13"/>
    </row>
    <row r="1103" spans="1:86">
      <c r="A1103" s="15"/>
      <c r="B1103" s="15"/>
      <c r="C1103" s="15"/>
      <c r="D1103" s="15"/>
      <c r="E1103" s="15"/>
      <c r="F1103" s="15"/>
      <c r="G1103" s="15"/>
      <c r="H1103" s="15"/>
      <c r="I1103" s="15"/>
      <c r="J1103" s="15"/>
      <c r="K1103" s="15"/>
      <c r="L1103" s="15"/>
      <c r="M1103" s="15"/>
      <c r="N1103" s="15"/>
      <c r="O1103" s="15"/>
      <c r="P1103" s="15"/>
      <c r="Q1103" s="15"/>
      <c r="R1103" s="15"/>
      <c r="S1103" s="15"/>
      <c r="T1103" s="15"/>
      <c r="U1103" s="15"/>
      <c r="V1103" s="15"/>
      <c r="W1103" s="15"/>
      <c r="X1103" s="15"/>
      <c r="Z1103" s="15"/>
      <c r="AA1103" s="15"/>
      <c r="AB1103" s="15"/>
      <c r="AC1103" s="15"/>
      <c r="AD1103" s="15"/>
      <c r="AE1103" s="15"/>
      <c r="AF1103" s="15"/>
      <c r="AG1103" s="15"/>
      <c r="AH1103" s="15"/>
      <c r="AI1103" s="15"/>
      <c r="AJ1103" s="15"/>
      <c r="AK1103" s="15"/>
      <c r="AL1103" s="15"/>
      <c r="AM1103" s="13"/>
      <c r="AN1103" s="13"/>
      <c r="AO1103" s="13"/>
      <c r="AP1103" s="13"/>
      <c r="AQ1103" s="13"/>
      <c r="AR1103" s="13"/>
      <c r="AS1103" s="13"/>
      <c r="AT1103" s="13"/>
      <c r="AU1103" s="13"/>
      <c r="AV1103" s="13"/>
      <c r="AW1103" s="13"/>
      <c r="AX1103" s="13"/>
      <c r="AY1103" s="13"/>
      <c r="AZ1103" s="13"/>
      <c r="BA1103" s="13"/>
      <c r="BB1103" s="13"/>
      <c r="BC1103" s="13"/>
      <c r="BD1103" s="13"/>
      <c r="BE1103" s="13"/>
      <c r="BF1103" s="13"/>
      <c r="BG1103" s="13"/>
      <c r="BH1103" s="13"/>
      <c r="BI1103" s="13"/>
      <c r="BJ1103" s="13"/>
      <c r="BK1103" s="13"/>
      <c r="BL1103" s="13"/>
      <c r="BM1103" s="13"/>
      <c r="BN1103" s="13"/>
      <c r="BO1103" s="13"/>
      <c r="BP1103" s="13"/>
      <c r="BQ1103" s="13"/>
      <c r="BR1103" s="13"/>
      <c r="BS1103" s="13"/>
      <c r="BT1103" s="13"/>
      <c r="BU1103" s="13"/>
      <c r="BV1103" s="13"/>
      <c r="BW1103" s="13"/>
      <c r="BX1103" s="13"/>
      <c r="BY1103" s="13"/>
      <c r="BZ1103" s="13"/>
      <c r="CA1103" s="13"/>
      <c r="CB1103" s="13"/>
      <c r="CC1103" s="13"/>
      <c r="CD1103" s="13"/>
      <c r="CE1103" s="13"/>
      <c r="CF1103" s="13"/>
      <c r="CG1103" s="13"/>
      <c r="CH1103" s="13"/>
    </row>
    <row r="1104" spans="1:86">
      <c r="A1104" s="15"/>
      <c r="B1104" s="15"/>
      <c r="C1104" s="15"/>
      <c r="D1104" s="15"/>
      <c r="E1104" s="15"/>
      <c r="F1104" s="15"/>
      <c r="G1104" s="15"/>
      <c r="H1104" s="15"/>
      <c r="I1104" s="15"/>
      <c r="J1104" s="15"/>
      <c r="K1104" s="15"/>
      <c r="L1104" s="15"/>
      <c r="M1104" s="15"/>
      <c r="N1104" s="15"/>
      <c r="O1104" s="15"/>
      <c r="P1104" s="15"/>
      <c r="Q1104" s="15"/>
      <c r="R1104" s="15"/>
      <c r="S1104" s="15"/>
      <c r="T1104" s="15"/>
      <c r="U1104" s="15"/>
      <c r="V1104" s="15"/>
      <c r="W1104" s="15"/>
      <c r="X1104" s="15"/>
      <c r="Z1104" s="15"/>
      <c r="AA1104" s="15"/>
      <c r="AB1104" s="15"/>
      <c r="AC1104" s="15"/>
      <c r="AD1104" s="15"/>
      <c r="AE1104" s="15"/>
      <c r="AF1104" s="15"/>
      <c r="AG1104" s="15"/>
      <c r="AH1104" s="15"/>
      <c r="AI1104" s="15"/>
      <c r="AJ1104" s="15"/>
      <c r="AK1104" s="15"/>
      <c r="AL1104" s="15"/>
      <c r="AM1104" s="13"/>
      <c r="AN1104" s="13"/>
      <c r="AO1104" s="13"/>
      <c r="AP1104" s="13"/>
      <c r="AQ1104" s="13"/>
      <c r="AR1104" s="13"/>
      <c r="AS1104" s="13"/>
      <c r="AT1104" s="13"/>
      <c r="AU1104" s="13"/>
      <c r="AV1104" s="13"/>
      <c r="AW1104" s="13"/>
      <c r="AX1104" s="13"/>
      <c r="AY1104" s="13"/>
      <c r="AZ1104" s="13"/>
      <c r="BA1104" s="13"/>
      <c r="BB1104" s="13"/>
      <c r="BC1104" s="13"/>
      <c r="BD1104" s="13"/>
      <c r="BE1104" s="13"/>
      <c r="BF1104" s="13"/>
      <c r="BG1104" s="13"/>
      <c r="BH1104" s="13"/>
      <c r="BI1104" s="13"/>
      <c r="BJ1104" s="13"/>
      <c r="BK1104" s="13"/>
      <c r="BL1104" s="13"/>
      <c r="BM1104" s="13"/>
      <c r="BN1104" s="13"/>
      <c r="BO1104" s="13"/>
      <c r="BP1104" s="13"/>
      <c r="BQ1104" s="13"/>
      <c r="BR1104" s="13"/>
      <c r="BS1104" s="13"/>
      <c r="BT1104" s="13"/>
      <c r="BU1104" s="13"/>
      <c r="BV1104" s="13"/>
      <c r="BW1104" s="13"/>
      <c r="BX1104" s="13"/>
      <c r="BY1104" s="13"/>
      <c r="BZ1104" s="13"/>
      <c r="CA1104" s="13"/>
      <c r="CB1104" s="13"/>
      <c r="CC1104" s="13"/>
      <c r="CD1104" s="13"/>
      <c r="CE1104" s="13"/>
      <c r="CF1104" s="13"/>
      <c r="CG1104" s="13"/>
      <c r="CH1104" s="13"/>
    </row>
    <row r="1105" spans="1:86">
      <c r="A1105" s="15"/>
      <c r="B1105" s="15"/>
      <c r="C1105" s="15"/>
      <c r="D1105" s="15"/>
      <c r="E1105" s="15"/>
      <c r="F1105" s="15"/>
      <c r="G1105" s="15"/>
      <c r="H1105" s="15"/>
      <c r="I1105" s="15"/>
      <c r="J1105" s="15"/>
      <c r="K1105" s="15"/>
      <c r="L1105" s="15"/>
      <c r="M1105" s="15"/>
      <c r="N1105" s="15"/>
      <c r="O1105" s="15"/>
      <c r="P1105" s="15"/>
      <c r="Q1105" s="15"/>
      <c r="R1105" s="15"/>
      <c r="S1105" s="15"/>
      <c r="T1105" s="15"/>
      <c r="U1105" s="15"/>
      <c r="V1105" s="15"/>
      <c r="W1105" s="15"/>
      <c r="X1105" s="15"/>
      <c r="Z1105" s="15"/>
      <c r="AA1105" s="15"/>
      <c r="AB1105" s="15"/>
      <c r="AC1105" s="15"/>
      <c r="AD1105" s="15"/>
      <c r="AE1105" s="15"/>
      <c r="AF1105" s="15"/>
      <c r="AG1105" s="15"/>
      <c r="AH1105" s="15"/>
      <c r="AI1105" s="15"/>
      <c r="AJ1105" s="15"/>
      <c r="AK1105" s="15"/>
      <c r="AL1105" s="15"/>
      <c r="AM1105" s="13"/>
      <c r="AN1105" s="13"/>
      <c r="AO1105" s="13"/>
      <c r="AP1105" s="13"/>
      <c r="AQ1105" s="13"/>
      <c r="AR1105" s="13"/>
      <c r="AS1105" s="13"/>
      <c r="AT1105" s="13"/>
      <c r="AU1105" s="13"/>
      <c r="AV1105" s="13"/>
      <c r="AW1105" s="13"/>
      <c r="AX1105" s="13"/>
      <c r="AY1105" s="13"/>
      <c r="AZ1105" s="13"/>
      <c r="BA1105" s="13"/>
      <c r="BB1105" s="13"/>
      <c r="BC1105" s="13"/>
      <c r="BD1105" s="13"/>
      <c r="BE1105" s="13"/>
      <c r="BF1105" s="13"/>
      <c r="BG1105" s="13"/>
      <c r="BH1105" s="13"/>
      <c r="BI1105" s="13"/>
      <c r="BJ1105" s="13"/>
      <c r="BK1105" s="13"/>
      <c r="BL1105" s="13"/>
      <c r="BM1105" s="13"/>
      <c r="BN1105" s="13"/>
      <c r="BO1105" s="13"/>
      <c r="BP1105" s="13"/>
      <c r="BQ1105" s="13"/>
      <c r="BR1105" s="13"/>
      <c r="BS1105" s="13"/>
      <c r="BT1105" s="13"/>
      <c r="BU1105" s="13"/>
      <c r="BV1105" s="13"/>
      <c r="BW1105" s="13"/>
      <c r="BX1105" s="13"/>
      <c r="BY1105" s="13"/>
      <c r="BZ1105" s="13"/>
      <c r="CA1105" s="13"/>
      <c r="CB1105" s="13"/>
      <c r="CC1105" s="13"/>
      <c r="CD1105" s="13"/>
      <c r="CE1105" s="13"/>
      <c r="CF1105" s="13"/>
      <c r="CG1105" s="13"/>
      <c r="CH1105" s="13"/>
    </row>
    <row r="1106" spans="1:86">
      <c r="A1106" s="15"/>
      <c r="B1106" s="15"/>
      <c r="C1106" s="15"/>
      <c r="D1106" s="15"/>
      <c r="E1106" s="15"/>
      <c r="F1106" s="15"/>
      <c r="G1106" s="15"/>
      <c r="H1106" s="15"/>
      <c r="I1106" s="15"/>
      <c r="J1106" s="15"/>
      <c r="K1106" s="15"/>
      <c r="L1106" s="15"/>
      <c r="M1106" s="15"/>
      <c r="N1106" s="15"/>
      <c r="O1106" s="15"/>
      <c r="P1106" s="15"/>
      <c r="Q1106" s="15"/>
      <c r="R1106" s="15"/>
      <c r="S1106" s="15"/>
      <c r="T1106" s="15"/>
      <c r="U1106" s="15"/>
      <c r="V1106" s="15"/>
      <c r="W1106" s="15"/>
      <c r="X1106" s="15"/>
      <c r="Z1106" s="15"/>
      <c r="AA1106" s="15"/>
      <c r="AB1106" s="15"/>
      <c r="AC1106" s="15"/>
      <c r="AD1106" s="15"/>
      <c r="AE1106" s="15"/>
      <c r="AF1106" s="15"/>
      <c r="AG1106" s="15"/>
      <c r="AH1106" s="15"/>
      <c r="AI1106" s="15"/>
      <c r="AJ1106" s="15"/>
      <c r="AK1106" s="15"/>
      <c r="AL1106" s="15"/>
      <c r="AM1106" s="13"/>
      <c r="AN1106" s="13"/>
      <c r="AO1106" s="13"/>
      <c r="AP1106" s="13"/>
      <c r="AQ1106" s="13"/>
      <c r="AR1106" s="13"/>
      <c r="AS1106" s="13"/>
      <c r="AT1106" s="13"/>
      <c r="AU1106" s="13"/>
      <c r="AV1106" s="13"/>
      <c r="AW1106" s="13"/>
      <c r="AX1106" s="13"/>
      <c r="AY1106" s="13"/>
      <c r="AZ1106" s="13"/>
      <c r="BA1106" s="13"/>
      <c r="BB1106" s="13"/>
      <c r="BC1106" s="13"/>
      <c r="BD1106" s="13"/>
      <c r="BE1106" s="13"/>
      <c r="BF1106" s="13"/>
      <c r="BG1106" s="13"/>
      <c r="BH1106" s="13"/>
      <c r="BI1106" s="13"/>
      <c r="BJ1106" s="13"/>
      <c r="BK1106" s="13"/>
      <c r="BL1106" s="13"/>
      <c r="BM1106" s="13"/>
      <c r="BN1106" s="13"/>
      <c r="BO1106" s="13"/>
      <c r="BP1106" s="13"/>
      <c r="BQ1106" s="13"/>
      <c r="BR1106" s="13"/>
      <c r="BS1106" s="13"/>
      <c r="BT1106" s="13"/>
      <c r="BU1106" s="13"/>
      <c r="BV1106" s="13"/>
      <c r="BW1106" s="13"/>
      <c r="BX1106" s="13"/>
      <c r="BY1106" s="13"/>
      <c r="BZ1106" s="13"/>
      <c r="CA1106" s="13"/>
      <c r="CB1106" s="13"/>
      <c r="CC1106" s="13"/>
      <c r="CD1106" s="13"/>
      <c r="CE1106" s="13"/>
      <c r="CF1106" s="13"/>
      <c r="CG1106" s="13"/>
      <c r="CH1106" s="13"/>
    </row>
    <row r="1107" spans="1:86">
      <c r="A1107" s="15"/>
      <c r="B1107" s="15"/>
      <c r="C1107" s="15"/>
      <c r="D1107" s="15"/>
      <c r="E1107" s="15"/>
      <c r="F1107" s="15"/>
      <c r="G1107" s="15"/>
      <c r="H1107" s="15"/>
      <c r="I1107" s="15"/>
      <c r="J1107" s="15"/>
      <c r="K1107" s="15"/>
      <c r="L1107" s="15"/>
      <c r="M1107" s="15"/>
      <c r="N1107" s="15"/>
      <c r="O1107" s="15"/>
      <c r="P1107" s="15"/>
      <c r="Q1107" s="15"/>
      <c r="R1107" s="15"/>
      <c r="S1107" s="15"/>
      <c r="T1107" s="15"/>
      <c r="U1107" s="15"/>
      <c r="V1107" s="15"/>
      <c r="W1107" s="15"/>
      <c r="X1107" s="15"/>
      <c r="Z1107" s="15"/>
      <c r="AA1107" s="15"/>
      <c r="AB1107" s="15"/>
      <c r="AC1107" s="15"/>
      <c r="AD1107" s="15"/>
      <c r="AE1107" s="15"/>
      <c r="AF1107" s="15"/>
      <c r="AG1107" s="15"/>
      <c r="AH1107" s="15"/>
      <c r="AI1107" s="15"/>
      <c r="AJ1107" s="15"/>
      <c r="AK1107" s="15"/>
      <c r="AL1107" s="15"/>
      <c r="AM1107" s="13"/>
      <c r="AN1107" s="13"/>
      <c r="AO1107" s="13"/>
      <c r="AP1107" s="13"/>
      <c r="AQ1107" s="13"/>
      <c r="AR1107" s="13"/>
      <c r="AS1107" s="13"/>
      <c r="AT1107" s="13"/>
      <c r="AU1107" s="13"/>
      <c r="AV1107" s="13"/>
      <c r="AW1107" s="13"/>
      <c r="AX1107" s="13"/>
      <c r="AY1107" s="13"/>
      <c r="AZ1107" s="13"/>
      <c r="BA1107" s="13"/>
      <c r="BB1107" s="13"/>
      <c r="BC1107" s="13"/>
      <c r="BD1107" s="13"/>
      <c r="BE1107" s="13"/>
      <c r="BF1107" s="13"/>
      <c r="BG1107" s="13"/>
      <c r="BH1107" s="13"/>
      <c r="BI1107" s="13"/>
      <c r="BJ1107" s="13"/>
      <c r="BK1107" s="13"/>
      <c r="BL1107" s="13"/>
      <c r="BM1107" s="13"/>
      <c r="BN1107" s="13"/>
      <c r="BO1107" s="13"/>
      <c r="BP1107" s="13"/>
      <c r="BQ1107" s="13"/>
      <c r="BR1107" s="13"/>
      <c r="BS1107" s="13"/>
      <c r="BT1107" s="13"/>
      <c r="BU1107" s="13"/>
      <c r="BV1107" s="13"/>
      <c r="BW1107" s="13"/>
      <c r="BX1107" s="13"/>
      <c r="BY1107" s="13"/>
      <c r="BZ1107" s="13"/>
      <c r="CA1107" s="13"/>
      <c r="CB1107" s="13"/>
      <c r="CC1107" s="13"/>
      <c r="CD1107" s="13"/>
      <c r="CE1107" s="13"/>
      <c r="CF1107" s="13"/>
      <c r="CG1107" s="13"/>
      <c r="CH1107" s="13"/>
    </row>
    <row r="1108" spans="1:86">
      <c r="A1108" s="15"/>
      <c r="B1108" s="15"/>
      <c r="C1108" s="15"/>
      <c r="D1108" s="15"/>
      <c r="E1108" s="15"/>
      <c r="F1108" s="15"/>
      <c r="G1108" s="15"/>
      <c r="H1108" s="15"/>
      <c r="I1108" s="15"/>
      <c r="J1108" s="15"/>
      <c r="K1108" s="15"/>
      <c r="L1108" s="15"/>
      <c r="M1108" s="15"/>
      <c r="N1108" s="15"/>
      <c r="O1108" s="15"/>
      <c r="P1108" s="15"/>
      <c r="Q1108" s="15"/>
      <c r="R1108" s="15"/>
      <c r="S1108" s="15"/>
      <c r="T1108" s="15"/>
      <c r="U1108" s="15"/>
      <c r="V1108" s="15"/>
      <c r="W1108" s="15"/>
      <c r="X1108" s="15"/>
      <c r="Z1108" s="15"/>
      <c r="AA1108" s="15"/>
      <c r="AB1108" s="15"/>
      <c r="AC1108" s="15"/>
      <c r="AD1108" s="15"/>
      <c r="AE1108" s="15"/>
      <c r="AF1108" s="15"/>
      <c r="AG1108" s="15"/>
      <c r="AH1108" s="15"/>
      <c r="AI1108" s="15"/>
      <c r="AJ1108" s="15"/>
      <c r="AK1108" s="15"/>
      <c r="AL1108" s="15"/>
      <c r="AM1108" s="13"/>
      <c r="AN1108" s="13"/>
      <c r="AO1108" s="13"/>
      <c r="AP1108" s="13"/>
      <c r="AQ1108" s="13"/>
      <c r="AR1108" s="13"/>
      <c r="AS1108" s="13"/>
      <c r="AT1108" s="13"/>
      <c r="AU1108" s="13"/>
      <c r="AV1108" s="13"/>
      <c r="AW1108" s="13"/>
      <c r="AX1108" s="13"/>
      <c r="AY1108" s="13"/>
      <c r="AZ1108" s="13"/>
      <c r="BA1108" s="13"/>
      <c r="BB1108" s="13"/>
      <c r="BC1108" s="13"/>
      <c r="BD1108" s="13"/>
      <c r="BE1108" s="13"/>
      <c r="BF1108" s="13"/>
      <c r="BG1108" s="13"/>
      <c r="BH1108" s="13"/>
      <c r="BI1108" s="13"/>
      <c r="BJ1108" s="13"/>
      <c r="BK1108" s="13"/>
      <c r="BL1108" s="13"/>
      <c r="BM1108" s="13"/>
      <c r="BN1108" s="13"/>
      <c r="BO1108" s="13"/>
      <c r="BP1108" s="13"/>
      <c r="BQ1108" s="13"/>
      <c r="BR1108" s="13"/>
      <c r="BS1108" s="13"/>
      <c r="BT1108" s="13"/>
      <c r="BU1108" s="13"/>
      <c r="BV1108" s="13"/>
      <c r="BW1108" s="13"/>
      <c r="BX1108" s="13"/>
      <c r="BY1108" s="13"/>
      <c r="BZ1108" s="13"/>
      <c r="CA1108" s="13"/>
      <c r="CB1108" s="13"/>
      <c r="CC1108" s="13"/>
      <c r="CD1108" s="13"/>
      <c r="CE1108" s="13"/>
      <c r="CF1108" s="13"/>
      <c r="CG1108" s="13"/>
      <c r="CH1108" s="13"/>
    </row>
    <row r="1109" spans="1:86">
      <c r="A1109" s="15"/>
      <c r="B1109" s="15"/>
      <c r="C1109" s="15"/>
      <c r="D1109" s="15"/>
      <c r="E1109" s="15"/>
      <c r="F1109" s="15"/>
      <c r="G1109" s="15"/>
      <c r="H1109" s="15"/>
      <c r="I1109" s="15"/>
      <c r="J1109" s="15"/>
      <c r="K1109" s="15"/>
      <c r="L1109" s="15"/>
      <c r="M1109" s="15"/>
      <c r="N1109" s="15"/>
      <c r="O1109" s="15"/>
      <c r="P1109" s="15"/>
      <c r="Q1109" s="15"/>
      <c r="R1109" s="15"/>
      <c r="S1109" s="15"/>
      <c r="T1109" s="15"/>
      <c r="U1109" s="15"/>
      <c r="V1109" s="15"/>
      <c r="W1109" s="15"/>
      <c r="X1109" s="15"/>
      <c r="Z1109" s="15"/>
      <c r="AA1109" s="15"/>
      <c r="AB1109" s="15"/>
      <c r="AC1109" s="15"/>
      <c r="AD1109" s="15"/>
      <c r="AE1109" s="15"/>
      <c r="AF1109" s="15"/>
      <c r="AG1109" s="15"/>
      <c r="AH1109" s="15"/>
      <c r="AI1109" s="15"/>
      <c r="AJ1109" s="15"/>
      <c r="AK1109" s="15"/>
      <c r="AL1109" s="15"/>
      <c r="AM1109" s="13"/>
      <c r="AN1109" s="13"/>
      <c r="AO1109" s="13"/>
      <c r="AP1109" s="13"/>
      <c r="AQ1109" s="13"/>
      <c r="AR1109" s="13"/>
      <c r="AS1109" s="13"/>
      <c r="AT1109" s="13"/>
      <c r="AU1109" s="13"/>
      <c r="AV1109" s="13"/>
      <c r="AW1109" s="13"/>
      <c r="AX1109" s="13"/>
      <c r="AY1109" s="13"/>
      <c r="AZ1109" s="13"/>
      <c r="BA1109" s="13"/>
      <c r="BB1109" s="13"/>
      <c r="BC1109" s="13"/>
      <c r="BD1109" s="13"/>
      <c r="BE1109" s="13"/>
      <c r="BF1109" s="13"/>
      <c r="BG1109" s="13"/>
      <c r="BH1109" s="13"/>
      <c r="BI1109" s="13"/>
      <c r="BJ1109" s="13"/>
      <c r="BK1109" s="13"/>
      <c r="BL1109" s="13"/>
      <c r="BM1109" s="13"/>
      <c r="BN1109" s="13"/>
      <c r="BO1109" s="13"/>
      <c r="BP1109" s="13"/>
      <c r="BQ1109" s="13"/>
      <c r="BR1109" s="13"/>
      <c r="BS1109" s="13"/>
      <c r="BT1109" s="13"/>
      <c r="BU1109" s="13"/>
      <c r="BV1109" s="13"/>
      <c r="BW1109" s="13"/>
      <c r="BX1109" s="13"/>
      <c r="BY1109" s="13"/>
      <c r="BZ1109" s="13"/>
      <c r="CA1109" s="13"/>
      <c r="CB1109" s="13"/>
      <c r="CC1109" s="13"/>
      <c r="CD1109" s="13"/>
      <c r="CE1109" s="13"/>
      <c r="CF1109" s="13"/>
      <c r="CG1109" s="13"/>
      <c r="CH1109" s="13"/>
    </row>
    <row r="1110" spans="1:86">
      <c r="A1110" s="15"/>
      <c r="B1110" s="15"/>
      <c r="C1110" s="15"/>
      <c r="D1110" s="15"/>
      <c r="E1110" s="15"/>
      <c r="F1110" s="15"/>
      <c r="G1110" s="15"/>
      <c r="H1110" s="15"/>
      <c r="I1110" s="15"/>
      <c r="J1110" s="15"/>
      <c r="K1110" s="15"/>
      <c r="L1110" s="15"/>
      <c r="M1110" s="15"/>
      <c r="N1110" s="15"/>
      <c r="O1110" s="15"/>
      <c r="P1110" s="15"/>
      <c r="Q1110" s="15"/>
      <c r="R1110" s="15"/>
      <c r="S1110" s="15"/>
      <c r="T1110" s="15"/>
      <c r="U1110" s="15"/>
      <c r="V1110" s="15"/>
      <c r="W1110" s="15"/>
      <c r="X1110" s="15"/>
      <c r="Z1110" s="15"/>
      <c r="AA1110" s="15"/>
      <c r="AB1110" s="15"/>
      <c r="AC1110" s="15"/>
      <c r="AD1110" s="15"/>
      <c r="AE1110" s="15"/>
      <c r="AF1110" s="15"/>
      <c r="AG1110" s="15"/>
      <c r="AH1110" s="15"/>
      <c r="AI1110" s="15"/>
      <c r="AJ1110" s="15"/>
      <c r="AK1110" s="15"/>
      <c r="AL1110" s="15"/>
      <c r="AM1110" s="13"/>
      <c r="AN1110" s="13"/>
      <c r="AO1110" s="13"/>
      <c r="AP1110" s="13"/>
      <c r="AQ1110" s="13"/>
      <c r="AR1110" s="13"/>
      <c r="AS1110" s="13"/>
      <c r="AT1110" s="13"/>
      <c r="AU1110" s="13"/>
      <c r="AV1110" s="13"/>
      <c r="AW1110" s="13"/>
      <c r="AX1110" s="13"/>
      <c r="AY1110" s="13"/>
      <c r="AZ1110" s="13"/>
      <c r="BA1110" s="13"/>
      <c r="BB1110" s="13"/>
      <c r="BC1110" s="13"/>
      <c r="BD1110" s="13"/>
      <c r="BE1110" s="13"/>
      <c r="BF1110" s="13"/>
      <c r="BG1110" s="13"/>
      <c r="BH1110" s="13"/>
      <c r="BI1110" s="13"/>
      <c r="BJ1110" s="13"/>
      <c r="BK1110" s="13"/>
      <c r="BL1110" s="13"/>
      <c r="BM1110" s="13"/>
      <c r="BN1110" s="13"/>
      <c r="BO1110" s="13"/>
      <c r="BP1110" s="13"/>
      <c r="BQ1110" s="13"/>
      <c r="BR1110" s="13"/>
      <c r="BS1110" s="13"/>
      <c r="BT1110" s="13"/>
      <c r="BU1110" s="13"/>
      <c r="BV1110" s="13"/>
      <c r="BW1110" s="13"/>
      <c r="BX1110" s="13"/>
      <c r="BY1110" s="13"/>
      <c r="BZ1110" s="13"/>
      <c r="CA1110" s="13"/>
      <c r="CB1110" s="13"/>
      <c r="CC1110" s="13"/>
      <c r="CD1110" s="13"/>
      <c r="CE1110" s="13"/>
      <c r="CF1110" s="13"/>
      <c r="CG1110" s="13"/>
      <c r="CH1110" s="13"/>
    </row>
    <row r="1111" spans="1:86">
      <c r="A1111" s="15"/>
      <c r="B1111" s="15"/>
      <c r="C1111" s="15"/>
      <c r="D1111" s="15"/>
      <c r="E1111" s="15"/>
      <c r="F1111" s="15"/>
      <c r="G1111" s="15"/>
      <c r="H1111" s="15"/>
      <c r="I1111" s="15"/>
      <c r="J1111" s="15"/>
      <c r="K1111" s="15"/>
      <c r="L1111" s="15"/>
      <c r="M1111" s="15"/>
      <c r="N1111" s="15"/>
      <c r="O1111" s="15"/>
      <c r="P1111" s="15"/>
      <c r="Q1111" s="15"/>
      <c r="R1111" s="15"/>
      <c r="S1111" s="15"/>
      <c r="T1111" s="15"/>
      <c r="U1111" s="15"/>
      <c r="V1111" s="15"/>
      <c r="W1111" s="15"/>
      <c r="X1111" s="15"/>
      <c r="Z1111" s="15"/>
      <c r="AA1111" s="15"/>
      <c r="AB1111" s="15"/>
      <c r="AC1111" s="15"/>
      <c r="AD1111" s="15"/>
      <c r="AE1111" s="15"/>
      <c r="AF1111" s="15"/>
      <c r="AG1111" s="15"/>
      <c r="AH1111" s="15"/>
      <c r="AI1111" s="15"/>
      <c r="AJ1111" s="15"/>
      <c r="AK1111" s="15"/>
      <c r="AL1111" s="15"/>
      <c r="AM1111" s="13"/>
      <c r="AN1111" s="13"/>
      <c r="AO1111" s="13"/>
      <c r="AP1111" s="13"/>
      <c r="AQ1111" s="13"/>
      <c r="AR1111" s="13"/>
      <c r="AS1111" s="13"/>
      <c r="AT1111" s="13"/>
      <c r="AU1111" s="13"/>
      <c r="AV1111" s="13"/>
      <c r="AW1111" s="13"/>
      <c r="AX1111" s="13"/>
      <c r="AY1111" s="13"/>
      <c r="AZ1111" s="13"/>
      <c r="BA1111" s="13"/>
      <c r="BB1111" s="13"/>
      <c r="BC1111" s="13"/>
      <c r="BD1111" s="13"/>
      <c r="BE1111" s="13"/>
      <c r="BF1111" s="13"/>
      <c r="BG1111" s="13"/>
      <c r="BH1111" s="13"/>
      <c r="BI1111" s="13"/>
      <c r="BJ1111" s="13"/>
      <c r="BK1111" s="13"/>
      <c r="BL1111" s="13"/>
      <c r="BM1111" s="13"/>
      <c r="BN1111" s="13"/>
      <c r="BO1111" s="13"/>
      <c r="BP1111" s="13"/>
      <c r="BQ1111" s="13"/>
      <c r="BR1111" s="13"/>
      <c r="BS1111" s="13"/>
      <c r="BT1111" s="13"/>
      <c r="BU1111" s="13"/>
      <c r="BV1111" s="13"/>
      <c r="BW1111" s="13"/>
      <c r="BX1111" s="13"/>
      <c r="BY1111" s="13"/>
      <c r="BZ1111" s="13"/>
      <c r="CA1111" s="13"/>
      <c r="CB1111" s="13"/>
      <c r="CC1111" s="13"/>
      <c r="CD1111" s="13"/>
      <c r="CE1111" s="13"/>
      <c r="CF1111" s="13"/>
      <c r="CG1111" s="13"/>
      <c r="CH1111" s="13"/>
    </row>
    <row r="1112" spans="1:86">
      <c r="A1112" s="15"/>
      <c r="B1112" s="15"/>
      <c r="C1112" s="15"/>
      <c r="D1112" s="15"/>
      <c r="E1112" s="15"/>
      <c r="F1112" s="15"/>
      <c r="G1112" s="15"/>
      <c r="H1112" s="15"/>
      <c r="I1112" s="15"/>
      <c r="J1112" s="15"/>
      <c r="K1112" s="15"/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Z1112" s="15"/>
      <c r="AA1112" s="15"/>
      <c r="AB1112" s="15"/>
      <c r="AC1112" s="15"/>
      <c r="AD1112" s="15"/>
      <c r="AE1112" s="15"/>
      <c r="AF1112" s="15"/>
      <c r="AG1112" s="15"/>
      <c r="AH1112" s="15"/>
      <c r="AI1112" s="15"/>
      <c r="AJ1112" s="15"/>
      <c r="AK1112" s="15"/>
      <c r="AL1112" s="15"/>
      <c r="AM1112" s="13"/>
      <c r="AN1112" s="13"/>
      <c r="AO1112" s="13"/>
      <c r="AP1112" s="13"/>
      <c r="AQ1112" s="13"/>
      <c r="AR1112" s="13"/>
      <c r="AS1112" s="13"/>
      <c r="AT1112" s="13"/>
      <c r="AU1112" s="13"/>
      <c r="AV1112" s="13"/>
      <c r="AW1112" s="13"/>
      <c r="AX1112" s="13"/>
      <c r="AY1112" s="13"/>
      <c r="AZ1112" s="13"/>
      <c r="BA1112" s="13"/>
      <c r="BB1112" s="13"/>
      <c r="BC1112" s="13"/>
      <c r="BD1112" s="13"/>
      <c r="BE1112" s="13"/>
      <c r="BF1112" s="13"/>
      <c r="BG1112" s="13"/>
      <c r="BH1112" s="13"/>
      <c r="BI1112" s="13"/>
      <c r="BJ1112" s="13"/>
      <c r="BK1112" s="13"/>
      <c r="BL1112" s="13"/>
      <c r="BM1112" s="13"/>
      <c r="BN1112" s="13"/>
      <c r="BO1112" s="13"/>
      <c r="BP1112" s="13"/>
      <c r="BQ1112" s="13"/>
      <c r="BR1112" s="13"/>
      <c r="BS1112" s="13"/>
      <c r="BT1112" s="13"/>
      <c r="BU1112" s="13"/>
      <c r="BV1112" s="13"/>
      <c r="BW1112" s="13"/>
      <c r="BX1112" s="13"/>
      <c r="BY1112" s="13"/>
      <c r="BZ1112" s="13"/>
      <c r="CA1112" s="13"/>
      <c r="CB1112" s="13"/>
      <c r="CC1112" s="13"/>
      <c r="CD1112" s="13"/>
      <c r="CE1112" s="13"/>
      <c r="CF1112" s="13"/>
      <c r="CG1112" s="13"/>
      <c r="CH1112" s="13"/>
    </row>
    <row r="1113" spans="1:86">
      <c r="A1113" s="15"/>
      <c r="B1113" s="15"/>
      <c r="C1113" s="15"/>
      <c r="D1113" s="15"/>
      <c r="E1113" s="15"/>
      <c r="F1113" s="15"/>
      <c r="G1113" s="15"/>
      <c r="H1113" s="15"/>
      <c r="I1113" s="15"/>
      <c r="J1113" s="15"/>
      <c r="K1113" s="15"/>
      <c r="L1113" s="15"/>
      <c r="M1113" s="15"/>
      <c r="N1113" s="15"/>
      <c r="O1113" s="15"/>
      <c r="P1113" s="15"/>
      <c r="Q1113" s="15"/>
      <c r="R1113" s="15"/>
      <c r="S1113" s="15"/>
      <c r="T1113" s="15"/>
      <c r="U1113" s="15"/>
      <c r="V1113" s="15"/>
      <c r="W1113" s="15"/>
      <c r="X1113" s="15"/>
      <c r="Z1113" s="15"/>
      <c r="AA1113" s="15"/>
      <c r="AB1113" s="15"/>
      <c r="AC1113" s="15"/>
      <c r="AD1113" s="15"/>
      <c r="AE1113" s="15"/>
      <c r="AF1113" s="15"/>
      <c r="AG1113" s="15"/>
      <c r="AH1113" s="15"/>
      <c r="AI1113" s="15"/>
      <c r="AJ1113" s="15"/>
      <c r="AK1113" s="15"/>
      <c r="AL1113" s="15"/>
      <c r="AM1113" s="13"/>
      <c r="AN1113" s="13"/>
      <c r="AO1113" s="13"/>
      <c r="AP1113" s="13"/>
      <c r="AQ1113" s="13"/>
      <c r="AR1113" s="13"/>
      <c r="AS1113" s="13"/>
      <c r="AT1113" s="13"/>
      <c r="AU1113" s="13"/>
      <c r="AV1113" s="13"/>
      <c r="AW1113" s="13"/>
      <c r="AX1113" s="13"/>
      <c r="AY1113" s="13"/>
      <c r="AZ1113" s="13"/>
      <c r="BA1113" s="13"/>
      <c r="BB1113" s="13"/>
      <c r="BC1113" s="13"/>
      <c r="BD1113" s="13"/>
      <c r="BE1113" s="13"/>
      <c r="BF1113" s="13"/>
      <c r="BG1113" s="13"/>
      <c r="BH1113" s="13"/>
      <c r="BI1113" s="13"/>
      <c r="BJ1113" s="13"/>
      <c r="BK1113" s="13"/>
      <c r="BL1113" s="13"/>
      <c r="BM1113" s="13"/>
      <c r="BN1113" s="13"/>
      <c r="BO1113" s="13"/>
      <c r="BP1113" s="13"/>
      <c r="BQ1113" s="13"/>
      <c r="BR1113" s="13"/>
      <c r="BS1113" s="13"/>
      <c r="BT1113" s="13"/>
      <c r="BU1113" s="13"/>
      <c r="BV1113" s="13"/>
      <c r="BW1113" s="13"/>
      <c r="BX1113" s="13"/>
      <c r="BY1113" s="13"/>
      <c r="BZ1113" s="13"/>
      <c r="CA1113" s="13"/>
      <c r="CB1113" s="13"/>
      <c r="CC1113" s="13"/>
      <c r="CD1113" s="13"/>
      <c r="CE1113" s="13"/>
      <c r="CF1113" s="13"/>
      <c r="CG1113" s="13"/>
      <c r="CH1113" s="13"/>
    </row>
    <row r="1114" spans="1:86">
      <c r="A1114" s="15"/>
      <c r="B1114" s="15"/>
      <c r="C1114" s="15"/>
      <c r="D1114" s="15"/>
      <c r="E1114" s="15"/>
      <c r="F1114" s="15"/>
      <c r="G1114" s="15"/>
      <c r="H1114" s="15"/>
      <c r="I1114" s="15"/>
      <c r="J1114" s="15"/>
      <c r="K1114" s="15"/>
      <c r="L1114" s="15"/>
      <c r="M1114" s="15"/>
      <c r="N1114" s="15"/>
      <c r="O1114" s="15"/>
      <c r="P1114" s="15"/>
      <c r="Q1114" s="15"/>
      <c r="R1114" s="15"/>
      <c r="S1114" s="15"/>
      <c r="T1114" s="15"/>
      <c r="U1114" s="15"/>
      <c r="V1114" s="15"/>
      <c r="W1114" s="15"/>
      <c r="X1114" s="15"/>
      <c r="Z1114" s="15"/>
      <c r="AA1114" s="15"/>
      <c r="AB1114" s="15"/>
      <c r="AC1114" s="15"/>
      <c r="AD1114" s="15"/>
      <c r="AE1114" s="15"/>
      <c r="AF1114" s="15"/>
      <c r="AG1114" s="15"/>
      <c r="AH1114" s="15"/>
      <c r="AI1114" s="15"/>
      <c r="AJ1114" s="15"/>
      <c r="AK1114" s="15"/>
      <c r="AL1114" s="15"/>
      <c r="AM1114" s="13"/>
      <c r="AN1114" s="13"/>
      <c r="AO1114" s="13"/>
      <c r="AP1114" s="13"/>
      <c r="AQ1114" s="13"/>
      <c r="AR1114" s="13"/>
      <c r="AS1114" s="13"/>
      <c r="AT1114" s="13"/>
      <c r="AU1114" s="13"/>
      <c r="AV1114" s="13"/>
      <c r="AW1114" s="13"/>
      <c r="AX1114" s="13"/>
      <c r="AY1114" s="13"/>
      <c r="AZ1114" s="13"/>
      <c r="BA1114" s="13"/>
      <c r="BB1114" s="13"/>
      <c r="BC1114" s="13"/>
      <c r="BD1114" s="13"/>
      <c r="BE1114" s="13"/>
      <c r="BF1114" s="13"/>
      <c r="BG1114" s="13"/>
      <c r="BH1114" s="13"/>
      <c r="BI1114" s="13"/>
      <c r="BJ1114" s="13"/>
      <c r="BK1114" s="13"/>
      <c r="BL1114" s="13"/>
      <c r="BM1114" s="13"/>
      <c r="BN1114" s="13"/>
      <c r="BO1114" s="13"/>
      <c r="BP1114" s="13"/>
      <c r="BQ1114" s="13"/>
      <c r="BR1114" s="13"/>
      <c r="BS1114" s="13"/>
      <c r="BT1114" s="13"/>
      <c r="BU1114" s="13"/>
      <c r="BV1114" s="13"/>
      <c r="BW1114" s="13"/>
      <c r="BX1114" s="13"/>
      <c r="BY1114" s="13"/>
      <c r="BZ1114" s="13"/>
      <c r="CA1114" s="13"/>
      <c r="CB1114" s="13"/>
      <c r="CC1114" s="13"/>
      <c r="CD1114" s="13"/>
      <c r="CE1114" s="13"/>
      <c r="CF1114" s="13"/>
      <c r="CG1114" s="13"/>
      <c r="CH1114" s="13"/>
    </row>
    <row r="1115" spans="1:86">
      <c r="A1115" s="15"/>
      <c r="B1115" s="15"/>
      <c r="C1115" s="15"/>
      <c r="D1115" s="15"/>
      <c r="E1115" s="15"/>
      <c r="F1115" s="15"/>
      <c r="G1115" s="15"/>
      <c r="H1115" s="15"/>
      <c r="I1115" s="15"/>
      <c r="J1115" s="15"/>
      <c r="K1115" s="15"/>
      <c r="L1115" s="15"/>
      <c r="M1115" s="15"/>
      <c r="N1115" s="15"/>
      <c r="O1115" s="15"/>
      <c r="P1115" s="15"/>
      <c r="Q1115" s="15"/>
      <c r="R1115" s="15"/>
      <c r="S1115" s="15"/>
      <c r="T1115" s="15"/>
      <c r="U1115" s="15"/>
      <c r="V1115" s="15"/>
      <c r="W1115" s="15"/>
      <c r="X1115" s="15"/>
      <c r="Z1115" s="15"/>
      <c r="AA1115" s="15"/>
      <c r="AB1115" s="15"/>
      <c r="AC1115" s="15"/>
      <c r="AD1115" s="15"/>
      <c r="AE1115" s="15"/>
      <c r="AF1115" s="15"/>
      <c r="AG1115" s="15"/>
      <c r="AH1115" s="15"/>
      <c r="AI1115" s="15"/>
      <c r="AJ1115" s="15"/>
      <c r="AK1115" s="15"/>
      <c r="AL1115" s="15"/>
      <c r="AM1115" s="13"/>
      <c r="AN1115" s="13"/>
      <c r="AO1115" s="13"/>
      <c r="AP1115" s="13"/>
      <c r="AQ1115" s="13"/>
      <c r="AR1115" s="13"/>
      <c r="AS1115" s="13"/>
      <c r="AT1115" s="13"/>
      <c r="AU1115" s="13"/>
      <c r="AV1115" s="13"/>
      <c r="AW1115" s="13"/>
      <c r="AX1115" s="13"/>
      <c r="AY1115" s="13"/>
      <c r="AZ1115" s="13"/>
      <c r="BA1115" s="13"/>
      <c r="BB1115" s="13"/>
      <c r="BC1115" s="13"/>
      <c r="BD1115" s="13"/>
      <c r="BE1115" s="13"/>
      <c r="BF1115" s="13"/>
      <c r="BG1115" s="13"/>
      <c r="BH1115" s="13"/>
      <c r="BI1115" s="13"/>
      <c r="BJ1115" s="13"/>
      <c r="BK1115" s="13"/>
      <c r="BL1115" s="13"/>
      <c r="BM1115" s="13"/>
      <c r="BN1115" s="13"/>
      <c r="BO1115" s="13"/>
      <c r="BP1115" s="13"/>
      <c r="BQ1115" s="13"/>
      <c r="BR1115" s="13"/>
      <c r="BS1115" s="13"/>
      <c r="BT1115" s="13"/>
      <c r="BU1115" s="13"/>
      <c r="BV1115" s="13"/>
      <c r="BW1115" s="13"/>
      <c r="BX1115" s="13"/>
      <c r="BY1115" s="13"/>
      <c r="BZ1115" s="13"/>
      <c r="CA1115" s="13"/>
      <c r="CB1115" s="13"/>
      <c r="CC1115" s="13"/>
      <c r="CD1115" s="13"/>
      <c r="CE1115" s="13"/>
      <c r="CF1115" s="13"/>
      <c r="CG1115" s="13"/>
      <c r="CH1115" s="13"/>
    </row>
    <row r="1116" spans="1:86">
      <c r="A1116" s="15"/>
      <c r="B1116" s="15"/>
      <c r="C1116" s="15"/>
      <c r="D1116" s="15"/>
      <c r="E1116" s="15"/>
      <c r="F1116" s="15"/>
      <c r="G1116" s="15"/>
      <c r="H1116" s="15"/>
      <c r="I1116" s="15"/>
      <c r="J1116" s="15"/>
      <c r="K1116" s="15"/>
      <c r="L1116" s="15"/>
      <c r="M1116" s="15"/>
      <c r="N1116" s="15"/>
      <c r="O1116" s="15"/>
      <c r="P1116" s="15"/>
      <c r="Q1116" s="15"/>
      <c r="R1116" s="15"/>
      <c r="S1116" s="15"/>
      <c r="T1116" s="15"/>
      <c r="U1116" s="15"/>
      <c r="V1116" s="15"/>
      <c r="W1116" s="15"/>
      <c r="X1116" s="15"/>
      <c r="Z1116" s="15"/>
      <c r="AA1116" s="15"/>
      <c r="AB1116" s="15"/>
      <c r="AC1116" s="15"/>
      <c r="AD1116" s="15"/>
      <c r="AE1116" s="15"/>
      <c r="AF1116" s="15"/>
      <c r="AG1116" s="15"/>
      <c r="AH1116" s="15"/>
      <c r="AI1116" s="15"/>
      <c r="AJ1116" s="15"/>
      <c r="AK1116" s="15"/>
      <c r="AL1116" s="15"/>
      <c r="AM1116" s="13"/>
      <c r="AN1116" s="13"/>
      <c r="AO1116" s="13"/>
      <c r="AP1116" s="13"/>
      <c r="AQ1116" s="13"/>
      <c r="AR1116" s="13"/>
      <c r="AS1116" s="13"/>
      <c r="AT1116" s="13"/>
      <c r="AU1116" s="13"/>
      <c r="AV1116" s="13"/>
      <c r="AW1116" s="13"/>
      <c r="AX1116" s="13"/>
      <c r="AY1116" s="13"/>
      <c r="AZ1116" s="13"/>
      <c r="BA1116" s="13"/>
      <c r="BB1116" s="13"/>
      <c r="BC1116" s="13"/>
      <c r="BD1116" s="13"/>
      <c r="BE1116" s="13"/>
      <c r="BF1116" s="13"/>
      <c r="BG1116" s="13"/>
      <c r="BH1116" s="13"/>
      <c r="BI1116" s="13"/>
      <c r="BJ1116" s="13"/>
      <c r="BK1116" s="13"/>
      <c r="BL1116" s="13"/>
      <c r="BM1116" s="13"/>
      <c r="BN1116" s="13"/>
      <c r="BO1116" s="13"/>
      <c r="BP1116" s="13"/>
      <c r="BQ1116" s="13"/>
      <c r="BR1116" s="13"/>
      <c r="BS1116" s="13"/>
      <c r="BT1116" s="13"/>
      <c r="BU1116" s="13"/>
      <c r="BV1116" s="13"/>
      <c r="BW1116" s="13"/>
      <c r="BX1116" s="13"/>
      <c r="BY1116" s="13"/>
      <c r="BZ1116" s="13"/>
      <c r="CA1116" s="13"/>
      <c r="CB1116" s="13"/>
      <c r="CC1116" s="13"/>
      <c r="CD1116" s="13"/>
      <c r="CE1116" s="13"/>
      <c r="CF1116" s="13"/>
      <c r="CG1116" s="13"/>
      <c r="CH1116" s="13"/>
    </row>
    <row r="1117" spans="1:86">
      <c r="A1117" s="15"/>
      <c r="B1117" s="15"/>
      <c r="C1117" s="15"/>
      <c r="D1117" s="15"/>
      <c r="E1117" s="15"/>
      <c r="F1117" s="15"/>
      <c r="G1117" s="15"/>
      <c r="H1117" s="15"/>
      <c r="I1117" s="15"/>
      <c r="J1117" s="15"/>
      <c r="K1117" s="15"/>
      <c r="L1117" s="15"/>
      <c r="M1117" s="15"/>
      <c r="N1117" s="15"/>
      <c r="O1117" s="15"/>
      <c r="P1117" s="15"/>
      <c r="Q1117" s="15"/>
      <c r="R1117" s="15"/>
      <c r="S1117" s="15"/>
      <c r="T1117" s="15"/>
      <c r="U1117" s="15"/>
      <c r="V1117" s="15"/>
      <c r="W1117" s="15"/>
      <c r="X1117" s="15"/>
      <c r="Z1117" s="15"/>
      <c r="AA1117" s="15"/>
      <c r="AB1117" s="15"/>
      <c r="AC1117" s="15"/>
      <c r="AD1117" s="15"/>
      <c r="AE1117" s="15"/>
      <c r="AF1117" s="15"/>
      <c r="AG1117" s="15"/>
      <c r="AH1117" s="15"/>
      <c r="AI1117" s="15"/>
      <c r="AJ1117" s="15"/>
      <c r="AK1117" s="15"/>
      <c r="AL1117" s="15"/>
      <c r="AM1117" s="13"/>
      <c r="AN1117" s="13"/>
      <c r="AO1117" s="13"/>
      <c r="AP1117" s="13"/>
      <c r="AQ1117" s="13"/>
      <c r="AR1117" s="13"/>
      <c r="AS1117" s="13"/>
      <c r="AT1117" s="13"/>
      <c r="AU1117" s="13"/>
      <c r="AV1117" s="13"/>
      <c r="AW1117" s="13"/>
      <c r="AX1117" s="13"/>
      <c r="AY1117" s="13"/>
      <c r="AZ1117" s="13"/>
      <c r="BA1117" s="13"/>
      <c r="BB1117" s="13"/>
      <c r="BC1117" s="13"/>
      <c r="BD1117" s="13"/>
      <c r="BE1117" s="13"/>
      <c r="BF1117" s="13"/>
      <c r="BG1117" s="13"/>
      <c r="BH1117" s="13"/>
      <c r="BI1117" s="13"/>
      <c r="BJ1117" s="13"/>
      <c r="BK1117" s="13"/>
      <c r="BL1117" s="13"/>
      <c r="BM1117" s="13"/>
      <c r="BN1117" s="13"/>
      <c r="BO1117" s="13"/>
      <c r="BP1117" s="13"/>
      <c r="BQ1117" s="13"/>
      <c r="BR1117" s="13"/>
      <c r="BS1117" s="13"/>
      <c r="BT1117" s="13"/>
      <c r="BU1117" s="13"/>
      <c r="BV1117" s="13"/>
      <c r="BW1117" s="13"/>
      <c r="BX1117" s="13"/>
      <c r="BY1117" s="13"/>
      <c r="BZ1117" s="13"/>
      <c r="CA1117" s="13"/>
      <c r="CB1117" s="13"/>
      <c r="CC1117" s="13"/>
      <c r="CD1117" s="13"/>
      <c r="CE1117" s="13"/>
      <c r="CF1117" s="13"/>
      <c r="CG1117" s="13"/>
      <c r="CH1117" s="13"/>
    </row>
    <row r="1118" spans="1:86">
      <c r="A1118" s="15"/>
      <c r="B1118" s="15"/>
      <c r="C1118" s="15"/>
      <c r="D1118" s="15"/>
      <c r="E1118" s="15"/>
      <c r="F1118" s="15"/>
      <c r="G1118" s="15"/>
      <c r="H1118" s="15"/>
      <c r="I1118" s="15"/>
      <c r="J1118" s="15"/>
      <c r="K1118" s="15"/>
      <c r="L1118" s="15"/>
      <c r="M1118" s="15"/>
      <c r="N1118" s="15"/>
      <c r="O1118" s="15"/>
      <c r="P1118" s="15"/>
      <c r="Q1118" s="15"/>
      <c r="R1118" s="15"/>
      <c r="S1118" s="15"/>
      <c r="T1118" s="15"/>
      <c r="U1118" s="15"/>
      <c r="V1118" s="15"/>
      <c r="W1118" s="15"/>
      <c r="X1118" s="15"/>
      <c r="Z1118" s="15"/>
      <c r="AA1118" s="15"/>
      <c r="AB1118" s="15"/>
      <c r="AC1118" s="15"/>
      <c r="AD1118" s="15"/>
      <c r="AE1118" s="15"/>
      <c r="AF1118" s="15"/>
      <c r="AG1118" s="15"/>
      <c r="AH1118" s="15"/>
      <c r="AI1118" s="15"/>
      <c r="AJ1118" s="15"/>
      <c r="AK1118" s="15"/>
      <c r="AL1118" s="15"/>
      <c r="AM1118" s="13"/>
      <c r="AN1118" s="13"/>
      <c r="AO1118" s="13"/>
      <c r="AP1118" s="13"/>
      <c r="AQ1118" s="13"/>
      <c r="AR1118" s="13"/>
      <c r="AS1118" s="13"/>
      <c r="AT1118" s="13"/>
      <c r="AU1118" s="13"/>
      <c r="AV1118" s="13"/>
      <c r="AW1118" s="13"/>
      <c r="AX1118" s="13"/>
      <c r="AY1118" s="13"/>
      <c r="AZ1118" s="13"/>
      <c r="BA1118" s="13"/>
      <c r="BB1118" s="13"/>
      <c r="BC1118" s="13"/>
      <c r="BD1118" s="13"/>
      <c r="BE1118" s="13"/>
      <c r="BF1118" s="13"/>
      <c r="BG1118" s="13"/>
      <c r="BH1118" s="13"/>
      <c r="BI1118" s="13"/>
      <c r="BJ1118" s="13"/>
      <c r="BK1118" s="13"/>
      <c r="BL1118" s="13"/>
      <c r="BM1118" s="13"/>
      <c r="BN1118" s="13"/>
      <c r="BO1118" s="13"/>
      <c r="BP1118" s="13"/>
      <c r="BQ1118" s="13"/>
      <c r="BR1118" s="13"/>
      <c r="BS1118" s="13"/>
      <c r="BT1118" s="13"/>
      <c r="BU1118" s="13"/>
      <c r="BV1118" s="13"/>
      <c r="BW1118" s="13"/>
      <c r="BX1118" s="13"/>
      <c r="BY1118" s="13"/>
      <c r="BZ1118" s="13"/>
      <c r="CA1118" s="13"/>
      <c r="CB1118" s="13"/>
      <c r="CC1118" s="13"/>
      <c r="CD1118" s="13"/>
      <c r="CE1118" s="13"/>
      <c r="CF1118" s="13"/>
      <c r="CG1118" s="13"/>
      <c r="CH1118" s="13"/>
    </row>
    <row r="1119" spans="1:86">
      <c r="A1119" s="15"/>
      <c r="B1119" s="15"/>
      <c r="C1119" s="15"/>
      <c r="D1119" s="15"/>
      <c r="E1119" s="15"/>
      <c r="F1119" s="15"/>
      <c r="G1119" s="15"/>
      <c r="H1119" s="15"/>
      <c r="I1119" s="15"/>
      <c r="J1119" s="15"/>
      <c r="K1119" s="15"/>
      <c r="L1119" s="15"/>
      <c r="M1119" s="15"/>
      <c r="N1119" s="15"/>
      <c r="O1119" s="15"/>
      <c r="P1119" s="15"/>
      <c r="Q1119" s="15"/>
      <c r="R1119" s="15"/>
      <c r="S1119" s="15"/>
      <c r="T1119" s="15"/>
      <c r="U1119" s="15"/>
      <c r="V1119" s="15"/>
      <c r="W1119" s="15"/>
      <c r="X1119" s="15"/>
      <c r="Z1119" s="15"/>
      <c r="AA1119" s="15"/>
      <c r="AB1119" s="15"/>
      <c r="AC1119" s="15"/>
      <c r="AD1119" s="15"/>
      <c r="AE1119" s="15"/>
      <c r="AF1119" s="15"/>
      <c r="AG1119" s="15"/>
      <c r="AH1119" s="15"/>
      <c r="AI1119" s="15"/>
      <c r="AJ1119" s="15"/>
      <c r="AK1119" s="15"/>
      <c r="AL1119" s="15"/>
      <c r="AM1119" s="13"/>
      <c r="AN1119" s="13"/>
      <c r="AO1119" s="13"/>
      <c r="AP1119" s="13"/>
      <c r="AQ1119" s="13"/>
      <c r="AR1119" s="13"/>
      <c r="AS1119" s="13"/>
      <c r="AT1119" s="13"/>
      <c r="AU1119" s="13"/>
      <c r="AV1119" s="13"/>
      <c r="AW1119" s="13"/>
      <c r="AX1119" s="13"/>
      <c r="AY1119" s="13"/>
      <c r="AZ1119" s="13"/>
      <c r="BA1119" s="13"/>
      <c r="BB1119" s="13"/>
      <c r="BC1119" s="13"/>
      <c r="BD1119" s="13"/>
      <c r="BE1119" s="13"/>
      <c r="BF1119" s="13"/>
      <c r="BG1119" s="13"/>
      <c r="BH1119" s="13"/>
      <c r="BI1119" s="13"/>
      <c r="BJ1119" s="13"/>
      <c r="BK1119" s="13"/>
      <c r="BL1119" s="13"/>
      <c r="BM1119" s="13"/>
      <c r="BN1119" s="13"/>
      <c r="BO1119" s="13"/>
      <c r="BP1119" s="13"/>
      <c r="BQ1119" s="13"/>
      <c r="BR1119" s="13"/>
      <c r="BS1119" s="13"/>
      <c r="BT1119" s="13"/>
      <c r="BU1119" s="13"/>
      <c r="BV1119" s="13"/>
      <c r="BW1119" s="13"/>
      <c r="BX1119" s="13"/>
      <c r="BY1119" s="13"/>
      <c r="BZ1119" s="13"/>
      <c r="CA1119" s="13"/>
      <c r="CB1119" s="13"/>
      <c r="CC1119" s="13"/>
      <c r="CD1119" s="13"/>
      <c r="CE1119" s="13"/>
      <c r="CF1119" s="13"/>
      <c r="CG1119" s="13"/>
      <c r="CH1119" s="13"/>
    </row>
    <row r="1120" spans="1:86">
      <c r="A1120" s="15"/>
      <c r="B1120" s="15"/>
      <c r="C1120" s="15"/>
      <c r="D1120" s="15"/>
      <c r="E1120" s="15"/>
      <c r="F1120" s="15"/>
      <c r="G1120" s="15"/>
      <c r="H1120" s="15"/>
      <c r="I1120" s="15"/>
      <c r="J1120" s="15"/>
      <c r="K1120" s="15"/>
      <c r="L1120" s="15"/>
      <c r="M1120" s="15"/>
      <c r="N1120" s="15"/>
      <c r="O1120" s="15"/>
      <c r="P1120" s="15"/>
      <c r="Q1120" s="15"/>
      <c r="R1120" s="15"/>
      <c r="S1120" s="15"/>
      <c r="T1120" s="15"/>
      <c r="U1120" s="15"/>
      <c r="V1120" s="15"/>
      <c r="W1120" s="15"/>
      <c r="X1120" s="15"/>
      <c r="Z1120" s="15"/>
      <c r="AA1120" s="15"/>
      <c r="AB1120" s="15"/>
      <c r="AC1120" s="15"/>
      <c r="AD1120" s="15"/>
      <c r="AE1120" s="15"/>
      <c r="AF1120" s="15"/>
      <c r="AG1120" s="15"/>
      <c r="AH1120" s="15"/>
      <c r="AI1120" s="15"/>
      <c r="AJ1120" s="15"/>
      <c r="AK1120" s="15"/>
      <c r="AL1120" s="15"/>
      <c r="AM1120" s="13"/>
      <c r="AN1120" s="13"/>
      <c r="AO1120" s="13"/>
      <c r="AP1120" s="13"/>
      <c r="AQ1120" s="13"/>
      <c r="AR1120" s="13"/>
      <c r="AS1120" s="13"/>
      <c r="AT1120" s="13"/>
      <c r="AU1120" s="13"/>
      <c r="AV1120" s="13"/>
      <c r="AW1120" s="13"/>
      <c r="AX1120" s="13"/>
      <c r="AY1120" s="13"/>
      <c r="AZ1120" s="13"/>
      <c r="BA1120" s="13"/>
      <c r="BB1120" s="13"/>
      <c r="BC1120" s="13"/>
      <c r="BD1120" s="13"/>
      <c r="BE1120" s="13"/>
      <c r="BF1120" s="13"/>
      <c r="BG1120" s="13"/>
      <c r="BH1120" s="13"/>
      <c r="BI1120" s="13"/>
      <c r="BJ1120" s="13"/>
      <c r="BK1120" s="13"/>
      <c r="BL1120" s="13"/>
      <c r="BM1120" s="13"/>
      <c r="BN1120" s="13"/>
      <c r="BO1120" s="13"/>
      <c r="BP1120" s="13"/>
      <c r="BQ1120" s="13"/>
      <c r="BR1120" s="13"/>
      <c r="BS1120" s="13"/>
      <c r="BT1120" s="13"/>
      <c r="BU1120" s="13"/>
      <c r="BV1120" s="13"/>
      <c r="BW1120" s="13"/>
      <c r="BX1120" s="13"/>
      <c r="BY1120" s="13"/>
      <c r="BZ1120" s="13"/>
      <c r="CA1120" s="13"/>
      <c r="CB1120" s="13"/>
      <c r="CC1120" s="13"/>
      <c r="CD1120" s="13"/>
      <c r="CE1120" s="13"/>
      <c r="CF1120" s="13"/>
      <c r="CG1120" s="13"/>
      <c r="CH1120" s="13"/>
    </row>
    <row r="1121" spans="1:86">
      <c r="A1121" s="15"/>
      <c r="B1121" s="15"/>
      <c r="C1121" s="15"/>
      <c r="D1121" s="15"/>
      <c r="E1121" s="15"/>
      <c r="F1121" s="15"/>
      <c r="G1121" s="15"/>
      <c r="H1121" s="15"/>
      <c r="I1121" s="15"/>
      <c r="J1121" s="15"/>
      <c r="K1121" s="15"/>
      <c r="L1121" s="15"/>
      <c r="M1121" s="15"/>
      <c r="N1121" s="15"/>
      <c r="O1121" s="15"/>
      <c r="P1121" s="15"/>
      <c r="Q1121" s="15"/>
      <c r="R1121" s="15"/>
      <c r="S1121" s="15"/>
      <c r="T1121" s="15"/>
      <c r="U1121" s="15"/>
      <c r="V1121" s="15"/>
      <c r="W1121" s="15"/>
      <c r="X1121" s="15"/>
      <c r="Z1121" s="15"/>
      <c r="AA1121" s="15"/>
      <c r="AB1121" s="15"/>
      <c r="AC1121" s="15"/>
      <c r="AD1121" s="15"/>
      <c r="AE1121" s="15"/>
      <c r="AF1121" s="15"/>
      <c r="AG1121" s="15"/>
      <c r="AH1121" s="15"/>
      <c r="AI1121" s="15"/>
      <c r="AJ1121" s="15"/>
      <c r="AK1121" s="15"/>
      <c r="AL1121" s="15"/>
      <c r="AM1121" s="13"/>
      <c r="AN1121" s="13"/>
      <c r="AO1121" s="13"/>
      <c r="AP1121" s="13"/>
      <c r="AQ1121" s="13"/>
      <c r="AR1121" s="13"/>
      <c r="AS1121" s="13"/>
      <c r="AT1121" s="13"/>
      <c r="AU1121" s="13"/>
      <c r="AV1121" s="13"/>
      <c r="AW1121" s="13"/>
      <c r="AX1121" s="13"/>
      <c r="AY1121" s="13"/>
      <c r="AZ1121" s="13"/>
      <c r="BA1121" s="13"/>
      <c r="BB1121" s="13"/>
      <c r="BC1121" s="13"/>
      <c r="BD1121" s="13"/>
      <c r="BE1121" s="13"/>
      <c r="BF1121" s="13"/>
      <c r="BG1121" s="13"/>
      <c r="BH1121" s="13"/>
      <c r="BI1121" s="13"/>
      <c r="BJ1121" s="13"/>
      <c r="BK1121" s="13"/>
      <c r="BL1121" s="13"/>
      <c r="BM1121" s="13"/>
      <c r="BN1121" s="13"/>
      <c r="BO1121" s="13"/>
      <c r="BP1121" s="13"/>
      <c r="BQ1121" s="13"/>
      <c r="BR1121" s="13"/>
      <c r="BS1121" s="13"/>
      <c r="BT1121" s="13"/>
      <c r="BU1121" s="13"/>
      <c r="BV1121" s="13"/>
      <c r="BW1121" s="13"/>
      <c r="BX1121" s="13"/>
      <c r="BY1121" s="13"/>
      <c r="BZ1121" s="13"/>
      <c r="CA1121" s="13"/>
      <c r="CB1121" s="13"/>
      <c r="CC1121" s="13"/>
      <c r="CD1121" s="13"/>
      <c r="CE1121" s="13"/>
      <c r="CF1121" s="13"/>
      <c r="CG1121" s="13"/>
      <c r="CH1121" s="13"/>
    </row>
    <row r="1122" spans="1:86">
      <c r="A1122" s="15"/>
      <c r="B1122" s="15"/>
      <c r="C1122" s="15"/>
      <c r="D1122" s="15"/>
      <c r="E1122" s="15"/>
      <c r="F1122" s="15"/>
      <c r="G1122" s="15"/>
      <c r="H1122" s="15"/>
      <c r="I1122" s="15"/>
      <c r="J1122" s="15"/>
      <c r="K1122" s="15"/>
      <c r="L1122" s="15"/>
      <c r="M1122" s="15"/>
      <c r="N1122" s="15"/>
      <c r="O1122" s="15"/>
      <c r="P1122" s="15"/>
      <c r="Q1122" s="15"/>
      <c r="R1122" s="15"/>
      <c r="S1122" s="15"/>
      <c r="T1122" s="15"/>
      <c r="U1122" s="15"/>
      <c r="V1122" s="15"/>
      <c r="W1122" s="15"/>
      <c r="X1122" s="15"/>
      <c r="Z1122" s="15"/>
      <c r="AA1122" s="15"/>
      <c r="AB1122" s="15"/>
      <c r="AC1122" s="15"/>
      <c r="AD1122" s="15"/>
      <c r="AE1122" s="15"/>
      <c r="AF1122" s="15"/>
      <c r="AG1122" s="15"/>
      <c r="AH1122" s="15"/>
      <c r="AI1122" s="15"/>
      <c r="AJ1122" s="15"/>
      <c r="AK1122" s="15"/>
      <c r="AL1122" s="15"/>
      <c r="AM1122" s="13"/>
      <c r="AN1122" s="13"/>
      <c r="AO1122" s="13"/>
      <c r="AP1122" s="13"/>
      <c r="AQ1122" s="13"/>
      <c r="AR1122" s="13"/>
      <c r="AS1122" s="13"/>
      <c r="AT1122" s="13"/>
      <c r="AU1122" s="13"/>
      <c r="AV1122" s="13"/>
      <c r="AW1122" s="13"/>
      <c r="AX1122" s="13"/>
      <c r="AY1122" s="13"/>
      <c r="AZ1122" s="13"/>
      <c r="BA1122" s="13"/>
      <c r="BB1122" s="13"/>
      <c r="BC1122" s="13"/>
      <c r="BD1122" s="13"/>
      <c r="BE1122" s="13"/>
      <c r="BF1122" s="13"/>
      <c r="BG1122" s="13"/>
      <c r="BH1122" s="13"/>
      <c r="BI1122" s="13"/>
      <c r="BJ1122" s="13"/>
      <c r="BK1122" s="13"/>
      <c r="BL1122" s="13"/>
      <c r="BM1122" s="13"/>
      <c r="BN1122" s="13"/>
      <c r="BO1122" s="13"/>
      <c r="BP1122" s="13"/>
      <c r="BQ1122" s="13"/>
      <c r="BR1122" s="13"/>
      <c r="BS1122" s="13"/>
      <c r="BT1122" s="13"/>
      <c r="BU1122" s="13"/>
      <c r="BV1122" s="13"/>
      <c r="BW1122" s="13"/>
      <c r="BX1122" s="13"/>
      <c r="BY1122" s="13"/>
      <c r="BZ1122" s="13"/>
      <c r="CA1122" s="13"/>
      <c r="CB1122" s="13"/>
      <c r="CC1122" s="13"/>
      <c r="CD1122" s="13"/>
      <c r="CE1122" s="13"/>
      <c r="CF1122" s="13"/>
      <c r="CG1122" s="13"/>
      <c r="CH1122" s="13"/>
    </row>
    <row r="1123" spans="1:86">
      <c r="A1123" s="15"/>
      <c r="B1123" s="15"/>
      <c r="C1123" s="15"/>
      <c r="D1123" s="15"/>
      <c r="E1123" s="15"/>
      <c r="F1123" s="15"/>
      <c r="G1123" s="15"/>
      <c r="H1123" s="15"/>
      <c r="I1123" s="15"/>
      <c r="J1123" s="15"/>
      <c r="K1123" s="15"/>
      <c r="L1123" s="15"/>
      <c r="M1123" s="15"/>
      <c r="N1123" s="15"/>
      <c r="O1123" s="15"/>
      <c r="P1123" s="15"/>
      <c r="Q1123" s="15"/>
      <c r="R1123" s="15"/>
      <c r="S1123" s="15"/>
      <c r="T1123" s="15"/>
      <c r="U1123" s="15"/>
      <c r="V1123" s="15"/>
      <c r="W1123" s="15"/>
      <c r="X1123" s="15"/>
      <c r="Z1123" s="15"/>
      <c r="AA1123" s="15"/>
      <c r="AB1123" s="15"/>
      <c r="AC1123" s="15"/>
      <c r="AD1123" s="15"/>
      <c r="AE1123" s="15"/>
      <c r="AF1123" s="15"/>
      <c r="AG1123" s="15"/>
      <c r="AH1123" s="15"/>
      <c r="AI1123" s="15"/>
      <c r="AJ1123" s="15"/>
      <c r="AK1123" s="15"/>
      <c r="AL1123" s="15"/>
      <c r="AM1123" s="13"/>
      <c r="AN1123" s="13"/>
      <c r="AO1123" s="13"/>
      <c r="AP1123" s="13"/>
      <c r="AQ1123" s="13"/>
      <c r="AR1123" s="13"/>
      <c r="AS1123" s="13"/>
      <c r="AT1123" s="13"/>
      <c r="AU1123" s="13"/>
      <c r="AV1123" s="13"/>
      <c r="AW1123" s="13"/>
      <c r="AX1123" s="13"/>
      <c r="AY1123" s="13"/>
      <c r="AZ1123" s="13"/>
      <c r="BA1123" s="13"/>
      <c r="BB1123" s="13"/>
      <c r="BC1123" s="13"/>
      <c r="BD1123" s="13"/>
      <c r="BE1123" s="13"/>
      <c r="BF1123" s="13"/>
      <c r="BG1123" s="13"/>
      <c r="BH1123" s="13"/>
      <c r="BI1123" s="13"/>
      <c r="BJ1123" s="13"/>
      <c r="BK1123" s="13"/>
      <c r="BL1123" s="13"/>
      <c r="BM1123" s="13"/>
      <c r="BN1123" s="13"/>
      <c r="BO1123" s="13"/>
      <c r="BP1123" s="13"/>
      <c r="BQ1123" s="13"/>
      <c r="BR1123" s="13"/>
      <c r="BS1123" s="13"/>
      <c r="BT1123" s="13"/>
      <c r="BU1123" s="13"/>
      <c r="BV1123" s="13"/>
      <c r="BW1123" s="13"/>
      <c r="BX1123" s="13"/>
      <c r="BY1123" s="13"/>
      <c r="BZ1123" s="13"/>
      <c r="CA1123" s="13"/>
      <c r="CB1123" s="13"/>
      <c r="CC1123" s="13"/>
      <c r="CD1123" s="13"/>
      <c r="CE1123" s="13"/>
      <c r="CF1123" s="13"/>
      <c r="CG1123" s="13"/>
      <c r="CH1123" s="13"/>
    </row>
    <row r="1124" spans="1:86">
      <c r="A1124" s="15"/>
      <c r="B1124" s="15"/>
      <c r="C1124" s="15"/>
      <c r="D1124" s="15"/>
      <c r="E1124" s="15"/>
      <c r="F1124" s="15"/>
      <c r="G1124" s="15"/>
      <c r="H1124" s="15"/>
      <c r="I1124" s="15"/>
      <c r="J1124" s="15"/>
      <c r="K1124" s="15"/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Z1124" s="15"/>
      <c r="AA1124" s="15"/>
      <c r="AB1124" s="15"/>
      <c r="AC1124" s="15"/>
      <c r="AD1124" s="15"/>
      <c r="AE1124" s="15"/>
      <c r="AF1124" s="15"/>
      <c r="AG1124" s="15"/>
      <c r="AH1124" s="15"/>
      <c r="AI1124" s="15"/>
      <c r="AJ1124" s="15"/>
      <c r="AK1124" s="15"/>
      <c r="AL1124" s="15"/>
      <c r="AM1124" s="13"/>
      <c r="AN1124" s="13"/>
      <c r="AO1124" s="13"/>
      <c r="AP1124" s="13"/>
      <c r="AQ1124" s="13"/>
      <c r="AR1124" s="13"/>
      <c r="AS1124" s="13"/>
      <c r="AT1124" s="13"/>
      <c r="AU1124" s="13"/>
      <c r="AV1124" s="13"/>
      <c r="AW1124" s="13"/>
      <c r="AX1124" s="13"/>
      <c r="AY1124" s="13"/>
      <c r="AZ1124" s="13"/>
      <c r="BA1124" s="13"/>
      <c r="BB1124" s="13"/>
      <c r="BC1124" s="13"/>
      <c r="BD1124" s="13"/>
      <c r="BE1124" s="13"/>
      <c r="BF1124" s="13"/>
      <c r="BG1124" s="13"/>
      <c r="BH1124" s="13"/>
      <c r="BI1124" s="13"/>
      <c r="BJ1124" s="13"/>
      <c r="BK1124" s="13"/>
      <c r="BL1124" s="13"/>
      <c r="BM1124" s="13"/>
      <c r="BN1124" s="13"/>
      <c r="BO1124" s="13"/>
      <c r="BP1124" s="13"/>
      <c r="BQ1124" s="13"/>
      <c r="BR1124" s="13"/>
      <c r="BS1124" s="13"/>
      <c r="BT1124" s="13"/>
      <c r="BU1124" s="13"/>
      <c r="BV1124" s="13"/>
      <c r="BW1124" s="13"/>
      <c r="BX1124" s="13"/>
      <c r="BY1124" s="13"/>
      <c r="BZ1124" s="13"/>
      <c r="CA1124" s="13"/>
      <c r="CB1124" s="13"/>
      <c r="CC1124" s="13"/>
      <c r="CD1124" s="13"/>
      <c r="CE1124" s="13"/>
      <c r="CF1124" s="13"/>
      <c r="CG1124" s="13"/>
      <c r="CH1124" s="13"/>
    </row>
    <row r="1125" spans="1:86">
      <c r="A1125" s="15"/>
      <c r="B1125" s="15"/>
      <c r="C1125" s="15"/>
      <c r="D1125" s="15"/>
      <c r="E1125" s="15"/>
      <c r="F1125" s="15"/>
      <c r="G1125" s="15"/>
      <c r="H1125" s="15"/>
      <c r="I1125" s="15"/>
      <c r="J1125" s="15"/>
      <c r="K1125" s="15"/>
      <c r="L1125" s="15"/>
      <c r="M1125" s="15"/>
      <c r="N1125" s="15"/>
      <c r="O1125" s="15"/>
      <c r="P1125" s="15"/>
      <c r="Q1125" s="15"/>
      <c r="R1125" s="15"/>
      <c r="S1125" s="15"/>
      <c r="T1125" s="15"/>
      <c r="U1125" s="15"/>
      <c r="V1125" s="15"/>
      <c r="W1125" s="15"/>
      <c r="X1125" s="15"/>
      <c r="Z1125" s="15"/>
      <c r="AA1125" s="15"/>
      <c r="AB1125" s="15"/>
      <c r="AC1125" s="15"/>
      <c r="AD1125" s="15"/>
      <c r="AE1125" s="15"/>
      <c r="AF1125" s="15"/>
      <c r="AG1125" s="15"/>
      <c r="AH1125" s="15"/>
      <c r="AI1125" s="15"/>
      <c r="AJ1125" s="15"/>
      <c r="AK1125" s="15"/>
      <c r="AL1125" s="15"/>
      <c r="AM1125" s="13"/>
      <c r="AN1125" s="13"/>
      <c r="AO1125" s="13"/>
      <c r="AP1125" s="13"/>
      <c r="AQ1125" s="13"/>
      <c r="AR1125" s="13"/>
      <c r="AS1125" s="13"/>
      <c r="AT1125" s="13"/>
      <c r="AU1125" s="13"/>
      <c r="AV1125" s="13"/>
      <c r="AW1125" s="13"/>
      <c r="AX1125" s="13"/>
      <c r="AY1125" s="13"/>
      <c r="AZ1125" s="13"/>
      <c r="BA1125" s="13"/>
      <c r="BB1125" s="13"/>
      <c r="BC1125" s="13"/>
      <c r="BD1125" s="13"/>
      <c r="BE1125" s="13"/>
      <c r="BF1125" s="13"/>
      <c r="BG1125" s="13"/>
      <c r="BH1125" s="13"/>
      <c r="BI1125" s="13"/>
      <c r="BJ1125" s="13"/>
      <c r="BK1125" s="13"/>
      <c r="BL1125" s="13"/>
      <c r="BM1125" s="13"/>
      <c r="BN1125" s="13"/>
      <c r="BO1125" s="13"/>
      <c r="BP1125" s="13"/>
      <c r="BQ1125" s="13"/>
      <c r="BR1125" s="13"/>
      <c r="BS1125" s="13"/>
      <c r="BT1125" s="13"/>
      <c r="BU1125" s="13"/>
      <c r="BV1125" s="13"/>
      <c r="BW1125" s="13"/>
      <c r="BX1125" s="13"/>
      <c r="BY1125" s="13"/>
      <c r="BZ1125" s="13"/>
      <c r="CA1125" s="13"/>
      <c r="CB1125" s="13"/>
      <c r="CC1125" s="13"/>
      <c r="CD1125" s="13"/>
      <c r="CE1125" s="13"/>
      <c r="CF1125" s="13"/>
      <c r="CG1125" s="13"/>
      <c r="CH1125" s="13"/>
    </row>
    <row r="1126" spans="1:86">
      <c r="A1126" s="15"/>
      <c r="B1126" s="15"/>
      <c r="C1126" s="15"/>
      <c r="D1126" s="15"/>
      <c r="E1126" s="15"/>
      <c r="F1126" s="15"/>
      <c r="G1126" s="15"/>
      <c r="H1126" s="15"/>
      <c r="I1126" s="15"/>
      <c r="J1126" s="15"/>
      <c r="K1126" s="15"/>
      <c r="L1126" s="15"/>
      <c r="M1126" s="15"/>
      <c r="N1126" s="15"/>
      <c r="O1126" s="15"/>
      <c r="P1126" s="15"/>
      <c r="Q1126" s="15"/>
      <c r="R1126" s="15"/>
      <c r="S1126" s="15"/>
      <c r="T1126" s="15"/>
      <c r="U1126" s="15"/>
      <c r="V1126" s="15"/>
      <c r="W1126" s="15"/>
      <c r="X1126" s="15"/>
      <c r="Z1126" s="15"/>
      <c r="AA1126" s="15"/>
      <c r="AB1126" s="15"/>
      <c r="AC1126" s="15"/>
      <c r="AD1126" s="15"/>
      <c r="AE1126" s="15"/>
      <c r="AF1126" s="15"/>
      <c r="AG1126" s="15"/>
      <c r="AH1126" s="15"/>
      <c r="AI1126" s="15"/>
      <c r="AJ1126" s="15"/>
      <c r="AK1126" s="15"/>
      <c r="AL1126" s="15"/>
      <c r="AM1126" s="13"/>
      <c r="AN1126" s="13"/>
      <c r="AO1126" s="13"/>
      <c r="AP1126" s="13"/>
      <c r="AQ1126" s="13"/>
      <c r="AR1126" s="13"/>
      <c r="AS1126" s="13"/>
      <c r="AT1126" s="13"/>
      <c r="AU1126" s="13"/>
      <c r="AV1126" s="13"/>
      <c r="AW1126" s="13"/>
      <c r="AX1126" s="13"/>
      <c r="AY1126" s="13"/>
      <c r="AZ1126" s="13"/>
      <c r="BA1126" s="13"/>
      <c r="BB1126" s="13"/>
      <c r="BC1126" s="13"/>
      <c r="BD1126" s="13"/>
      <c r="BE1126" s="13"/>
      <c r="BF1126" s="13"/>
      <c r="BG1126" s="13"/>
      <c r="BH1126" s="13"/>
      <c r="BI1126" s="13"/>
      <c r="BJ1126" s="13"/>
      <c r="BK1126" s="13"/>
      <c r="BL1126" s="13"/>
      <c r="BM1126" s="13"/>
      <c r="BN1126" s="13"/>
      <c r="BO1126" s="13"/>
      <c r="BP1126" s="13"/>
      <c r="BQ1126" s="13"/>
      <c r="BR1126" s="13"/>
      <c r="BS1126" s="13"/>
      <c r="BT1126" s="13"/>
      <c r="BU1126" s="13"/>
      <c r="BV1126" s="13"/>
      <c r="BW1126" s="13"/>
      <c r="BX1126" s="13"/>
      <c r="BY1126" s="13"/>
      <c r="BZ1126" s="13"/>
      <c r="CA1126" s="13"/>
      <c r="CB1126" s="13"/>
      <c r="CC1126" s="13"/>
      <c r="CD1126" s="13"/>
      <c r="CE1126" s="13"/>
      <c r="CF1126" s="13"/>
      <c r="CG1126" s="13"/>
      <c r="CH1126" s="13"/>
    </row>
    <row r="1127" spans="1:86">
      <c r="A1127" s="15"/>
      <c r="B1127" s="15"/>
      <c r="C1127" s="15"/>
      <c r="D1127" s="15"/>
      <c r="E1127" s="15"/>
      <c r="F1127" s="15"/>
      <c r="G1127" s="15"/>
      <c r="H1127" s="15"/>
      <c r="I1127" s="15"/>
      <c r="J1127" s="15"/>
      <c r="K1127" s="15"/>
      <c r="L1127" s="15"/>
      <c r="M1127" s="15"/>
      <c r="N1127" s="15"/>
      <c r="O1127" s="15"/>
      <c r="P1127" s="15"/>
      <c r="Q1127" s="15"/>
      <c r="R1127" s="15"/>
      <c r="S1127" s="15"/>
      <c r="T1127" s="15"/>
      <c r="U1127" s="15"/>
      <c r="V1127" s="15"/>
      <c r="W1127" s="15"/>
      <c r="X1127" s="15"/>
      <c r="Z1127" s="15"/>
      <c r="AA1127" s="15"/>
      <c r="AB1127" s="15"/>
      <c r="AC1127" s="15"/>
      <c r="AD1127" s="15"/>
      <c r="AE1127" s="15"/>
      <c r="AF1127" s="15"/>
      <c r="AG1127" s="15"/>
      <c r="AH1127" s="15"/>
      <c r="AI1127" s="15"/>
      <c r="AJ1127" s="15"/>
      <c r="AK1127" s="15"/>
      <c r="AL1127" s="15"/>
      <c r="AM1127" s="13"/>
      <c r="AN1127" s="13"/>
      <c r="AO1127" s="13"/>
      <c r="AP1127" s="13"/>
      <c r="AQ1127" s="13"/>
      <c r="AR1127" s="13"/>
      <c r="AS1127" s="13"/>
      <c r="AT1127" s="13"/>
      <c r="AU1127" s="13"/>
      <c r="AV1127" s="13"/>
      <c r="AW1127" s="13"/>
      <c r="AX1127" s="13"/>
      <c r="AY1127" s="13"/>
      <c r="AZ1127" s="13"/>
      <c r="BA1127" s="13"/>
      <c r="BB1127" s="13"/>
      <c r="BC1127" s="13"/>
      <c r="BD1127" s="13"/>
      <c r="BE1127" s="13"/>
      <c r="BF1127" s="13"/>
      <c r="BG1127" s="13"/>
      <c r="BH1127" s="13"/>
      <c r="BI1127" s="13"/>
      <c r="BJ1127" s="13"/>
      <c r="BK1127" s="13"/>
      <c r="BL1127" s="13"/>
      <c r="BM1127" s="13"/>
      <c r="BN1127" s="13"/>
      <c r="BO1127" s="13"/>
      <c r="BP1127" s="13"/>
      <c r="BQ1127" s="13"/>
      <c r="BR1127" s="13"/>
      <c r="BS1127" s="13"/>
      <c r="BT1127" s="13"/>
      <c r="BU1127" s="13"/>
      <c r="BV1127" s="13"/>
      <c r="BW1127" s="13"/>
      <c r="BX1127" s="13"/>
      <c r="BY1127" s="13"/>
      <c r="BZ1127" s="13"/>
      <c r="CA1127" s="13"/>
      <c r="CB1127" s="13"/>
      <c r="CC1127" s="13"/>
      <c r="CD1127" s="13"/>
      <c r="CE1127" s="13"/>
      <c r="CF1127" s="13"/>
      <c r="CG1127" s="13"/>
      <c r="CH1127" s="13"/>
    </row>
    <row r="1128" spans="1:86">
      <c r="A1128" s="15"/>
      <c r="B1128" s="15"/>
      <c r="C1128" s="15"/>
      <c r="D1128" s="15"/>
      <c r="E1128" s="15"/>
      <c r="F1128" s="15"/>
      <c r="G1128" s="15"/>
      <c r="H1128" s="15"/>
      <c r="I1128" s="15"/>
      <c r="J1128" s="15"/>
      <c r="K1128" s="15"/>
      <c r="L1128" s="15"/>
      <c r="M1128" s="15"/>
      <c r="N1128" s="15"/>
      <c r="O1128" s="15"/>
      <c r="P1128" s="15"/>
      <c r="Q1128" s="15"/>
      <c r="R1128" s="15"/>
      <c r="S1128" s="15"/>
      <c r="T1128" s="15"/>
      <c r="U1128" s="15"/>
      <c r="V1128" s="15"/>
      <c r="W1128" s="15"/>
      <c r="X1128" s="15"/>
      <c r="Z1128" s="15"/>
      <c r="AA1128" s="15"/>
      <c r="AB1128" s="15"/>
      <c r="AC1128" s="15"/>
      <c r="AD1128" s="15"/>
      <c r="AE1128" s="15"/>
      <c r="AF1128" s="15"/>
      <c r="AG1128" s="15"/>
      <c r="AH1128" s="15"/>
      <c r="AI1128" s="15"/>
      <c r="AJ1128" s="15"/>
      <c r="AK1128" s="15"/>
      <c r="AL1128" s="15"/>
      <c r="AM1128" s="13"/>
      <c r="AN1128" s="13"/>
      <c r="AO1128" s="13"/>
      <c r="AP1128" s="13"/>
      <c r="AQ1128" s="13"/>
      <c r="AR1128" s="13"/>
      <c r="AS1128" s="13"/>
      <c r="AT1128" s="13"/>
      <c r="AU1128" s="13"/>
      <c r="AV1128" s="13"/>
      <c r="AW1128" s="13"/>
      <c r="AX1128" s="13"/>
      <c r="AY1128" s="13"/>
      <c r="AZ1128" s="13"/>
      <c r="BA1128" s="13"/>
      <c r="BB1128" s="13"/>
      <c r="BC1128" s="13"/>
      <c r="BD1128" s="13"/>
      <c r="BE1128" s="13"/>
      <c r="BF1128" s="13"/>
      <c r="BG1128" s="13"/>
      <c r="BH1128" s="13"/>
      <c r="BI1128" s="13"/>
      <c r="BJ1128" s="13"/>
      <c r="BK1128" s="13"/>
      <c r="BL1128" s="13"/>
      <c r="BM1128" s="13"/>
      <c r="BN1128" s="13"/>
      <c r="BO1128" s="13"/>
      <c r="BP1128" s="13"/>
      <c r="BQ1128" s="13"/>
      <c r="BR1128" s="13"/>
      <c r="BS1128" s="13"/>
      <c r="BT1128" s="13"/>
      <c r="BU1128" s="13"/>
      <c r="BV1128" s="13"/>
      <c r="BW1128" s="13"/>
      <c r="BX1128" s="13"/>
      <c r="BY1128" s="13"/>
      <c r="BZ1128" s="13"/>
      <c r="CA1128" s="13"/>
      <c r="CB1128" s="13"/>
      <c r="CC1128" s="13"/>
      <c r="CD1128" s="13"/>
      <c r="CE1128" s="13"/>
      <c r="CF1128" s="13"/>
      <c r="CG1128" s="13"/>
      <c r="CH1128" s="13"/>
    </row>
    <row r="1129" spans="1:86">
      <c r="A1129" s="15"/>
      <c r="B1129" s="15"/>
      <c r="C1129" s="15"/>
      <c r="D1129" s="15"/>
      <c r="E1129" s="15"/>
      <c r="F1129" s="15"/>
      <c r="G1129" s="15"/>
      <c r="H1129" s="15"/>
      <c r="I1129" s="15"/>
      <c r="J1129" s="15"/>
      <c r="K1129" s="15"/>
      <c r="L1129" s="15"/>
      <c r="M1129" s="15"/>
      <c r="N1129" s="15"/>
      <c r="O1129" s="15"/>
      <c r="P1129" s="15"/>
      <c r="Q1129" s="15"/>
      <c r="R1129" s="15"/>
      <c r="S1129" s="15"/>
      <c r="T1129" s="15"/>
      <c r="U1129" s="15"/>
      <c r="V1129" s="15"/>
      <c r="W1129" s="15"/>
      <c r="X1129" s="15"/>
      <c r="Z1129" s="15"/>
      <c r="AA1129" s="15"/>
      <c r="AB1129" s="15"/>
      <c r="AC1129" s="15"/>
      <c r="AD1129" s="15"/>
      <c r="AE1129" s="15"/>
      <c r="AF1129" s="15"/>
      <c r="AG1129" s="15"/>
      <c r="AH1129" s="15"/>
      <c r="AI1129" s="15"/>
      <c r="AJ1129" s="15"/>
      <c r="AK1129" s="15"/>
      <c r="AL1129" s="15"/>
      <c r="AM1129" s="13"/>
      <c r="AN1129" s="13"/>
      <c r="AO1129" s="13"/>
      <c r="AP1129" s="13"/>
      <c r="AQ1129" s="13"/>
      <c r="AR1129" s="13"/>
      <c r="AS1129" s="13"/>
      <c r="AT1129" s="13"/>
      <c r="AU1129" s="13"/>
      <c r="AV1129" s="13"/>
      <c r="AW1129" s="13"/>
      <c r="AX1129" s="13"/>
      <c r="AY1129" s="13"/>
      <c r="AZ1129" s="13"/>
      <c r="BA1129" s="13"/>
      <c r="BB1129" s="13"/>
      <c r="BC1129" s="13"/>
      <c r="BD1129" s="13"/>
      <c r="BE1129" s="13"/>
      <c r="BF1129" s="13"/>
      <c r="BG1129" s="13"/>
      <c r="BH1129" s="13"/>
      <c r="BI1129" s="13"/>
      <c r="BJ1129" s="13"/>
      <c r="BK1129" s="13"/>
      <c r="BL1129" s="13"/>
      <c r="BM1129" s="13"/>
      <c r="BN1129" s="13"/>
      <c r="BO1129" s="13"/>
      <c r="BP1129" s="13"/>
      <c r="BQ1129" s="13"/>
      <c r="BR1129" s="13"/>
      <c r="BS1129" s="13"/>
      <c r="BT1129" s="13"/>
      <c r="BU1129" s="13"/>
      <c r="BV1129" s="13"/>
      <c r="BW1129" s="13"/>
      <c r="BX1129" s="13"/>
      <c r="BY1129" s="13"/>
      <c r="BZ1129" s="13"/>
      <c r="CA1129" s="13"/>
      <c r="CB1129" s="13"/>
      <c r="CC1129" s="13"/>
      <c r="CD1129" s="13"/>
      <c r="CE1129" s="13"/>
      <c r="CF1129" s="13"/>
      <c r="CG1129" s="13"/>
      <c r="CH1129" s="13"/>
    </row>
    <row r="1130" spans="1:86">
      <c r="A1130" s="15"/>
      <c r="B1130" s="15"/>
      <c r="C1130" s="15"/>
      <c r="D1130" s="15"/>
      <c r="E1130" s="15"/>
      <c r="F1130" s="15"/>
      <c r="G1130" s="15"/>
      <c r="H1130" s="15"/>
      <c r="I1130" s="15"/>
      <c r="J1130" s="15"/>
      <c r="K1130" s="15"/>
      <c r="L1130" s="15"/>
      <c r="M1130" s="15"/>
      <c r="N1130" s="15"/>
      <c r="O1130" s="15"/>
      <c r="P1130" s="15"/>
      <c r="Q1130" s="15"/>
      <c r="R1130" s="15"/>
      <c r="S1130" s="15"/>
      <c r="T1130" s="15"/>
      <c r="U1130" s="15"/>
      <c r="V1130" s="15"/>
      <c r="W1130" s="15"/>
      <c r="X1130" s="15"/>
      <c r="Z1130" s="15"/>
      <c r="AA1130" s="15"/>
      <c r="AB1130" s="15"/>
      <c r="AC1130" s="15"/>
      <c r="AD1130" s="15"/>
      <c r="AE1130" s="15"/>
      <c r="AF1130" s="15"/>
      <c r="AG1130" s="15"/>
      <c r="AH1130" s="15"/>
      <c r="AI1130" s="15"/>
      <c r="AJ1130" s="15"/>
      <c r="AK1130" s="15"/>
      <c r="AL1130" s="15"/>
      <c r="AM1130" s="13"/>
      <c r="AN1130" s="13"/>
      <c r="AO1130" s="13"/>
      <c r="AP1130" s="13"/>
      <c r="AQ1130" s="13"/>
      <c r="AR1130" s="13"/>
      <c r="AS1130" s="13"/>
      <c r="AT1130" s="13"/>
      <c r="AU1130" s="13"/>
      <c r="AV1130" s="13"/>
      <c r="AW1130" s="13"/>
      <c r="AX1130" s="13"/>
      <c r="AY1130" s="13"/>
      <c r="AZ1130" s="13"/>
      <c r="BA1130" s="13"/>
      <c r="BB1130" s="13"/>
      <c r="BC1130" s="13"/>
      <c r="BD1130" s="13"/>
      <c r="BE1130" s="13"/>
      <c r="BF1130" s="13"/>
      <c r="BG1130" s="13"/>
      <c r="BH1130" s="13"/>
      <c r="BI1130" s="13"/>
      <c r="BJ1130" s="13"/>
      <c r="BK1130" s="13"/>
      <c r="BL1130" s="13"/>
      <c r="BM1130" s="13"/>
      <c r="BN1130" s="13"/>
      <c r="BO1130" s="13"/>
      <c r="BP1130" s="13"/>
      <c r="BQ1130" s="13"/>
      <c r="BR1130" s="13"/>
      <c r="BS1130" s="13"/>
      <c r="BT1130" s="13"/>
      <c r="BU1130" s="13"/>
      <c r="BV1130" s="13"/>
      <c r="BW1130" s="13"/>
      <c r="BX1130" s="13"/>
      <c r="BY1130" s="13"/>
      <c r="BZ1130" s="13"/>
      <c r="CA1130" s="13"/>
      <c r="CB1130" s="13"/>
      <c r="CC1130" s="13"/>
      <c r="CD1130" s="13"/>
      <c r="CE1130" s="13"/>
      <c r="CF1130" s="13"/>
      <c r="CG1130" s="13"/>
      <c r="CH1130" s="13"/>
    </row>
    <row r="1131" spans="1:86">
      <c r="A1131" s="15"/>
      <c r="B1131" s="15"/>
      <c r="C1131" s="15"/>
      <c r="D1131" s="15"/>
      <c r="E1131" s="15"/>
      <c r="F1131" s="15"/>
      <c r="G1131" s="15"/>
      <c r="H1131" s="15"/>
      <c r="I1131" s="15"/>
      <c r="J1131" s="15"/>
      <c r="K1131" s="15"/>
      <c r="L1131" s="15"/>
      <c r="M1131" s="15"/>
      <c r="N1131" s="15"/>
      <c r="O1131" s="15"/>
      <c r="P1131" s="15"/>
      <c r="Q1131" s="15"/>
      <c r="R1131" s="15"/>
      <c r="S1131" s="15"/>
      <c r="T1131" s="15"/>
      <c r="U1131" s="15"/>
      <c r="V1131" s="15"/>
      <c r="W1131" s="15"/>
      <c r="X1131" s="15"/>
      <c r="Z1131" s="15"/>
      <c r="AA1131" s="15"/>
      <c r="AB1131" s="15"/>
      <c r="AC1131" s="15"/>
      <c r="AD1131" s="15"/>
      <c r="AE1131" s="15"/>
      <c r="AF1131" s="15"/>
      <c r="AG1131" s="15"/>
      <c r="AH1131" s="15"/>
      <c r="AI1131" s="15"/>
      <c r="AJ1131" s="15"/>
      <c r="AK1131" s="15"/>
      <c r="AL1131" s="15"/>
      <c r="AM1131" s="13"/>
      <c r="AN1131" s="13"/>
      <c r="AO1131" s="13"/>
      <c r="AP1131" s="13"/>
      <c r="AQ1131" s="13"/>
      <c r="AR1131" s="13"/>
      <c r="AS1131" s="13"/>
      <c r="AT1131" s="13"/>
      <c r="AU1131" s="13"/>
      <c r="AV1131" s="13"/>
      <c r="AW1131" s="13"/>
      <c r="AX1131" s="13"/>
      <c r="AY1131" s="13"/>
      <c r="AZ1131" s="13"/>
      <c r="BA1131" s="13"/>
      <c r="BB1131" s="13"/>
      <c r="BC1131" s="13"/>
      <c r="BD1131" s="13"/>
      <c r="BE1131" s="13"/>
      <c r="BF1131" s="13"/>
      <c r="BG1131" s="13"/>
      <c r="BH1131" s="13"/>
      <c r="BI1131" s="13"/>
      <c r="BJ1131" s="13"/>
      <c r="BK1131" s="13"/>
      <c r="BL1131" s="13"/>
      <c r="BM1131" s="13"/>
      <c r="BN1131" s="13"/>
      <c r="BO1131" s="13"/>
      <c r="BP1131" s="13"/>
      <c r="BQ1131" s="13"/>
      <c r="BR1131" s="13"/>
      <c r="BS1131" s="13"/>
      <c r="BT1131" s="13"/>
      <c r="BU1131" s="13"/>
      <c r="BV1131" s="13"/>
      <c r="BW1131" s="13"/>
      <c r="BX1131" s="13"/>
      <c r="BY1131" s="13"/>
      <c r="BZ1131" s="13"/>
      <c r="CA1131" s="13"/>
      <c r="CB1131" s="13"/>
      <c r="CC1131" s="13"/>
      <c r="CD1131" s="13"/>
      <c r="CE1131" s="13"/>
      <c r="CF1131" s="13"/>
      <c r="CG1131" s="13"/>
      <c r="CH1131" s="13"/>
    </row>
    <row r="1132" spans="1:86">
      <c r="A1132" s="15"/>
      <c r="B1132" s="15"/>
      <c r="C1132" s="15"/>
      <c r="D1132" s="15"/>
      <c r="E1132" s="15"/>
      <c r="F1132" s="15"/>
      <c r="G1132" s="15"/>
      <c r="H1132" s="15"/>
      <c r="I1132" s="15"/>
      <c r="J1132" s="15"/>
      <c r="K1132" s="15"/>
      <c r="L1132" s="15"/>
      <c r="M1132" s="15"/>
      <c r="N1132" s="15"/>
      <c r="O1132" s="15"/>
      <c r="P1132" s="15"/>
      <c r="Q1132" s="15"/>
      <c r="R1132" s="15"/>
      <c r="S1132" s="15"/>
      <c r="T1132" s="15"/>
      <c r="U1132" s="15"/>
      <c r="V1132" s="15"/>
      <c r="W1132" s="15"/>
      <c r="X1132" s="15"/>
      <c r="Z1132" s="15"/>
      <c r="AA1132" s="15"/>
      <c r="AB1132" s="15"/>
      <c r="AC1132" s="15"/>
      <c r="AD1132" s="15"/>
      <c r="AE1132" s="15"/>
      <c r="AF1132" s="15"/>
      <c r="AG1132" s="15"/>
      <c r="AH1132" s="15"/>
      <c r="AI1132" s="15"/>
      <c r="AJ1132" s="15"/>
      <c r="AK1132" s="15"/>
      <c r="AL1132" s="15"/>
      <c r="AM1132" s="13"/>
      <c r="AN1132" s="13"/>
      <c r="AO1132" s="13"/>
      <c r="AP1132" s="13"/>
      <c r="AQ1132" s="13"/>
      <c r="AR1132" s="13"/>
      <c r="AS1132" s="13"/>
      <c r="AT1132" s="13"/>
      <c r="AU1132" s="13"/>
      <c r="AV1132" s="13"/>
      <c r="AW1132" s="13"/>
      <c r="AX1132" s="13"/>
      <c r="AY1132" s="13"/>
      <c r="AZ1132" s="13"/>
      <c r="BA1132" s="13"/>
      <c r="BB1132" s="13"/>
      <c r="BC1132" s="13"/>
      <c r="BD1132" s="13"/>
      <c r="BE1132" s="13"/>
      <c r="BF1132" s="13"/>
      <c r="BG1132" s="13"/>
      <c r="BH1132" s="13"/>
      <c r="BI1132" s="13"/>
      <c r="BJ1132" s="13"/>
      <c r="BK1132" s="13"/>
      <c r="BL1132" s="13"/>
      <c r="BM1132" s="13"/>
      <c r="BN1132" s="13"/>
      <c r="BO1132" s="13"/>
      <c r="BP1132" s="13"/>
      <c r="BQ1132" s="13"/>
      <c r="BR1132" s="13"/>
      <c r="BS1132" s="13"/>
      <c r="BT1132" s="13"/>
      <c r="BU1132" s="13"/>
      <c r="BV1132" s="13"/>
      <c r="BW1132" s="13"/>
      <c r="BX1132" s="13"/>
      <c r="BY1132" s="13"/>
      <c r="BZ1132" s="13"/>
      <c r="CA1132" s="13"/>
      <c r="CB1132" s="13"/>
      <c r="CC1132" s="13"/>
      <c r="CD1132" s="13"/>
      <c r="CE1132" s="13"/>
      <c r="CF1132" s="13"/>
      <c r="CG1132" s="13"/>
      <c r="CH1132" s="13"/>
    </row>
    <row r="1133" spans="1:86">
      <c r="A1133" s="15"/>
      <c r="B1133" s="15"/>
      <c r="C1133" s="15"/>
      <c r="D1133" s="15"/>
      <c r="E1133" s="15"/>
      <c r="F1133" s="15"/>
      <c r="G1133" s="15"/>
      <c r="H1133" s="15"/>
      <c r="I1133" s="15"/>
      <c r="J1133" s="15"/>
      <c r="K1133" s="15"/>
      <c r="L1133" s="15"/>
      <c r="M1133" s="15"/>
      <c r="N1133" s="15"/>
      <c r="O1133" s="15"/>
      <c r="P1133" s="15"/>
      <c r="Q1133" s="15"/>
      <c r="R1133" s="15"/>
      <c r="S1133" s="15"/>
      <c r="T1133" s="15"/>
      <c r="U1133" s="15"/>
      <c r="V1133" s="15"/>
      <c r="W1133" s="15"/>
      <c r="X1133" s="15"/>
      <c r="Z1133" s="15"/>
      <c r="AA1133" s="15"/>
      <c r="AB1133" s="15"/>
      <c r="AC1133" s="15"/>
      <c r="AD1133" s="15"/>
      <c r="AE1133" s="15"/>
      <c r="AF1133" s="15"/>
      <c r="AG1133" s="15"/>
      <c r="AH1133" s="15"/>
      <c r="AI1133" s="15"/>
      <c r="AJ1133" s="15"/>
      <c r="AK1133" s="15"/>
      <c r="AL1133" s="15"/>
      <c r="AM1133" s="13"/>
      <c r="AN1133" s="13"/>
      <c r="AO1133" s="13"/>
      <c r="AP1133" s="13"/>
      <c r="AQ1133" s="13"/>
      <c r="AR1133" s="13"/>
      <c r="AS1133" s="13"/>
      <c r="AT1133" s="13"/>
      <c r="AU1133" s="13"/>
      <c r="AV1133" s="13"/>
      <c r="AW1133" s="13"/>
      <c r="AX1133" s="13"/>
      <c r="AY1133" s="13"/>
      <c r="AZ1133" s="13"/>
      <c r="BA1133" s="13"/>
      <c r="BB1133" s="13"/>
      <c r="BC1133" s="13"/>
      <c r="BD1133" s="13"/>
      <c r="BE1133" s="13"/>
      <c r="BF1133" s="13"/>
      <c r="BG1133" s="13"/>
      <c r="BH1133" s="13"/>
      <c r="BI1133" s="13"/>
      <c r="BJ1133" s="13"/>
      <c r="BK1133" s="13"/>
      <c r="BL1133" s="13"/>
      <c r="BM1133" s="13"/>
      <c r="BN1133" s="13"/>
      <c r="BO1133" s="13"/>
      <c r="BP1133" s="13"/>
      <c r="BQ1133" s="13"/>
      <c r="BR1133" s="13"/>
      <c r="BS1133" s="13"/>
      <c r="BT1133" s="13"/>
      <c r="BU1133" s="13"/>
      <c r="BV1133" s="13"/>
      <c r="BW1133" s="13"/>
      <c r="BX1133" s="13"/>
      <c r="BY1133" s="13"/>
      <c r="BZ1133" s="13"/>
      <c r="CA1133" s="13"/>
      <c r="CB1133" s="13"/>
      <c r="CC1133" s="13"/>
      <c r="CD1133" s="13"/>
      <c r="CE1133" s="13"/>
      <c r="CF1133" s="13"/>
      <c r="CG1133" s="13"/>
      <c r="CH1133" s="13"/>
    </row>
    <row r="1134" spans="1:86">
      <c r="A1134" s="15"/>
      <c r="B1134" s="15"/>
      <c r="C1134" s="15"/>
      <c r="D1134" s="15"/>
      <c r="E1134" s="15"/>
      <c r="F1134" s="15"/>
      <c r="G1134" s="15"/>
      <c r="H1134" s="15"/>
      <c r="I1134" s="15"/>
      <c r="J1134" s="15"/>
      <c r="K1134" s="15"/>
      <c r="L1134" s="15"/>
      <c r="M1134" s="15"/>
      <c r="N1134" s="15"/>
      <c r="O1134" s="15"/>
      <c r="P1134" s="15"/>
      <c r="Q1134" s="15"/>
      <c r="R1134" s="15"/>
      <c r="S1134" s="15"/>
      <c r="T1134" s="15"/>
      <c r="U1134" s="15"/>
      <c r="V1134" s="15"/>
      <c r="W1134" s="15"/>
      <c r="X1134" s="15"/>
      <c r="Z1134" s="15"/>
      <c r="AA1134" s="15"/>
      <c r="AB1134" s="15"/>
      <c r="AC1134" s="15"/>
      <c r="AD1134" s="15"/>
      <c r="AE1134" s="15"/>
      <c r="AF1134" s="15"/>
      <c r="AG1134" s="15"/>
      <c r="AH1134" s="15"/>
      <c r="AI1134" s="15"/>
      <c r="AJ1134" s="15"/>
      <c r="AK1134" s="15"/>
      <c r="AL1134" s="15"/>
      <c r="AM1134" s="13"/>
      <c r="AN1134" s="13"/>
      <c r="AO1134" s="13"/>
      <c r="AP1134" s="13"/>
      <c r="AQ1134" s="13"/>
      <c r="AR1134" s="13"/>
      <c r="AS1134" s="13"/>
      <c r="AT1134" s="13"/>
      <c r="AU1134" s="13"/>
      <c r="AV1134" s="13"/>
      <c r="AW1134" s="13"/>
      <c r="AX1134" s="13"/>
      <c r="AY1134" s="13"/>
      <c r="AZ1134" s="13"/>
      <c r="BA1134" s="13"/>
      <c r="BB1134" s="13"/>
      <c r="BC1134" s="13"/>
      <c r="BD1134" s="13"/>
      <c r="BE1134" s="13"/>
      <c r="BF1134" s="13"/>
      <c r="BG1134" s="13"/>
      <c r="BH1134" s="13"/>
      <c r="BI1134" s="13"/>
      <c r="BJ1134" s="13"/>
      <c r="BK1134" s="13"/>
      <c r="BL1134" s="13"/>
      <c r="BM1134" s="13"/>
      <c r="BN1134" s="13"/>
      <c r="BO1134" s="13"/>
      <c r="BP1134" s="13"/>
      <c r="BQ1134" s="13"/>
      <c r="BR1134" s="13"/>
      <c r="BS1134" s="13"/>
      <c r="BT1134" s="13"/>
      <c r="BU1134" s="13"/>
      <c r="BV1134" s="13"/>
      <c r="BW1134" s="13"/>
      <c r="BX1134" s="13"/>
      <c r="BY1134" s="13"/>
      <c r="BZ1134" s="13"/>
      <c r="CA1134" s="13"/>
      <c r="CB1134" s="13"/>
      <c r="CC1134" s="13"/>
      <c r="CD1134" s="13"/>
      <c r="CE1134" s="13"/>
      <c r="CF1134" s="13"/>
      <c r="CG1134" s="13"/>
      <c r="CH1134" s="13"/>
    </row>
    <row r="1135" spans="1:86">
      <c r="A1135" s="15"/>
      <c r="B1135" s="15"/>
      <c r="C1135" s="15"/>
      <c r="D1135" s="15"/>
      <c r="E1135" s="15"/>
      <c r="F1135" s="15"/>
      <c r="G1135" s="15"/>
      <c r="H1135" s="15"/>
      <c r="I1135" s="15"/>
      <c r="J1135" s="15"/>
      <c r="K1135" s="15"/>
      <c r="L1135" s="15"/>
      <c r="M1135" s="15"/>
      <c r="N1135" s="15"/>
      <c r="O1135" s="15"/>
      <c r="P1135" s="15"/>
      <c r="Q1135" s="15"/>
      <c r="R1135" s="15"/>
      <c r="S1135" s="15"/>
      <c r="T1135" s="15"/>
      <c r="U1135" s="15"/>
      <c r="V1135" s="15"/>
      <c r="W1135" s="15"/>
      <c r="X1135" s="15"/>
      <c r="Z1135" s="15"/>
      <c r="AA1135" s="15"/>
      <c r="AB1135" s="15"/>
      <c r="AC1135" s="15"/>
      <c r="AD1135" s="15"/>
      <c r="AE1135" s="15"/>
      <c r="AF1135" s="15"/>
      <c r="AG1135" s="15"/>
      <c r="AH1135" s="15"/>
      <c r="AI1135" s="15"/>
      <c r="AJ1135" s="15"/>
      <c r="AK1135" s="15"/>
      <c r="AL1135" s="15"/>
      <c r="AM1135" s="13"/>
      <c r="AN1135" s="13"/>
      <c r="AO1135" s="13"/>
      <c r="AP1135" s="13"/>
      <c r="AQ1135" s="13"/>
      <c r="AR1135" s="13"/>
      <c r="AS1135" s="13"/>
      <c r="AT1135" s="13"/>
      <c r="AU1135" s="13"/>
      <c r="AV1135" s="13"/>
      <c r="AW1135" s="13"/>
      <c r="AX1135" s="13"/>
      <c r="AY1135" s="13"/>
      <c r="AZ1135" s="13"/>
      <c r="BA1135" s="13"/>
      <c r="BB1135" s="13"/>
      <c r="BC1135" s="13"/>
      <c r="BD1135" s="13"/>
      <c r="BE1135" s="13"/>
      <c r="BF1135" s="13"/>
      <c r="BG1135" s="13"/>
      <c r="BH1135" s="13"/>
      <c r="BI1135" s="13"/>
      <c r="BJ1135" s="13"/>
      <c r="BK1135" s="13"/>
      <c r="BL1135" s="13"/>
      <c r="BM1135" s="13"/>
      <c r="BN1135" s="13"/>
      <c r="BO1135" s="13"/>
      <c r="BP1135" s="13"/>
      <c r="BQ1135" s="13"/>
      <c r="BR1135" s="13"/>
      <c r="BS1135" s="13"/>
      <c r="BT1135" s="13"/>
      <c r="BU1135" s="13"/>
      <c r="BV1135" s="13"/>
      <c r="BW1135" s="13"/>
      <c r="BX1135" s="13"/>
      <c r="BY1135" s="13"/>
      <c r="BZ1135" s="13"/>
      <c r="CA1135" s="13"/>
      <c r="CB1135" s="13"/>
      <c r="CC1135" s="13"/>
      <c r="CD1135" s="13"/>
      <c r="CE1135" s="13"/>
      <c r="CF1135" s="13"/>
      <c r="CG1135" s="13"/>
      <c r="CH1135" s="13"/>
    </row>
    <row r="1136" spans="1:86">
      <c r="A1136" s="15"/>
      <c r="B1136" s="15"/>
      <c r="C1136" s="15"/>
      <c r="D1136" s="15"/>
      <c r="E1136" s="15"/>
      <c r="F1136" s="15"/>
      <c r="G1136" s="15"/>
      <c r="H1136" s="15"/>
      <c r="I1136" s="15"/>
      <c r="J1136" s="15"/>
      <c r="K1136" s="15"/>
      <c r="L1136" s="15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/>
      <c r="W1136" s="15"/>
      <c r="X1136" s="15"/>
      <c r="Z1136" s="15"/>
      <c r="AA1136" s="15"/>
      <c r="AB1136" s="15"/>
      <c r="AC1136" s="15"/>
      <c r="AD1136" s="15"/>
      <c r="AE1136" s="15"/>
      <c r="AF1136" s="15"/>
      <c r="AG1136" s="15"/>
      <c r="AH1136" s="15"/>
      <c r="AI1136" s="15"/>
      <c r="AJ1136" s="15"/>
      <c r="AK1136" s="15"/>
      <c r="AL1136" s="15"/>
      <c r="AM1136" s="13"/>
      <c r="AN1136" s="13"/>
      <c r="AO1136" s="13"/>
      <c r="AP1136" s="13"/>
      <c r="AQ1136" s="13"/>
      <c r="AR1136" s="13"/>
      <c r="AS1136" s="13"/>
      <c r="AT1136" s="13"/>
      <c r="AU1136" s="13"/>
      <c r="AV1136" s="13"/>
      <c r="AW1136" s="13"/>
      <c r="AX1136" s="13"/>
      <c r="AY1136" s="13"/>
      <c r="AZ1136" s="13"/>
      <c r="BA1136" s="13"/>
      <c r="BB1136" s="13"/>
      <c r="BC1136" s="13"/>
      <c r="BD1136" s="13"/>
      <c r="BE1136" s="13"/>
      <c r="BF1136" s="13"/>
      <c r="BG1136" s="13"/>
      <c r="BH1136" s="13"/>
      <c r="BI1136" s="13"/>
      <c r="BJ1136" s="13"/>
      <c r="BK1136" s="13"/>
      <c r="BL1136" s="13"/>
      <c r="BM1136" s="13"/>
      <c r="BN1136" s="13"/>
      <c r="BO1136" s="13"/>
      <c r="BP1136" s="13"/>
      <c r="BQ1136" s="13"/>
      <c r="BR1136" s="13"/>
      <c r="BS1136" s="13"/>
      <c r="BT1136" s="13"/>
      <c r="BU1136" s="13"/>
      <c r="BV1136" s="13"/>
      <c r="BW1136" s="13"/>
      <c r="BX1136" s="13"/>
      <c r="BY1136" s="13"/>
      <c r="BZ1136" s="13"/>
      <c r="CA1136" s="13"/>
      <c r="CB1136" s="13"/>
      <c r="CC1136" s="13"/>
      <c r="CD1136" s="13"/>
      <c r="CE1136" s="13"/>
      <c r="CF1136" s="13"/>
      <c r="CG1136" s="13"/>
      <c r="CH1136" s="13"/>
    </row>
    <row r="1137" spans="1:86">
      <c r="A1137" s="15"/>
      <c r="B1137" s="15"/>
      <c r="C1137" s="15"/>
      <c r="D1137" s="15"/>
      <c r="E1137" s="15"/>
      <c r="F1137" s="15"/>
      <c r="G1137" s="15"/>
      <c r="H1137" s="15"/>
      <c r="I1137" s="15"/>
      <c r="J1137" s="15"/>
      <c r="K1137" s="15"/>
      <c r="L1137" s="15"/>
      <c r="M1137" s="15"/>
      <c r="N1137" s="15"/>
      <c r="O1137" s="15"/>
      <c r="P1137" s="15"/>
      <c r="Q1137" s="15"/>
      <c r="R1137" s="15"/>
      <c r="S1137" s="15"/>
      <c r="T1137" s="15"/>
      <c r="U1137" s="15"/>
      <c r="V1137" s="15"/>
      <c r="W1137" s="15"/>
      <c r="X1137" s="15"/>
      <c r="Z1137" s="15"/>
      <c r="AA1137" s="15"/>
      <c r="AB1137" s="15"/>
      <c r="AC1137" s="15"/>
      <c r="AD1137" s="15"/>
      <c r="AE1137" s="15"/>
      <c r="AF1137" s="15"/>
      <c r="AG1137" s="15"/>
      <c r="AH1137" s="15"/>
      <c r="AI1137" s="15"/>
      <c r="AJ1137" s="15"/>
      <c r="AK1137" s="15"/>
      <c r="AL1137" s="15"/>
      <c r="AM1137" s="13"/>
      <c r="AN1137" s="13"/>
      <c r="AO1137" s="13"/>
      <c r="AP1137" s="13"/>
      <c r="AQ1137" s="13"/>
      <c r="AR1137" s="13"/>
      <c r="AS1137" s="13"/>
      <c r="AT1137" s="13"/>
      <c r="AU1137" s="13"/>
      <c r="AV1137" s="13"/>
      <c r="AW1137" s="13"/>
      <c r="AX1137" s="13"/>
      <c r="AY1137" s="13"/>
      <c r="AZ1137" s="13"/>
      <c r="BA1137" s="13"/>
      <c r="BB1137" s="13"/>
      <c r="BC1137" s="13"/>
      <c r="BD1137" s="13"/>
      <c r="BE1137" s="13"/>
      <c r="BF1137" s="13"/>
      <c r="BG1137" s="13"/>
      <c r="BH1137" s="13"/>
      <c r="BI1137" s="13"/>
      <c r="BJ1137" s="13"/>
      <c r="BK1137" s="13"/>
      <c r="BL1137" s="13"/>
      <c r="BM1137" s="13"/>
      <c r="BN1137" s="13"/>
      <c r="BO1137" s="13"/>
      <c r="BP1137" s="13"/>
      <c r="BQ1137" s="13"/>
      <c r="BR1137" s="13"/>
      <c r="BS1137" s="13"/>
      <c r="BT1137" s="13"/>
      <c r="BU1137" s="13"/>
      <c r="BV1137" s="13"/>
      <c r="BW1137" s="13"/>
      <c r="BX1137" s="13"/>
      <c r="BY1137" s="13"/>
      <c r="BZ1137" s="13"/>
      <c r="CA1137" s="13"/>
      <c r="CB1137" s="13"/>
      <c r="CC1137" s="13"/>
      <c r="CD1137" s="13"/>
      <c r="CE1137" s="13"/>
      <c r="CF1137" s="13"/>
      <c r="CG1137" s="13"/>
      <c r="CH1137" s="13"/>
    </row>
    <row r="1138" spans="1:86">
      <c r="A1138" s="15"/>
      <c r="B1138" s="15"/>
      <c r="C1138" s="15"/>
      <c r="D1138" s="15"/>
      <c r="E1138" s="15"/>
      <c r="F1138" s="15"/>
      <c r="G1138" s="15"/>
      <c r="H1138" s="15"/>
      <c r="I1138" s="15"/>
      <c r="J1138" s="15"/>
      <c r="K1138" s="15"/>
      <c r="L1138" s="15"/>
      <c r="M1138" s="15"/>
      <c r="N1138" s="15"/>
      <c r="O1138" s="15"/>
      <c r="P1138" s="15"/>
      <c r="Q1138" s="15"/>
      <c r="R1138" s="15"/>
      <c r="S1138" s="15"/>
      <c r="T1138" s="15"/>
      <c r="U1138" s="15"/>
      <c r="V1138" s="15"/>
      <c r="W1138" s="15"/>
      <c r="X1138" s="15"/>
      <c r="Z1138" s="15"/>
      <c r="AA1138" s="15"/>
      <c r="AB1138" s="15"/>
      <c r="AC1138" s="15"/>
      <c r="AD1138" s="15"/>
      <c r="AE1138" s="15"/>
      <c r="AF1138" s="15"/>
      <c r="AG1138" s="15"/>
      <c r="AH1138" s="15"/>
      <c r="AI1138" s="15"/>
      <c r="AJ1138" s="15"/>
      <c r="AK1138" s="15"/>
      <c r="AL1138" s="15"/>
      <c r="AM1138" s="13"/>
      <c r="AN1138" s="13"/>
      <c r="AO1138" s="13"/>
      <c r="AP1138" s="13"/>
      <c r="AQ1138" s="13"/>
      <c r="AR1138" s="13"/>
      <c r="AS1138" s="13"/>
      <c r="AT1138" s="13"/>
      <c r="AU1138" s="13"/>
      <c r="AV1138" s="13"/>
      <c r="AW1138" s="13"/>
      <c r="AX1138" s="13"/>
      <c r="AY1138" s="13"/>
      <c r="AZ1138" s="13"/>
      <c r="BA1138" s="13"/>
      <c r="BB1138" s="13"/>
      <c r="BC1138" s="13"/>
      <c r="BD1138" s="13"/>
      <c r="BE1138" s="13"/>
      <c r="BF1138" s="13"/>
      <c r="BG1138" s="13"/>
      <c r="BH1138" s="13"/>
      <c r="BI1138" s="13"/>
      <c r="BJ1138" s="13"/>
      <c r="BK1138" s="13"/>
      <c r="BL1138" s="13"/>
      <c r="BM1138" s="13"/>
      <c r="BN1138" s="13"/>
      <c r="BO1138" s="13"/>
      <c r="BP1138" s="13"/>
      <c r="BQ1138" s="13"/>
      <c r="BR1138" s="13"/>
      <c r="BS1138" s="13"/>
      <c r="BT1138" s="13"/>
      <c r="BU1138" s="13"/>
      <c r="BV1138" s="13"/>
      <c r="BW1138" s="13"/>
      <c r="BX1138" s="13"/>
      <c r="BY1138" s="13"/>
      <c r="BZ1138" s="13"/>
      <c r="CA1138" s="13"/>
      <c r="CB1138" s="13"/>
      <c r="CC1138" s="13"/>
      <c r="CD1138" s="13"/>
      <c r="CE1138" s="13"/>
      <c r="CF1138" s="13"/>
      <c r="CG1138" s="13"/>
      <c r="CH1138" s="13"/>
    </row>
    <row r="1139" spans="1:86">
      <c r="A1139" s="15"/>
      <c r="B1139" s="15"/>
      <c r="C1139" s="15"/>
      <c r="D1139" s="15"/>
      <c r="E1139" s="15"/>
      <c r="F1139" s="15"/>
      <c r="G1139" s="15"/>
      <c r="H1139" s="15"/>
      <c r="I1139" s="15"/>
      <c r="J1139" s="15"/>
      <c r="K1139" s="15"/>
      <c r="L1139" s="15"/>
      <c r="M1139" s="15"/>
      <c r="N1139" s="15"/>
      <c r="O1139" s="15"/>
      <c r="P1139" s="15"/>
      <c r="Q1139" s="15"/>
      <c r="R1139" s="15"/>
      <c r="S1139" s="15"/>
      <c r="T1139" s="15"/>
      <c r="U1139" s="15"/>
      <c r="V1139" s="15"/>
      <c r="W1139" s="15"/>
      <c r="X1139" s="15"/>
      <c r="Z1139" s="15"/>
      <c r="AA1139" s="15"/>
      <c r="AB1139" s="15"/>
      <c r="AC1139" s="15"/>
      <c r="AD1139" s="15"/>
      <c r="AE1139" s="15"/>
      <c r="AF1139" s="15"/>
      <c r="AG1139" s="15"/>
      <c r="AH1139" s="15"/>
      <c r="AI1139" s="15"/>
      <c r="AJ1139" s="15"/>
      <c r="AK1139" s="15"/>
      <c r="AL1139" s="15"/>
      <c r="AM1139" s="13"/>
      <c r="AN1139" s="13"/>
      <c r="AO1139" s="13"/>
      <c r="AP1139" s="13"/>
      <c r="AQ1139" s="13"/>
      <c r="AR1139" s="13"/>
      <c r="AS1139" s="13"/>
      <c r="AT1139" s="13"/>
      <c r="AU1139" s="13"/>
      <c r="AV1139" s="13"/>
      <c r="AW1139" s="13"/>
      <c r="AX1139" s="13"/>
      <c r="AY1139" s="13"/>
      <c r="AZ1139" s="13"/>
      <c r="BA1139" s="13"/>
      <c r="BB1139" s="13"/>
      <c r="BC1139" s="13"/>
      <c r="BD1139" s="13"/>
      <c r="BE1139" s="13"/>
      <c r="BF1139" s="13"/>
      <c r="BG1139" s="13"/>
      <c r="BH1139" s="13"/>
      <c r="BI1139" s="13"/>
      <c r="BJ1139" s="13"/>
      <c r="BK1139" s="13"/>
      <c r="BL1139" s="13"/>
      <c r="BM1139" s="13"/>
      <c r="BN1139" s="13"/>
      <c r="BO1139" s="13"/>
      <c r="BP1139" s="13"/>
      <c r="BQ1139" s="13"/>
      <c r="BR1139" s="13"/>
      <c r="BS1139" s="13"/>
      <c r="BT1139" s="13"/>
      <c r="BU1139" s="13"/>
      <c r="BV1139" s="13"/>
      <c r="BW1139" s="13"/>
      <c r="BX1139" s="13"/>
      <c r="BY1139" s="13"/>
      <c r="BZ1139" s="13"/>
      <c r="CA1139" s="13"/>
      <c r="CB1139" s="13"/>
      <c r="CC1139" s="13"/>
      <c r="CD1139" s="13"/>
      <c r="CE1139" s="13"/>
      <c r="CF1139" s="13"/>
      <c r="CG1139" s="13"/>
      <c r="CH1139" s="13"/>
    </row>
    <row r="1140" spans="1:86">
      <c r="A1140" s="15"/>
      <c r="B1140" s="15"/>
      <c r="C1140" s="15"/>
      <c r="D1140" s="15"/>
      <c r="E1140" s="15"/>
      <c r="F1140" s="15"/>
      <c r="G1140" s="15"/>
      <c r="H1140" s="15"/>
      <c r="I1140" s="15"/>
      <c r="J1140" s="15"/>
      <c r="K1140" s="15"/>
      <c r="L1140" s="15"/>
      <c r="M1140" s="15"/>
      <c r="N1140" s="15"/>
      <c r="O1140" s="15"/>
      <c r="P1140" s="15"/>
      <c r="Q1140" s="15"/>
      <c r="R1140" s="15"/>
      <c r="S1140" s="15"/>
      <c r="T1140" s="15"/>
      <c r="U1140" s="15"/>
      <c r="V1140" s="15"/>
      <c r="W1140" s="15"/>
      <c r="X1140" s="15"/>
      <c r="Z1140" s="15"/>
      <c r="AA1140" s="15"/>
      <c r="AB1140" s="15"/>
      <c r="AC1140" s="15"/>
      <c r="AD1140" s="15"/>
      <c r="AE1140" s="15"/>
      <c r="AF1140" s="15"/>
      <c r="AG1140" s="15"/>
      <c r="AH1140" s="15"/>
      <c r="AI1140" s="15"/>
      <c r="AJ1140" s="15"/>
      <c r="AK1140" s="15"/>
      <c r="AL1140" s="15"/>
      <c r="AM1140" s="13"/>
      <c r="AN1140" s="13"/>
      <c r="AO1140" s="13"/>
      <c r="AP1140" s="13"/>
      <c r="AQ1140" s="13"/>
      <c r="AR1140" s="13"/>
      <c r="AS1140" s="13"/>
      <c r="AT1140" s="13"/>
      <c r="AU1140" s="13"/>
      <c r="AV1140" s="13"/>
      <c r="AW1140" s="13"/>
      <c r="AX1140" s="13"/>
      <c r="AY1140" s="13"/>
      <c r="AZ1140" s="13"/>
      <c r="BA1140" s="13"/>
      <c r="BB1140" s="13"/>
      <c r="BC1140" s="13"/>
      <c r="BD1140" s="13"/>
      <c r="BE1140" s="13"/>
      <c r="BF1140" s="13"/>
      <c r="BG1140" s="13"/>
      <c r="BH1140" s="13"/>
      <c r="BI1140" s="13"/>
      <c r="BJ1140" s="13"/>
      <c r="BK1140" s="13"/>
      <c r="BL1140" s="13"/>
      <c r="BM1140" s="13"/>
      <c r="BN1140" s="13"/>
      <c r="BO1140" s="13"/>
      <c r="BP1140" s="13"/>
      <c r="BQ1140" s="13"/>
      <c r="BR1140" s="13"/>
      <c r="BS1140" s="13"/>
      <c r="BT1140" s="13"/>
      <c r="BU1140" s="13"/>
      <c r="BV1140" s="13"/>
      <c r="BW1140" s="13"/>
      <c r="BX1140" s="13"/>
      <c r="BY1140" s="13"/>
      <c r="BZ1140" s="13"/>
      <c r="CA1140" s="13"/>
      <c r="CB1140" s="13"/>
      <c r="CC1140" s="13"/>
      <c r="CD1140" s="13"/>
      <c r="CE1140" s="13"/>
      <c r="CF1140" s="13"/>
      <c r="CG1140" s="13"/>
      <c r="CH1140" s="13"/>
    </row>
    <row r="1141" spans="1:86">
      <c r="A1141" s="15"/>
      <c r="B1141" s="15"/>
      <c r="C1141" s="15"/>
      <c r="D1141" s="15"/>
      <c r="E1141" s="15"/>
      <c r="F1141" s="15"/>
      <c r="G1141" s="15"/>
      <c r="H1141" s="15"/>
      <c r="I1141" s="15"/>
      <c r="J1141" s="15"/>
      <c r="K1141" s="15"/>
      <c r="L1141" s="15"/>
      <c r="M1141" s="15"/>
      <c r="N1141" s="15"/>
      <c r="O1141" s="15"/>
      <c r="P1141" s="15"/>
      <c r="Q1141" s="15"/>
      <c r="R1141" s="15"/>
      <c r="S1141" s="15"/>
      <c r="T1141" s="15"/>
      <c r="U1141" s="15"/>
      <c r="V1141" s="15"/>
      <c r="W1141" s="15"/>
      <c r="X1141" s="15"/>
      <c r="Z1141" s="15"/>
      <c r="AA1141" s="15"/>
      <c r="AB1141" s="15"/>
      <c r="AC1141" s="15"/>
      <c r="AD1141" s="15"/>
      <c r="AE1141" s="15"/>
      <c r="AF1141" s="15"/>
      <c r="AG1141" s="15"/>
      <c r="AH1141" s="15"/>
      <c r="AI1141" s="15"/>
      <c r="AJ1141" s="15"/>
      <c r="AK1141" s="15"/>
      <c r="AL1141" s="15"/>
      <c r="AM1141" s="13"/>
      <c r="AN1141" s="13"/>
      <c r="AO1141" s="13"/>
      <c r="AP1141" s="13"/>
      <c r="AQ1141" s="13"/>
      <c r="AR1141" s="13"/>
      <c r="AS1141" s="13"/>
      <c r="AT1141" s="13"/>
      <c r="AU1141" s="13"/>
      <c r="AV1141" s="13"/>
      <c r="AW1141" s="13"/>
      <c r="AX1141" s="13"/>
      <c r="AY1141" s="13"/>
      <c r="AZ1141" s="13"/>
      <c r="BA1141" s="13"/>
      <c r="BB1141" s="13"/>
      <c r="BC1141" s="13"/>
      <c r="BD1141" s="13"/>
      <c r="BE1141" s="13"/>
      <c r="BF1141" s="13"/>
      <c r="BG1141" s="13"/>
      <c r="BH1141" s="13"/>
      <c r="BI1141" s="13"/>
      <c r="BJ1141" s="13"/>
      <c r="BK1141" s="13"/>
      <c r="BL1141" s="13"/>
      <c r="BM1141" s="13"/>
      <c r="BN1141" s="13"/>
      <c r="BO1141" s="13"/>
      <c r="BP1141" s="13"/>
      <c r="BQ1141" s="13"/>
      <c r="BR1141" s="13"/>
      <c r="BS1141" s="13"/>
      <c r="BT1141" s="13"/>
      <c r="BU1141" s="13"/>
      <c r="BV1141" s="13"/>
      <c r="BW1141" s="13"/>
      <c r="BX1141" s="13"/>
      <c r="BY1141" s="13"/>
      <c r="BZ1141" s="13"/>
      <c r="CA1141" s="13"/>
      <c r="CB1141" s="13"/>
      <c r="CC1141" s="13"/>
      <c r="CD1141" s="13"/>
      <c r="CE1141" s="13"/>
      <c r="CF1141" s="13"/>
      <c r="CG1141" s="13"/>
      <c r="CH1141" s="13"/>
    </row>
    <row r="1142" spans="1:86">
      <c r="A1142" s="15"/>
      <c r="B1142" s="15"/>
      <c r="C1142" s="15"/>
      <c r="D1142" s="15"/>
      <c r="E1142" s="15"/>
      <c r="F1142" s="15"/>
      <c r="G1142" s="15"/>
      <c r="H1142" s="15"/>
      <c r="I1142" s="15"/>
      <c r="J1142" s="15"/>
      <c r="K1142" s="15"/>
      <c r="L1142" s="15"/>
      <c r="M1142" s="15"/>
      <c r="N1142" s="15"/>
      <c r="O1142" s="15"/>
      <c r="P1142" s="15"/>
      <c r="Q1142" s="15"/>
      <c r="R1142" s="15"/>
      <c r="S1142" s="15"/>
      <c r="T1142" s="15"/>
      <c r="U1142" s="15"/>
      <c r="V1142" s="15"/>
      <c r="W1142" s="15"/>
      <c r="X1142" s="15"/>
      <c r="Z1142" s="15"/>
      <c r="AA1142" s="15"/>
      <c r="AB1142" s="15"/>
      <c r="AC1142" s="15"/>
      <c r="AD1142" s="15"/>
      <c r="AE1142" s="15"/>
      <c r="AF1142" s="15"/>
      <c r="AG1142" s="15"/>
      <c r="AH1142" s="15"/>
      <c r="AI1142" s="15"/>
      <c r="AJ1142" s="15"/>
      <c r="AK1142" s="15"/>
      <c r="AL1142" s="15"/>
      <c r="AM1142" s="13"/>
      <c r="AN1142" s="13"/>
      <c r="AO1142" s="13"/>
      <c r="AP1142" s="13"/>
      <c r="AQ1142" s="13"/>
      <c r="AR1142" s="13"/>
      <c r="AS1142" s="13"/>
      <c r="AT1142" s="13"/>
      <c r="AU1142" s="13"/>
      <c r="AV1142" s="13"/>
      <c r="AW1142" s="13"/>
      <c r="AX1142" s="13"/>
      <c r="AY1142" s="13"/>
      <c r="AZ1142" s="13"/>
      <c r="BA1142" s="13"/>
      <c r="BB1142" s="13"/>
      <c r="BC1142" s="13"/>
      <c r="BD1142" s="13"/>
      <c r="BE1142" s="13"/>
      <c r="BF1142" s="13"/>
      <c r="BG1142" s="13"/>
      <c r="BH1142" s="13"/>
      <c r="BI1142" s="13"/>
      <c r="BJ1142" s="13"/>
      <c r="BK1142" s="13"/>
      <c r="BL1142" s="13"/>
      <c r="BM1142" s="13"/>
      <c r="BN1142" s="13"/>
      <c r="BO1142" s="13"/>
      <c r="BP1142" s="13"/>
      <c r="BQ1142" s="13"/>
      <c r="BR1142" s="13"/>
      <c r="BS1142" s="13"/>
      <c r="BT1142" s="13"/>
      <c r="BU1142" s="13"/>
      <c r="BV1142" s="13"/>
      <c r="BW1142" s="13"/>
      <c r="BX1142" s="13"/>
      <c r="BY1142" s="13"/>
      <c r="BZ1142" s="13"/>
      <c r="CA1142" s="13"/>
      <c r="CB1142" s="13"/>
      <c r="CC1142" s="13"/>
      <c r="CD1142" s="13"/>
      <c r="CE1142" s="13"/>
      <c r="CF1142" s="13"/>
      <c r="CG1142" s="13"/>
      <c r="CH1142" s="13"/>
    </row>
    <row r="1143" spans="1:86">
      <c r="A1143" s="15"/>
      <c r="B1143" s="15"/>
      <c r="C1143" s="15"/>
      <c r="D1143" s="15"/>
      <c r="E1143" s="15"/>
      <c r="F1143" s="15"/>
      <c r="G1143" s="15"/>
      <c r="H1143" s="15"/>
      <c r="I1143" s="15"/>
      <c r="J1143" s="15"/>
      <c r="K1143" s="15"/>
      <c r="L1143" s="15"/>
      <c r="M1143" s="15"/>
      <c r="N1143" s="15"/>
      <c r="O1143" s="15"/>
      <c r="P1143" s="15"/>
      <c r="Q1143" s="15"/>
      <c r="R1143" s="15"/>
      <c r="S1143" s="15"/>
      <c r="T1143" s="15"/>
      <c r="U1143" s="15"/>
      <c r="V1143" s="15"/>
      <c r="W1143" s="15"/>
      <c r="X1143" s="15"/>
      <c r="Z1143" s="15"/>
      <c r="AA1143" s="15"/>
      <c r="AB1143" s="15"/>
      <c r="AC1143" s="15"/>
      <c r="AD1143" s="15"/>
      <c r="AE1143" s="15"/>
      <c r="AF1143" s="15"/>
      <c r="AG1143" s="15"/>
      <c r="AH1143" s="15"/>
      <c r="AI1143" s="15"/>
      <c r="AJ1143" s="15"/>
      <c r="AK1143" s="15"/>
      <c r="AL1143" s="15"/>
      <c r="AM1143" s="13"/>
      <c r="AN1143" s="13"/>
      <c r="AO1143" s="13"/>
      <c r="AP1143" s="13"/>
      <c r="AQ1143" s="13"/>
      <c r="AR1143" s="13"/>
      <c r="AS1143" s="13"/>
      <c r="AT1143" s="13"/>
      <c r="AU1143" s="13"/>
      <c r="AV1143" s="13"/>
      <c r="AW1143" s="13"/>
      <c r="AX1143" s="13"/>
      <c r="AY1143" s="13"/>
      <c r="AZ1143" s="13"/>
      <c r="BA1143" s="13"/>
      <c r="BB1143" s="13"/>
      <c r="BC1143" s="13"/>
      <c r="BD1143" s="13"/>
      <c r="BE1143" s="13"/>
      <c r="BF1143" s="13"/>
      <c r="BG1143" s="13"/>
      <c r="BH1143" s="13"/>
      <c r="BI1143" s="13"/>
      <c r="BJ1143" s="13"/>
      <c r="BK1143" s="13"/>
      <c r="BL1143" s="13"/>
      <c r="BM1143" s="13"/>
      <c r="BN1143" s="13"/>
      <c r="BO1143" s="13"/>
      <c r="BP1143" s="13"/>
      <c r="BQ1143" s="13"/>
      <c r="BR1143" s="13"/>
      <c r="BS1143" s="13"/>
      <c r="BT1143" s="13"/>
      <c r="BU1143" s="13"/>
      <c r="BV1143" s="13"/>
      <c r="BW1143" s="13"/>
      <c r="BX1143" s="13"/>
      <c r="BY1143" s="13"/>
      <c r="BZ1143" s="13"/>
      <c r="CA1143" s="13"/>
      <c r="CB1143" s="13"/>
      <c r="CC1143" s="13"/>
      <c r="CD1143" s="13"/>
      <c r="CE1143" s="13"/>
      <c r="CF1143" s="13"/>
      <c r="CG1143" s="13"/>
      <c r="CH1143" s="13"/>
    </row>
    <row r="1144" spans="1:86">
      <c r="A1144" s="15"/>
      <c r="B1144" s="15"/>
      <c r="C1144" s="15"/>
      <c r="D1144" s="15"/>
      <c r="E1144" s="15"/>
      <c r="F1144" s="15"/>
      <c r="G1144" s="15"/>
      <c r="H1144" s="15"/>
      <c r="I1144" s="15"/>
      <c r="J1144" s="15"/>
      <c r="K1144" s="15"/>
      <c r="L1144" s="15"/>
      <c r="M1144" s="15"/>
      <c r="N1144" s="15"/>
      <c r="O1144" s="15"/>
      <c r="P1144" s="15"/>
      <c r="Q1144" s="15"/>
      <c r="R1144" s="15"/>
      <c r="S1144" s="15"/>
      <c r="T1144" s="15"/>
      <c r="U1144" s="15"/>
      <c r="V1144" s="15"/>
      <c r="W1144" s="15"/>
      <c r="X1144" s="15"/>
      <c r="Z1144" s="15"/>
      <c r="AA1144" s="15"/>
      <c r="AB1144" s="15"/>
      <c r="AC1144" s="15"/>
      <c r="AD1144" s="15"/>
      <c r="AE1144" s="15"/>
      <c r="AF1144" s="15"/>
      <c r="AG1144" s="15"/>
      <c r="AH1144" s="15"/>
      <c r="AI1144" s="15"/>
      <c r="AJ1144" s="15"/>
      <c r="AK1144" s="15"/>
      <c r="AL1144" s="15"/>
      <c r="AM1144" s="13"/>
      <c r="AN1144" s="13"/>
      <c r="AO1144" s="13"/>
      <c r="AP1144" s="13"/>
      <c r="AQ1144" s="13"/>
      <c r="AR1144" s="13"/>
      <c r="AS1144" s="13"/>
      <c r="AT1144" s="13"/>
      <c r="AU1144" s="13"/>
      <c r="AV1144" s="13"/>
      <c r="AW1144" s="13"/>
      <c r="AX1144" s="13"/>
      <c r="AY1144" s="13"/>
      <c r="AZ1144" s="13"/>
      <c r="BA1144" s="13"/>
      <c r="BB1144" s="13"/>
      <c r="BC1144" s="13"/>
      <c r="BD1144" s="13"/>
      <c r="BE1144" s="13"/>
      <c r="BF1144" s="13"/>
      <c r="BG1144" s="13"/>
      <c r="BH1144" s="13"/>
      <c r="BI1144" s="13"/>
      <c r="BJ1144" s="13"/>
      <c r="BK1144" s="13"/>
      <c r="BL1144" s="13"/>
      <c r="BM1144" s="13"/>
      <c r="BN1144" s="13"/>
      <c r="BO1144" s="13"/>
      <c r="BP1144" s="13"/>
      <c r="BQ1144" s="13"/>
      <c r="BR1144" s="13"/>
      <c r="BS1144" s="13"/>
      <c r="BT1144" s="13"/>
      <c r="BU1144" s="13"/>
      <c r="BV1144" s="13"/>
      <c r="BW1144" s="13"/>
      <c r="BX1144" s="13"/>
      <c r="BY1144" s="13"/>
      <c r="BZ1144" s="13"/>
      <c r="CA1144" s="13"/>
      <c r="CB1144" s="13"/>
      <c r="CC1144" s="13"/>
      <c r="CD1144" s="13"/>
      <c r="CE1144" s="13"/>
      <c r="CF1144" s="13"/>
      <c r="CG1144" s="13"/>
      <c r="CH1144" s="13"/>
    </row>
    <row r="1145" spans="1:86">
      <c r="A1145" s="15"/>
      <c r="B1145" s="15"/>
      <c r="C1145" s="15"/>
      <c r="D1145" s="15"/>
      <c r="E1145" s="15"/>
      <c r="F1145" s="15"/>
      <c r="G1145" s="15"/>
      <c r="H1145" s="15"/>
      <c r="I1145" s="15"/>
      <c r="J1145" s="15"/>
      <c r="K1145" s="15"/>
      <c r="L1145" s="15"/>
      <c r="M1145" s="15"/>
      <c r="N1145" s="15"/>
      <c r="O1145" s="15"/>
      <c r="P1145" s="15"/>
      <c r="Q1145" s="15"/>
      <c r="R1145" s="15"/>
      <c r="S1145" s="15"/>
      <c r="T1145" s="15"/>
      <c r="U1145" s="15"/>
      <c r="V1145" s="15"/>
      <c r="W1145" s="15"/>
      <c r="X1145" s="15"/>
      <c r="Z1145" s="15"/>
      <c r="AA1145" s="15"/>
      <c r="AB1145" s="15"/>
      <c r="AC1145" s="15"/>
      <c r="AD1145" s="15"/>
      <c r="AE1145" s="15"/>
      <c r="AF1145" s="15"/>
      <c r="AG1145" s="15"/>
      <c r="AH1145" s="15"/>
      <c r="AI1145" s="15"/>
      <c r="AJ1145" s="15"/>
      <c r="AK1145" s="15"/>
      <c r="AL1145" s="15"/>
      <c r="AM1145" s="13"/>
      <c r="AN1145" s="13"/>
      <c r="AO1145" s="13"/>
      <c r="AP1145" s="13"/>
      <c r="AQ1145" s="13"/>
      <c r="AR1145" s="13"/>
      <c r="AS1145" s="13"/>
      <c r="AT1145" s="13"/>
      <c r="AU1145" s="13"/>
      <c r="AV1145" s="13"/>
      <c r="AW1145" s="13"/>
      <c r="AX1145" s="13"/>
      <c r="AY1145" s="13"/>
      <c r="AZ1145" s="13"/>
      <c r="BA1145" s="13"/>
      <c r="BB1145" s="13"/>
      <c r="BC1145" s="13"/>
      <c r="BD1145" s="13"/>
      <c r="BE1145" s="13"/>
      <c r="BF1145" s="13"/>
      <c r="BG1145" s="13"/>
      <c r="BH1145" s="13"/>
      <c r="BI1145" s="13"/>
      <c r="BJ1145" s="13"/>
      <c r="BK1145" s="13"/>
      <c r="BL1145" s="13"/>
      <c r="BM1145" s="13"/>
      <c r="BN1145" s="13"/>
      <c r="BO1145" s="13"/>
      <c r="BP1145" s="13"/>
      <c r="BQ1145" s="13"/>
      <c r="BR1145" s="13"/>
      <c r="BS1145" s="13"/>
      <c r="BT1145" s="13"/>
      <c r="BU1145" s="13"/>
      <c r="BV1145" s="13"/>
      <c r="BW1145" s="13"/>
      <c r="BX1145" s="13"/>
      <c r="BY1145" s="13"/>
      <c r="BZ1145" s="13"/>
      <c r="CA1145" s="13"/>
      <c r="CB1145" s="13"/>
      <c r="CC1145" s="13"/>
      <c r="CD1145" s="13"/>
      <c r="CE1145" s="13"/>
      <c r="CF1145" s="13"/>
      <c r="CG1145" s="13"/>
      <c r="CH1145" s="13"/>
    </row>
    <row r="1146" spans="1:86">
      <c r="A1146" s="15"/>
      <c r="B1146" s="15"/>
      <c r="C1146" s="15"/>
      <c r="D1146" s="15"/>
      <c r="E1146" s="15"/>
      <c r="F1146" s="15"/>
      <c r="G1146" s="15"/>
      <c r="H1146" s="15"/>
      <c r="I1146" s="15"/>
      <c r="J1146" s="15"/>
      <c r="K1146" s="15"/>
      <c r="L1146" s="15"/>
      <c r="M1146" s="15"/>
      <c r="N1146" s="15"/>
      <c r="O1146" s="15"/>
      <c r="P1146" s="15"/>
      <c r="Q1146" s="15"/>
      <c r="R1146" s="15"/>
      <c r="S1146" s="15"/>
      <c r="T1146" s="15"/>
      <c r="U1146" s="15"/>
      <c r="V1146" s="15"/>
      <c r="W1146" s="15"/>
      <c r="X1146" s="15"/>
      <c r="Z1146" s="15"/>
      <c r="AA1146" s="15"/>
      <c r="AB1146" s="15"/>
      <c r="AC1146" s="15"/>
      <c r="AD1146" s="15"/>
      <c r="AE1146" s="15"/>
      <c r="AF1146" s="15"/>
      <c r="AG1146" s="15"/>
      <c r="AH1146" s="15"/>
      <c r="AI1146" s="15"/>
      <c r="AJ1146" s="15"/>
      <c r="AK1146" s="15"/>
      <c r="AL1146" s="15"/>
      <c r="AM1146" s="13"/>
      <c r="AN1146" s="13"/>
      <c r="AO1146" s="13"/>
      <c r="AP1146" s="13"/>
      <c r="AQ1146" s="13"/>
      <c r="AR1146" s="13"/>
      <c r="AS1146" s="13"/>
      <c r="AT1146" s="13"/>
      <c r="AU1146" s="13"/>
      <c r="AV1146" s="13"/>
      <c r="AW1146" s="13"/>
      <c r="AX1146" s="13"/>
      <c r="AY1146" s="13"/>
      <c r="AZ1146" s="13"/>
      <c r="BA1146" s="13"/>
      <c r="BB1146" s="13"/>
      <c r="BC1146" s="13"/>
      <c r="BD1146" s="13"/>
      <c r="BE1146" s="13"/>
      <c r="BF1146" s="13"/>
      <c r="BG1146" s="13"/>
      <c r="BH1146" s="13"/>
      <c r="BI1146" s="13"/>
      <c r="BJ1146" s="13"/>
      <c r="BK1146" s="13"/>
      <c r="BL1146" s="13"/>
      <c r="BM1146" s="13"/>
      <c r="BN1146" s="13"/>
      <c r="BO1146" s="13"/>
      <c r="BP1146" s="13"/>
      <c r="BQ1146" s="13"/>
      <c r="BR1146" s="13"/>
      <c r="BS1146" s="13"/>
      <c r="BT1146" s="13"/>
      <c r="BU1146" s="13"/>
      <c r="BV1146" s="13"/>
      <c r="BW1146" s="13"/>
      <c r="BX1146" s="13"/>
      <c r="BY1146" s="13"/>
      <c r="BZ1146" s="13"/>
      <c r="CA1146" s="13"/>
      <c r="CB1146" s="13"/>
      <c r="CC1146" s="13"/>
      <c r="CD1146" s="13"/>
      <c r="CE1146" s="13"/>
      <c r="CF1146" s="13"/>
      <c r="CG1146" s="13"/>
      <c r="CH1146" s="13"/>
    </row>
    <row r="1147" spans="1:86">
      <c r="A1147" s="15"/>
      <c r="B1147" s="15"/>
      <c r="C1147" s="15"/>
      <c r="D1147" s="15"/>
      <c r="E1147" s="15"/>
      <c r="F1147" s="15"/>
      <c r="G1147" s="15"/>
      <c r="H1147" s="15"/>
      <c r="I1147" s="15"/>
      <c r="J1147" s="15"/>
      <c r="K1147" s="15"/>
      <c r="L1147" s="15"/>
      <c r="M1147" s="15"/>
      <c r="N1147" s="15"/>
      <c r="O1147" s="15"/>
      <c r="P1147" s="15"/>
      <c r="Q1147" s="15"/>
      <c r="R1147" s="15"/>
      <c r="S1147" s="15"/>
      <c r="T1147" s="15"/>
      <c r="U1147" s="15"/>
      <c r="V1147" s="15"/>
      <c r="W1147" s="15"/>
      <c r="X1147" s="15"/>
      <c r="Z1147" s="15"/>
      <c r="AA1147" s="15"/>
      <c r="AB1147" s="15"/>
      <c r="AC1147" s="15"/>
      <c r="AD1147" s="15"/>
      <c r="AE1147" s="15"/>
      <c r="AF1147" s="15"/>
      <c r="AG1147" s="15"/>
      <c r="AH1147" s="15"/>
      <c r="AI1147" s="15"/>
      <c r="AJ1147" s="15"/>
      <c r="AK1147" s="15"/>
      <c r="AL1147" s="15"/>
      <c r="AM1147" s="13"/>
      <c r="AN1147" s="13"/>
      <c r="AO1147" s="13"/>
      <c r="AP1147" s="13"/>
      <c r="AQ1147" s="13"/>
      <c r="AR1147" s="13"/>
      <c r="AS1147" s="13"/>
      <c r="AT1147" s="13"/>
      <c r="AU1147" s="13"/>
      <c r="AV1147" s="13"/>
      <c r="AW1147" s="13"/>
      <c r="AX1147" s="13"/>
      <c r="AY1147" s="13"/>
      <c r="AZ1147" s="13"/>
      <c r="BA1147" s="13"/>
      <c r="BB1147" s="13"/>
      <c r="BC1147" s="13"/>
      <c r="BD1147" s="13"/>
      <c r="BE1147" s="13"/>
      <c r="BF1147" s="13"/>
      <c r="BG1147" s="13"/>
      <c r="BH1147" s="13"/>
      <c r="BI1147" s="13"/>
      <c r="BJ1147" s="13"/>
      <c r="BK1147" s="13"/>
      <c r="BL1147" s="13"/>
      <c r="BM1147" s="13"/>
      <c r="BN1147" s="13"/>
      <c r="BO1147" s="13"/>
      <c r="BP1147" s="13"/>
      <c r="BQ1147" s="13"/>
      <c r="BR1147" s="13"/>
      <c r="BS1147" s="13"/>
      <c r="BT1147" s="13"/>
      <c r="BU1147" s="13"/>
      <c r="BV1147" s="13"/>
      <c r="BW1147" s="13"/>
      <c r="BX1147" s="13"/>
      <c r="BY1147" s="13"/>
      <c r="BZ1147" s="13"/>
      <c r="CA1147" s="13"/>
      <c r="CB1147" s="13"/>
      <c r="CC1147" s="13"/>
      <c r="CD1147" s="13"/>
      <c r="CE1147" s="13"/>
      <c r="CF1147" s="13"/>
      <c r="CG1147" s="13"/>
      <c r="CH1147" s="13"/>
    </row>
    <row r="1148" spans="1:86">
      <c r="A1148" s="15"/>
      <c r="B1148" s="15"/>
      <c r="C1148" s="15"/>
      <c r="D1148" s="15"/>
      <c r="E1148" s="15"/>
      <c r="F1148" s="15"/>
      <c r="G1148" s="15"/>
      <c r="H1148" s="15"/>
      <c r="I1148" s="15"/>
      <c r="J1148" s="15"/>
      <c r="K1148" s="15"/>
      <c r="L1148" s="15"/>
      <c r="M1148" s="15"/>
      <c r="N1148" s="15"/>
      <c r="O1148" s="15"/>
      <c r="P1148" s="15"/>
      <c r="Q1148" s="15"/>
      <c r="R1148" s="15"/>
      <c r="S1148" s="15"/>
      <c r="T1148" s="15"/>
      <c r="U1148" s="15"/>
      <c r="V1148" s="15"/>
      <c r="W1148" s="15"/>
      <c r="X1148" s="15"/>
      <c r="Z1148" s="15"/>
      <c r="AA1148" s="15"/>
      <c r="AB1148" s="15"/>
      <c r="AC1148" s="15"/>
      <c r="AD1148" s="15"/>
      <c r="AE1148" s="15"/>
      <c r="AF1148" s="15"/>
      <c r="AG1148" s="15"/>
      <c r="AH1148" s="15"/>
      <c r="AI1148" s="15"/>
      <c r="AJ1148" s="15"/>
      <c r="AK1148" s="15"/>
      <c r="AL1148" s="15"/>
      <c r="AM1148" s="13"/>
      <c r="AN1148" s="13"/>
      <c r="AO1148" s="13"/>
      <c r="AP1148" s="13"/>
      <c r="AQ1148" s="13"/>
      <c r="AR1148" s="13"/>
      <c r="AS1148" s="13"/>
      <c r="AT1148" s="13"/>
      <c r="AU1148" s="13"/>
      <c r="AV1148" s="13"/>
      <c r="AW1148" s="13"/>
      <c r="AX1148" s="13"/>
      <c r="AY1148" s="13"/>
      <c r="AZ1148" s="13"/>
      <c r="BA1148" s="13"/>
      <c r="BB1148" s="13"/>
      <c r="BC1148" s="13"/>
      <c r="BD1148" s="13"/>
      <c r="BE1148" s="13"/>
      <c r="BF1148" s="13"/>
      <c r="BG1148" s="13"/>
      <c r="BH1148" s="13"/>
      <c r="BI1148" s="13"/>
      <c r="BJ1148" s="13"/>
      <c r="BK1148" s="13"/>
      <c r="BL1148" s="13"/>
      <c r="BM1148" s="13"/>
      <c r="BN1148" s="13"/>
      <c r="BO1148" s="13"/>
      <c r="BP1148" s="13"/>
      <c r="BQ1148" s="13"/>
      <c r="BR1148" s="13"/>
      <c r="BS1148" s="13"/>
      <c r="BT1148" s="13"/>
      <c r="BU1148" s="13"/>
      <c r="BV1148" s="13"/>
      <c r="BW1148" s="13"/>
      <c r="BX1148" s="13"/>
      <c r="BY1148" s="13"/>
      <c r="BZ1148" s="13"/>
      <c r="CA1148" s="13"/>
      <c r="CB1148" s="13"/>
      <c r="CC1148" s="13"/>
      <c r="CD1148" s="13"/>
      <c r="CE1148" s="13"/>
      <c r="CF1148" s="13"/>
      <c r="CG1148" s="13"/>
      <c r="CH1148" s="13"/>
    </row>
    <row r="1149" spans="1:86">
      <c r="A1149" s="15"/>
      <c r="B1149" s="15"/>
      <c r="C1149" s="15"/>
      <c r="D1149" s="15"/>
      <c r="E1149" s="15"/>
      <c r="F1149" s="15"/>
      <c r="G1149" s="15"/>
      <c r="H1149" s="15"/>
      <c r="I1149" s="15"/>
      <c r="J1149" s="15"/>
      <c r="K1149" s="15"/>
      <c r="L1149" s="15"/>
      <c r="M1149" s="15"/>
      <c r="N1149" s="15"/>
      <c r="O1149" s="15"/>
      <c r="P1149" s="15"/>
      <c r="Q1149" s="15"/>
      <c r="R1149" s="15"/>
      <c r="S1149" s="15"/>
      <c r="T1149" s="15"/>
      <c r="U1149" s="15"/>
      <c r="V1149" s="15"/>
      <c r="W1149" s="15"/>
      <c r="X1149" s="15"/>
      <c r="Z1149" s="15"/>
      <c r="AA1149" s="15"/>
      <c r="AB1149" s="15"/>
      <c r="AC1149" s="15"/>
      <c r="AD1149" s="15"/>
      <c r="AE1149" s="15"/>
      <c r="AF1149" s="15"/>
      <c r="AG1149" s="15"/>
      <c r="AH1149" s="15"/>
      <c r="AI1149" s="15"/>
      <c r="AJ1149" s="15"/>
      <c r="AK1149" s="15"/>
      <c r="AL1149" s="15"/>
      <c r="AM1149" s="13"/>
      <c r="AN1149" s="13"/>
      <c r="AO1149" s="13"/>
      <c r="AP1149" s="13"/>
      <c r="AQ1149" s="13"/>
      <c r="AR1149" s="13"/>
      <c r="AS1149" s="13"/>
      <c r="AT1149" s="13"/>
      <c r="AU1149" s="13"/>
      <c r="AV1149" s="13"/>
      <c r="AW1149" s="13"/>
      <c r="AX1149" s="13"/>
      <c r="AY1149" s="13"/>
      <c r="AZ1149" s="13"/>
      <c r="BA1149" s="13"/>
      <c r="BB1149" s="13"/>
      <c r="BC1149" s="13"/>
      <c r="BD1149" s="13"/>
      <c r="BE1149" s="13"/>
      <c r="BF1149" s="13"/>
      <c r="BG1149" s="13"/>
      <c r="BH1149" s="13"/>
      <c r="BI1149" s="13"/>
      <c r="BJ1149" s="13"/>
      <c r="BK1149" s="13"/>
      <c r="BL1149" s="13"/>
      <c r="BM1149" s="13"/>
      <c r="BN1149" s="13"/>
      <c r="BO1149" s="13"/>
      <c r="BP1149" s="13"/>
      <c r="BQ1149" s="13"/>
      <c r="BR1149" s="13"/>
      <c r="BS1149" s="13"/>
      <c r="BT1149" s="13"/>
      <c r="BU1149" s="13"/>
      <c r="BV1149" s="13"/>
      <c r="BW1149" s="13"/>
      <c r="BX1149" s="13"/>
      <c r="BY1149" s="13"/>
      <c r="BZ1149" s="13"/>
      <c r="CA1149" s="13"/>
      <c r="CB1149" s="13"/>
      <c r="CC1149" s="13"/>
      <c r="CD1149" s="13"/>
      <c r="CE1149" s="13"/>
      <c r="CF1149" s="13"/>
      <c r="CG1149" s="13"/>
      <c r="CH1149" s="13"/>
    </row>
    <row r="1150" spans="1:86">
      <c r="A1150" s="15"/>
      <c r="B1150" s="15"/>
      <c r="C1150" s="15"/>
      <c r="D1150" s="15"/>
      <c r="E1150" s="15"/>
      <c r="F1150" s="15"/>
      <c r="G1150" s="15"/>
      <c r="H1150" s="15"/>
      <c r="I1150" s="15"/>
      <c r="J1150" s="15"/>
      <c r="K1150" s="15"/>
      <c r="L1150" s="15"/>
      <c r="M1150" s="15"/>
      <c r="N1150" s="15"/>
      <c r="O1150" s="15"/>
      <c r="P1150" s="15"/>
      <c r="Q1150" s="15"/>
      <c r="R1150" s="15"/>
      <c r="S1150" s="15"/>
      <c r="T1150" s="15"/>
      <c r="U1150" s="15"/>
      <c r="V1150" s="15"/>
      <c r="W1150" s="15"/>
      <c r="X1150" s="15"/>
      <c r="Z1150" s="15"/>
      <c r="AA1150" s="15"/>
      <c r="AB1150" s="15"/>
      <c r="AC1150" s="15"/>
      <c r="AD1150" s="15"/>
      <c r="AE1150" s="15"/>
      <c r="AF1150" s="15"/>
      <c r="AG1150" s="15"/>
      <c r="AH1150" s="15"/>
      <c r="AI1150" s="15"/>
      <c r="AJ1150" s="15"/>
      <c r="AK1150" s="15"/>
      <c r="AL1150" s="15"/>
      <c r="AM1150" s="13"/>
      <c r="AN1150" s="13"/>
      <c r="AO1150" s="13"/>
      <c r="AP1150" s="13"/>
      <c r="AQ1150" s="13"/>
      <c r="AR1150" s="13"/>
      <c r="AS1150" s="13"/>
      <c r="AT1150" s="13"/>
      <c r="AU1150" s="13"/>
      <c r="AV1150" s="13"/>
      <c r="AW1150" s="13"/>
      <c r="AX1150" s="13"/>
      <c r="AY1150" s="13"/>
      <c r="AZ1150" s="13"/>
      <c r="BA1150" s="13"/>
      <c r="BB1150" s="13"/>
      <c r="BC1150" s="13"/>
      <c r="BD1150" s="13"/>
      <c r="BE1150" s="13"/>
      <c r="BF1150" s="13"/>
      <c r="BG1150" s="13"/>
      <c r="BH1150" s="13"/>
      <c r="BI1150" s="13"/>
      <c r="BJ1150" s="13"/>
      <c r="BK1150" s="13"/>
      <c r="BL1150" s="13"/>
      <c r="BM1150" s="13"/>
      <c r="BN1150" s="13"/>
      <c r="BO1150" s="13"/>
      <c r="BP1150" s="13"/>
      <c r="BQ1150" s="13"/>
      <c r="BR1150" s="13"/>
      <c r="BS1150" s="13"/>
      <c r="BT1150" s="13"/>
      <c r="BU1150" s="13"/>
      <c r="BV1150" s="13"/>
      <c r="BW1150" s="13"/>
      <c r="BX1150" s="13"/>
      <c r="BY1150" s="13"/>
      <c r="BZ1150" s="13"/>
      <c r="CA1150" s="13"/>
      <c r="CB1150" s="13"/>
      <c r="CC1150" s="13"/>
      <c r="CD1150" s="13"/>
      <c r="CE1150" s="13"/>
      <c r="CF1150" s="13"/>
      <c r="CG1150" s="13"/>
      <c r="CH1150" s="13"/>
    </row>
    <row r="1151" spans="1:86">
      <c r="A1151" s="15"/>
      <c r="B1151" s="15"/>
      <c r="C1151" s="15"/>
      <c r="D1151" s="15"/>
      <c r="E1151" s="15"/>
      <c r="F1151" s="15"/>
      <c r="G1151" s="15"/>
      <c r="H1151" s="15"/>
      <c r="I1151" s="15"/>
      <c r="J1151" s="15"/>
      <c r="K1151" s="15"/>
      <c r="L1151" s="15"/>
      <c r="M1151" s="15"/>
      <c r="N1151" s="15"/>
      <c r="O1151" s="15"/>
      <c r="P1151" s="15"/>
      <c r="Q1151" s="15"/>
      <c r="R1151" s="15"/>
      <c r="S1151" s="15"/>
      <c r="T1151" s="15"/>
      <c r="U1151" s="15"/>
      <c r="V1151" s="15"/>
      <c r="W1151" s="15"/>
      <c r="X1151" s="15"/>
      <c r="Z1151" s="15"/>
      <c r="AA1151" s="15"/>
      <c r="AB1151" s="15"/>
      <c r="AC1151" s="15"/>
      <c r="AD1151" s="15"/>
      <c r="AE1151" s="15"/>
      <c r="AF1151" s="15"/>
      <c r="AG1151" s="15"/>
      <c r="AH1151" s="15"/>
      <c r="AI1151" s="15"/>
      <c r="AJ1151" s="15"/>
      <c r="AK1151" s="15"/>
      <c r="AL1151" s="15"/>
      <c r="AM1151" s="13"/>
      <c r="AN1151" s="13"/>
      <c r="AO1151" s="13"/>
      <c r="AP1151" s="13"/>
      <c r="AQ1151" s="13"/>
      <c r="AR1151" s="13"/>
      <c r="AS1151" s="13"/>
      <c r="AT1151" s="13"/>
      <c r="AU1151" s="13"/>
      <c r="AV1151" s="13"/>
      <c r="AW1151" s="13"/>
      <c r="AX1151" s="13"/>
      <c r="AY1151" s="13"/>
      <c r="AZ1151" s="13"/>
      <c r="BA1151" s="13"/>
      <c r="BB1151" s="13"/>
      <c r="BC1151" s="13"/>
      <c r="BD1151" s="13"/>
      <c r="BE1151" s="13"/>
      <c r="BF1151" s="13"/>
      <c r="BG1151" s="13"/>
      <c r="BH1151" s="13"/>
      <c r="BI1151" s="13"/>
      <c r="BJ1151" s="13"/>
      <c r="BK1151" s="13"/>
      <c r="BL1151" s="13"/>
      <c r="BM1151" s="13"/>
      <c r="BN1151" s="13"/>
      <c r="BO1151" s="13"/>
      <c r="BP1151" s="13"/>
      <c r="BQ1151" s="13"/>
      <c r="BR1151" s="13"/>
      <c r="BS1151" s="13"/>
      <c r="BT1151" s="13"/>
      <c r="BU1151" s="13"/>
      <c r="BV1151" s="13"/>
      <c r="BW1151" s="13"/>
      <c r="BX1151" s="13"/>
      <c r="BY1151" s="13"/>
      <c r="BZ1151" s="13"/>
      <c r="CA1151" s="13"/>
      <c r="CB1151" s="13"/>
      <c r="CC1151" s="13"/>
      <c r="CD1151" s="13"/>
      <c r="CE1151" s="13"/>
      <c r="CF1151" s="13"/>
      <c r="CG1151" s="13"/>
      <c r="CH1151" s="13"/>
    </row>
    <row r="1152" spans="1:86">
      <c r="A1152" s="15"/>
      <c r="B1152" s="15"/>
      <c r="C1152" s="15"/>
      <c r="D1152" s="15"/>
      <c r="E1152" s="15"/>
      <c r="F1152" s="15"/>
      <c r="G1152" s="15"/>
      <c r="H1152" s="15"/>
      <c r="I1152" s="15"/>
      <c r="J1152" s="15"/>
      <c r="K1152" s="15"/>
      <c r="L1152" s="15"/>
      <c r="M1152" s="15"/>
      <c r="N1152" s="15"/>
      <c r="O1152" s="15"/>
      <c r="P1152" s="15"/>
      <c r="Q1152" s="15"/>
      <c r="R1152" s="15"/>
      <c r="S1152" s="15"/>
      <c r="T1152" s="15"/>
      <c r="U1152" s="15"/>
      <c r="V1152" s="15"/>
      <c r="W1152" s="15"/>
      <c r="X1152" s="15"/>
      <c r="Z1152" s="15"/>
      <c r="AA1152" s="15"/>
      <c r="AB1152" s="15"/>
      <c r="AC1152" s="15"/>
      <c r="AD1152" s="15"/>
      <c r="AE1152" s="15"/>
      <c r="AF1152" s="15"/>
      <c r="AG1152" s="15"/>
      <c r="AH1152" s="15"/>
      <c r="AI1152" s="15"/>
      <c r="AJ1152" s="15"/>
      <c r="AK1152" s="15"/>
      <c r="AL1152" s="15"/>
      <c r="AM1152" s="13"/>
      <c r="AN1152" s="13"/>
      <c r="AO1152" s="13"/>
      <c r="AP1152" s="13"/>
      <c r="AQ1152" s="13"/>
      <c r="AR1152" s="13"/>
      <c r="AS1152" s="13"/>
      <c r="AT1152" s="13"/>
      <c r="AU1152" s="13"/>
      <c r="AV1152" s="13"/>
      <c r="AW1152" s="13"/>
      <c r="AX1152" s="13"/>
      <c r="AY1152" s="13"/>
      <c r="AZ1152" s="13"/>
      <c r="BA1152" s="13"/>
      <c r="BB1152" s="13"/>
      <c r="BC1152" s="13"/>
      <c r="BD1152" s="13"/>
      <c r="BE1152" s="13"/>
      <c r="BF1152" s="13"/>
      <c r="BG1152" s="13"/>
      <c r="BH1152" s="13"/>
      <c r="BI1152" s="13"/>
      <c r="BJ1152" s="13"/>
      <c r="BK1152" s="13"/>
      <c r="BL1152" s="13"/>
      <c r="BM1152" s="13"/>
      <c r="BN1152" s="13"/>
      <c r="BO1152" s="13"/>
      <c r="BP1152" s="13"/>
      <c r="BQ1152" s="13"/>
      <c r="BR1152" s="13"/>
      <c r="BS1152" s="13"/>
      <c r="BT1152" s="13"/>
      <c r="BU1152" s="13"/>
      <c r="BV1152" s="13"/>
      <c r="BW1152" s="13"/>
      <c r="BX1152" s="13"/>
      <c r="BY1152" s="13"/>
      <c r="BZ1152" s="13"/>
      <c r="CA1152" s="13"/>
      <c r="CB1152" s="13"/>
      <c r="CC1152" s="13"/>
      <c r="CD1152" s="13"/>
      <c r="CE1152" s="13"/>
      <c r="CF1152" s="13"/>
      <c r="CG1152" s="13"/>
      <c r="CH1152" s="13"/>
    </row>
    <row r="1153" spans="1:86">
      <c r="A1153" s="15"/>
      <c r="B1153" s="15"/>
      <c r="C1153" s="15"/>
      <c r="D1153" s="15"/>
      <c r="E1153" s="15"/>
      <c r="F1153" s="15"/>
      <c r="G1153" s="15"/>
      <c r="H1153" s="15"/>
      <c r="I1153" s="15"/>
      <c r="J1153" s="15"/>
      <c r="K1153" s="15"/>
      <c r="L1153" s="15"/>
      <c r="M1153" s="15"/>
      <c r="N1153" s="15"/>
      <c r="O1153" s="15"/>
      <c r="P1153" s="15"/>
      <c r="Q1153" s="15"/>
      <c r="R1153" s="15"/>
      <c r="S1153" s="15"/>
      <c r="T1153" s="15"/>
      <c r="U1153" s="15"/>
      <c r="V1153" s="15"/>
      <c r="W1153" s="15"/>
      <c r="X1153" s="15"/>
      <c r="Z1153" s="15"/>
      <c r="AA1153" s="15"/>
      <c r="AB1153" s="15"/>
      <c r="AC1153" s="15"/>
      <c r="AD1153" s="15"/>
      <c r="AE1153" s="15"/>
      <c r="AF1153" s="15"/>
      <c r="AG1153" s="15"/>
      <c r="AH1153" s="15"/>
      <c r="AI1153" s="15"/>
      <c r="AJ1153" s="15"/>
      <c r="AK1153" s="15"/>
      <c r="AL1153" s="15"/>
      <c r="AM1153" s="13"/>
      <c r="AN1153" s="13"/>
      <c r="AO1153" s="13"/>
      <c r="AP1153" s="13"/>
      <c r="AQ1153" s="13"/>
      <c r="AR1153" s="13"/>
      <c r="AS1153" s="13"/>
      <c r="AT1153" s="13"/>
      <c r="AU1153" s="13"/>
      <c r="AV1153" s="13"/>
      <c r="AW1153" s="13"/>
      <c r="AX1153" s="13"/>
      <c r="AY1153" s="13"/>
      <c r="AZ1153" s="13"/>
      <c r="BA1153" s="13"/>
      <c r="BB1153" s="13"/>
      <c r="BC1153" s="13"/>
      <c r="BD1153" s="13"/>
      <c r="BE1153" s="13"/>
      <c r="BF1153" s="13"/>
      <c r="BG1153" s="13"/>
      <c r="BH1153" s="13"/>
      <c r="BI1153" s="13"/>
      <c r="BJ1153" s="13"/>
      <c r="BK1153" s="13"/>
      <c r="BL1153" s="13"/>
      <c r="BM1153" s="13"/>
      <c r="BN1153" s="13"/>
      <c r="BO1153" s="13"/>
      <c r="BP1153" s="13"/>
      <c r="BQ1153" s="13"/>
      <c r="BR1153" s="13"/>
      <c r="BS1153" s="13"/>
      <c r="BT1153" s="13"/>
      <c r="BU1153" s="13"/>
      <c r="BV1153" s="13"/>
      <c r="BW1153" s="13"/>
      <c r="BX1153" s="13"/>
      <c r="BY1153" s="13"/>
      <c r="BZ1153" s="13"/>
      <c r="CA1153" s="13"/>
      <c r="CB1153" s="13"/>
      <c r="CC1153" s="13"/>
      <c r="CD1153" s="13"/>
      <c r="CE1153" s="13"/>
      <c r="CF1153" s="13"/>
      <c r="CG1153" s="13"/>
      <c r="CH1153" s="13"/>
    </row>
    <row r="1154" spans="1:86">
      <c r="A1154" s="15"/>
      <c r="B1154" s="15"/>
      <c r="C1154" s="15"/>
      <c r="D1154" s="15"/>
      <c r="E1154" s="15"/>
      <c r="F1154" s="15"/>
      <c r="G1154" s="15"/>
      <c r="H1154" s="15"/>
      <c r="I1154" s="15"/>
      <c r="J1154" s="15"/>
      <c r="K1154" s="15"/>
      <c r="L1154" s="15"/>
      <c r="M1154" s="15"/>
      <c r="N1154" s="15"/>
      <c r="O1154" s="15"/>
      <c r="P1154" s="15"/>
      <c r="Q1154" s="15"/>
      <c r="R1154" s="15"/>
      <c r="S1154" s="15"/>
      <c r="T1154" s="15"/>
      <c r="U1154" s="15"/>
      <c r="V1154" s="15"/>
      <c r="W1154" s="15"/>
      <c r="X1154" s="15"/>
      <c r="Z1154" s="15"/>
      <c r="AA1154" s="15"/>
      <c r="AB1154" s="15"/>
      <c r="AC1154" s="15"/>
      <c r="AD1154" s="15"/>
      <c r="AE1154" s="15"/>
      <c r="AF1154" s="15"/>
      <c r="AG1154" s="15"/>
      <c r="AH1154" s="15"/>
      <c r="AI1154" s="15"/>
      <c r="AJ1154" s="15"/>
      <c r="AK1154" s="15"/>
      <c r="AL1154" s="15"/>
      <c r="AM1154" s="13"/>
      <c r="AN1154" s="13"/>
      <c r="AO1154" s="13"/>
      <c r="AP1154" s="13"/>
      <c r="AQ1154" s="13"/>
      <c r="AR1154" s="13"/>
      <c r="AS1154" s="13"/>
      <c r="AT1154" s="13"/>
      <c r="AU1154" s="13"/>
      <c r="AV1154" s="13"/>
      <c r="AW1154" s="13"/>
      <c r="AX1154" s="13"/>
      <c r="AY1154" s="13"/>
      <c r="AZ1154" s="13"/>
      <c r="BA1154" s="13"/>
      <c r="BB1154" s="13"/>
      <c r="BC1154" s="13"/>
      <c r="BD1154" s="13"/>
      <c r="BE1154" s="13"/>
      <c r="BF1154" s="13"/>
      <c r="BG1154" s="13"/>
      <c r="BH1154" s="13"/>
      <c r="BI1154" s="13"/>
      <c r="BJ1154" s="13"/>
      <c r="BK1154" s="13"/>
      <c r="BL1154" s="13"/>
      <c r="BM1154" s="13"/>
      <c r="BN1154" s="13"/>
      <c r="BO1154" s="13"/>
      <c r="BP1154" s="13"/>
      <c r="BQ1154" s="13"/>
      <c r="BR1154" s="13"/>
      <c r="BS1154" s="13"/>
      <c r="BT1154" s="13"/>
      <c r="BU1154" s="13"/>
      <c r="BV1154" s="13"/>
      <c r="BW1154" s="13"/>
      <c r="BX1154" s="13"/>
      <c r="BY1154" s="13"/>
      <c r="BZ1154" s="13"/>
      <c r="CA1154" s="13"/>
      <c r="CB1154" s="13"/>
      <c r="CC1154" s="13"/>
      <c r="CD1154" s="13"/>
      <c r="CE1154" s="13"/>
      <c r="CF1154" s="13"/>
      <c r="CG1154" s="13"/>
      <c r="CH1154" s="13"/>
    </row>
    <row r="1155" spans="1:86">
      <c r="A1155" s="15"/>
      <c r="B1155" s="15"/>
      <c r="C1155" s="15"/>
      <c r="D1155" s="15"/>
      <c r="E1155" s="15"/>
      <c r="F1155" s="15"/>
      <c r="G1155" s="15"/>
      <c r="H1155" s="15"/>
      <c r="I1155" s="15"/>
      <c r="J1155" s="15"/>
      <c r="K1155" s="15"/>
      <c r="L1155" s="15"/>
      <c r="M1155" s="15"/>
      <c r="N1155" s="15"/>
      <c r="O1155" s="15"/>
      <c r="P1155" s="15"/>
      <c r="Q1155" s="15"/>
      <c r="R1155" s="15"/>
      <c r="S1155" s="15"/>
      <c r="T1155" s="15"/>
      <c r="U1155" s="15"/>
      <c r="V1155" s="15"/>
      <c r="W1155" s="15"/>
      <c r="X1155" s="15"/>
      <c r="Z1155" s="15"/>
      <c r="AA1155" s="15"/>
      <c r="AB1155" s="15"/>
      <c r="AC1155" s="15"/>
      <c r="AD1155" s="15"/>
      <c r="AE1155" s="15"/>
      <c r="AF1155" s="15"/>
      <c r="AG1155" s="15"/>
      <c r="AH1155" s="15"/>
      <c r="AI1155" s="15"/>
      <c r="AJ1155" s="15"/>
      <c r="AK1155" s="15"/>
      <c r="AL1155" s="15"/>
      <c r="AM1155" s="13"/>
      <c r="AN1155" s="13"/>
      <c r="AO1155" s="13"/>
      <c r="AP1155" s="13"/>
      <c r="AQ1155" s="13"/>
      <c r="AR1155" s="13"/>
      <c r="AS1155" s="13"/>
      <c r="AT1155" s="13"/>
      <c r="AU1155" s="13"/>
      <c r="AV1155" s="13"/>
      <c r="AW1155" s="13"/>
      <c r="AX1155" s="13"/>
      <c r="AY1155" s="13"/>
      <c r="AZ1155" s="13"/>
      <c r="BA1155" s="13"/>
      <c r="BB1155" s="13"/>
      <c r="BC1155" s="13"/>
      <c r="BD1155" s="13"/>
      <c r="BE1155" s="13"/>
      <c r="BF1155" s="13"/>
      <c r="BG1155" s="13"/>
      <c r="BH1155" s="13"/>
      <c r="BI1155" s="13"/>
      <c r="BJ1155" s="13"/>
      <c r="BK1155" s="13"/>
      <c r="BL1155" s="13"/>
      <c r="BM1155" s="13"/>
      <c r="BN1155" s="13"/>
      <c r="BO1155" s="13"/>
      <c r="BP1155" s="13"/>
      <c r="BQ1155" s="13"/>
      <c r="BR1155" s="13"/>
      <c r="BS1155" s="13"/>
      <c r="BT1155" s="13"/>
      <c r="BU1155" s="13"/>
      <c r="BV1155" s="13"/>
      <c r="BW1155" s="13"/>
      <c r="BX1155" s="13"/>
      <c r="BY1155" s="13"/>
      <c r="BZ1155" s="13"/>
      <c r="CA1155" s="13"/>
      <c r="CB1155" s="13"/>
      <c r="CC1155" s="13"/>
      <c r="CD1155" s="13"/>
      <c r="CE1155" s="13"/>
      <c r="CF1155" s="13"/>
      <c r="CG1155" s="13"/>
      <c r="CH1155" s="13"/>
    </row>
    <row r="1156" spans="1:86">
      <c r="A1156" s="15"/>
      <c r="B1156" s="15"/>
      <c r="C1156" s="15"/>
      <c r="D1156" s="15"/>
      <c r="E1156" s="15"/>
      <c r="F1156" s="15"/>
      <c r="G1156" s="15"/>
      <c r="H1156" s="15"/>
      <c r="I1156" s="15"/>
      <c r="J1156" s="15"/>
      <c r="K1156" s="15"/>
      <c r="L1156" s="15"/>
      <c r="M1156" s="15"/>
      <c r="N1156" s="15"/>
      <c r="O1156" s="15"/>
      <c r="P1156" s="15"/>
      <c r="Q1156" s="15"/>
      <c r="R1156" s="15"/>
      <c r="S1156" s="15"/>
      <c r="T1156" s="15"/>
      <c r="U1156" s="15"/>
      <c r="V1156" s="15"/>
      <c r="W1156" s="15"/>
      <c r="X1156" s="15"/>
      <c r="Z1156" s="15"/>
      <c r="AA1156" s="15"/>
      <c r="AB1156" s="15"/>
      <c r="AC1156" s="15"/>
      <c r="AD1156" s="15"/>
      <c r="AE1156" s="15"/>
      <c r="AF1156" s="15"/>
      <c r="AG1156" s="15"/>
      <c r="AH1156" s="15"/>
      <c r="AI1156" s="15"/>
      <c r="AJ1156" s="15"/>
      <c r="AK1156" s="15"/>
      <c r="AL1156" s="15"/>
      <c r="AM1156" s="13"/>
      <c r="AN1156" s="13"/>
      <c r="AO1156" s="13"/>
      <c r="AP1156" s="13"/>
      <c r="AQ1156" s="13"/>
      <c r="AR1156" s="13"/>
      <c r="AS1156" s="13"/>
      <c r="AT1156" s="13"/>
      <c r="AU1156" s="13"/>
      <c r="AV1156" s="13"/>
      <c r="AW1156" s="13"/>
      <c r="AX1156" s="13"/>
      <c r="AY1156" s="13"/>
      <c r="AZ1156" s="13"/>
      <c r="BA1156" s="13"/>
      <c r="BB1156" s="13"/>
      <c r="BC1156" s="13"/>
      <c r="BD1156" s="13"/>
      <c r="BE1156" s="13"/>
      <c r="BF1156" s="13"/>
      <c r="BG1156" s="13"/>
      <c r="BH1156" s="13"/>
      <c r="BI1156" s="13"/>
      <c r="BJ1156" s="13"/>
      <c r="BK1156" s="13"/>
      <c r="BL1156" s="13"/>
      <c r="BM1156" s="13"/>
      <c r="BN1156" s="13"/>
      <c r="BO1156" s="13"/>
      <c r="BP1156" s="13"/>
      <c r="BQ1156" s="13"/>
      <c r="BR1156" s="13"/>
      <c r="BS1156" s="13"/>
      <c r="BT1156" s="13"/>
      <c r="BU1156" s="13"/>
      <c r="BV1156" s="13"/>
      <c r="BW1156" s="13"/>
      <c r="BX1156" s="13"/>
      <c r="BY1156" s="13"/>
      <c r="BZ1156" s="13"/>
      <c r="CA1156" s="13"/>
      <c r="CB1156" s="13"/>
      <c r="CC1156" s="13"/>
      <c r="CD1156" s="13"/>
      <c r="CE1156" s="13"/>
      <c r="CF1156" s="13"/>
      <c r="CG1156" s="13"/>
      <c r="CH1156" s="13"/>
    </row>
    <row r="1157" spans="1:86">
      <c r="A1157" s="15"/>
      <c r="B1157" s="15"/>
      <c r="C1157" s="15"/>
      <c r="D1157" s="15"/>
      <c r="E1157" s="15"/>
      <c r="F1157" s="15"/>
      <c r="G1157" s="15"/>
      <c r="H1157" s="15"/>
      <c r="I1157" s="15"/>
      <c r="J1157" s="15"/>
      <c r="K1157" s="15"/>
      <c r="L1157" s="15"/>
      <c r="M1157" s="15"/>
      <c r="N1157" s="15"/>
      <c r="O1157" s="15"/>
      <c r="P1157" s="15"/>
      <c r="Q1157" s="15"/>
      <c r="R1157" s="15"/>
      <c r="S1157" s="15"/>
      <c r="T1157" s="15"/>
      <c r="U1157" s="15"/>
      <c r="V1157" s="15"/>
      <c r="W1157" s="15"/>
      <c r="X1157" s="15"/>
      <c r="Z1157" s="15"/>
      <c r="AA1157" s="15"/>
      <c r="AB1157" s="15"/>
      <c r="AC1157" s="15"/>
      <c r="AD1157" s="15"/>
      <c r="AE1157" s="15"/>
      <c r="AF1157" s="15"/>
      <c r="AG1157" s="15"/>
      <c r="AH1157" s="15"/>
      <c r="AI1157" s="15"/>
      <c r="AJ1157" s="15"/>
      <c r="AK1157" s="15"/>
      <c r="AL1157" s="15"/>
      <c r="AM1157" s="13"/>
      <c r="AN1157" s="13"/>
      <c r="AO1157" s="13"/>
      <c r="AP1157" s="13"/>
      <c r="AQ1157" s="13"/>
      <c r="AR1157" s="13"/>
      <c r="AS1157" s="13"/>
      <c r="AT1157" s="13"/>
      <c r="AU1157" s="13"/>
      <c r="AV1157" s="13"/>
      <c r="AW1157" s="13"/>
      <c r="AX1157" s="13"/>
      <c r="AY1157" s="13"/>
      <c r="AZ1157" s="13"/>
      <c r="BA1157" s="13"/>
      <c r="BB1157" s="13"/>
      <c r="BC1157" s="13"/>
      <c r="BD1157" s="13"/>
      <c r="BE1157" s="13"/>
      <c r="BF1157" s="13"/>
      <c r="BG1157" s="13"/>
      <c r="BH1157" s="13"/>
      <c r="BI1157" s="13"/>
      <c r="BJ1157" s="13"/>
      <c r="BK1157" s="13"/>
      <c r="BL1157" s="13"/>
      <c r="BM1157" s="13"/>
      <c r="BN1157" s="13"/>
      <c r="BO1157" s="13"/>
      <c r="BP1157" s="13"/>
      <c r="BQ1157" s="13"/>
      <c r="BR1157" s="13"/>
      <c r="BS1157" s="13"/>
      <c r="BT1157" s="13"/>
      <c r="BU1157" s="13"/>
      <c r="BV1157" s="13"/>
      <c r="BW1157" s="13"/>
      <c r="BX1157" s="13"/>
      <c r="BY1157" s="13"/>
      <c r="BZ1157" s="13"/>
      <c r="CA1157" s="13"/>
      <c r="CB1157" s="13"/>
      <c r="CC1157" s="13"/>
      <c r="CD1157" s="13"/>
      <c r="CE1157" s="13"/>
      <c r="CF1157" s="13"/>
      <c r="CG1157" s="13"/>
      <c r="CH1157" s="13"/>
    </row>
    <row r="1158" spans="1:86">
      <c r="A1158" s="15"/>
      <c r="B1158" s="15"/>
      <c r="C1158" s="15"/>
      <c r="D1158" s="15"/>
      <c r="E1158" s="15"/>
      <c r="F1158" s="15"/>
      <c r="G1158" s="15"/>
      <c r="H1158" s="15"/>
      <c r="I1158" s="15"/>
      <c r="J1158" s="15"/>
      <c r="K1158" s="15"/>
      <c r="L1158" s="15"/>
      <c r="M1158" s="15"/>
      <c r="N1158" s="15"/>
      <c r="O1158" s="15"/>
      <c r="P1158" s="15"/>
      <c r="Q1158" s="15"/>
      <c r="R1158" s="15"/>
      <c r="S1158" s="15"/>
      <c r="T1158" s="15"/>
      <c r="U1158" s="15"/>
      <c r="V1158" s="15"/>
      <c r="W1158" s="15"/>
      <c r="X1158" s="15"/>
      <c r="Z1158" s="15"/>
      <c r="AA1158" s="15"/>
      <c r="AB1158" s="15"/>
      <c r="AC1158" s="15"/>
      <c r="AD1158" s="15"/>
      <c r="AE1158" s="15"/>
      <c r="AF1158" s="15"/>
      <c r="AG1158" s="15"/>
      <c r="AH1158" s="15"/>
      <c r="AI1158" s="15"/>
      <c r="AJ1158" s="15"/>
      <c r="AK1158" s="15"/>
      <c r="AL1158" s="15"/>
      <c r="AM1158" s="13"/>
      <c r="AN1158" s="13"/>
      <c r="AO1158" s="13"/>
      <c r="AP1158" s="13"/>
      <c r="AQ1158" s="13"/>
      <c r="AR1158" s="13"/>
      <c r="AS1158" s="13"/>
      <c r="AT1158" s="13"/>
      <c r="AU1158" s="13"/>
      <c r="AV1158" s="13"/>
      <c r="AW1158" s="13"/>
      <c r="AX1158" s="13"/>
      <c r="AY1158" s="13"/>
      <c r="AZ1158" s="13"/>
      <c r="BA1158" s="13"/>
      <c r="BB1158" s="13"/>
      <c r="BC1158" s="13"/>
      <c r="BD1158" s="13"/>
      <c r="BE1158" s="13"/>
      <c r="BF1158" s="13"/>
      <c r="BG1158" s="13"/>
      <c r="BH1158" s="13"/>
      <c r="BI1158" s="13"/>
      <c r="BJ1158" s="13"/>
      <c r="BK1158" s="13"/>
      <c r="BL1158" s="13"/>
      <c r="BM1158" s="13"/>
      <c r="BN1158" s="13"/>
      <c r="BO1158" s="13"/>
      <c r="BP1158" s="13"/>
      <c r="BQ1158" s="13"/>
      <c r="BR1158" s="13"/>
      <c r="BS1158" s="13"/>
      <c r="BT1158" s="13"/>
      <c r="BU1158" s="13"/>
      <c r="BV1158" s="13"/>
      <c r="BW1158" s="13"/>
      <c r="BX1158" s="13"/>
      <c r="BY1158" s="13"/>
      <c r="BZ1158" s="13"/>
      <c r="CA1158" s="13"/>
      <c r="CB1158" s="13"/>
      <c r="CC1158" s="13"/>
      <c r="CD1158" s="13"/>
      <c r="CE1158" s="13"/>
      <c r="CF1158" s="13"/>
      <c r="CG1158" s="13"/>
      <c r="CH1158" s="13"/>
    </row>
    <row r="1159" spans="1:86">
      <c r="A1159" s="15"/>
      <c r="B1159" s="15"/>
      <c r="C1159" s="15"/>
      <c r="D1159" s="15"/>
      <c r="E1159" s="15"/>
      <c r="F1159" s="15"/>
      <c r="G1159" s="15"/>
      <c r="H1159" s="15"/>
      <c r="I1159" s="15"/>
      <c r="J1159" s="15"/>
      <c r="K1159" s="15"/>
      <c r="L1159" s="15"/>
      <c r="M1159" s="15"/>
      <c r="N1159" s="15"/>
      <c r="O1159" s="15"/>
      <c r="P1159" s="15"/>
      <c r="Q1159" s="15"/>
      <c r="R1159" s="15"/>
      <c r="S1159" s="15"/>
      <c r="T1159" s="15"/>
      <c r="U1159" s="15"/>
      <c r="V1159" s="15"/>
      <c r="W1159" s="15"/>
      <c r="X1159" s="15"/>
      <c r="Z1159" s="15"/>
      <c r="AA1159" s="15"/>
      <c r="AB1159" s="15"/>
      <c r="AC1159" s="15"/>
      <c r="AD1159" s="15"/>
      <c r="AE1159" s="15"/>
      <c r="AF1159" s="15"/>
      <c r="AG1159" s="15"/>
      <c r="AH1159" s="15"/>
      <c r="AI1159" s="15"/>
      <c r="AJ1159" s="15"/>
      <c r="AK1159" s="15"/>
      <c r="AL1159" s="15"/>
      <c r="AM1159" s="13"/>
      <c r="AN1159" s="13"/>
      <c r="AO1159" s="13"/>
      <c r="AP1159" s="13"/>
      <c r="AQ1159" s="13"/>
      <c r="AR1159" s="13"/>
      <c r="AS1159" s="13"/>
      <c r="AT1159" s="13"/>
      <c r="AU1159" s="13"/>
      <c r="AV1159" s="13"/>
      <c r="AW1159" s="13"/>
      <c r="AX1159" s="13"/>
      <c r="AY1159" s="13"/>
      <c r="AZ1159" s="13"/>
      <c r="BA1159" s="13"/>
      <c r="BB1159" s="13"/>
      <c r="BC1159" s="13"/>
      <c r="BD1159" s="13"/>
      <c r="BE1159" s="13"/>
      <c r="BF1159" s="13"/>
      <c r="BG1159" s="13"/>
      <c r="BH1159" s="13"/>
      <c r="BI1159" s="13"/>
      <c r="BJ1159" s="13"/>
      <c r="BK1159" s="13"/>
      <c r="BL1159" s="13"/>
      <c r="BM1159" s="13"/>
      <c r="BN1159" s="13"/>
      <c r="BO1159" s="13"/>
      <c r="BP1159" s="13"/>
      <c r="BQ1159" s="13"/>
      <c r="BR1159" s="13"/>
      <c r="BS1159" s="13"/>
      <c r="BT1159" s="13"/>
      <c r="BU1159" s="13"/>
      <c r="BV1159" s="13"/>
      <c r="BW1159" s="13"/>
      <c r="BX1159" s="13"/>
      <c r="BY1159" s="13"/>
      <c r="BZ1159" s="13"/>
      <c r="CA1159" s="13"/>
      <c r="CB1159" s="13"/>
      <c r="CC1159" s="13"/>
      <c r="CD1159" s="13"/>
      <c r="CE1159" s="13"/>
      <c r="CF1159" s="13"/>
      <c r="CG1159" s="13"/>
      <c r="CH1159" s="13"/>
    </row>
    <row r="1160" spans="1:86">
      <c r="A1160" s="15"/>
      <c r="B1160" s="15"/>
      <c r="C1160" s="15"/>
      <c r="D1160" s="15"/>
      <c r="E1160" s="15"/>
      <c r="F1160" s="15"/>
      <c r="G1160" s="15"/>
      <c r="H1160" s="15"/>
      <c r="I1160" s="15"/>
      <c r="J1160" s="15"/>
      <c r="K1160" s="15"/>
      <c r="L1160" s="15"/>
      <c r="M1160" s="15"/>
      <c r="N1160" s="15"/>
      <c r="O1160" s="15"/>
      <c r="P1160" s="15"/>
      <c r="Q1160" s="15"/>
      <c r="R1160" s="15"/>
      <c r="S1160" s="15"/>
      <c r="T1160" s="15"/>
      <c r="U1160" s="15"/>
      <c r="V1160" s="15"/>
      <c r="W1160" s="15"/>
      <c r="X1160" s="15"/>
      <c r="Z1160" s="15"/>
      <c r="AA1160" s="15"/>
      <c r="AB1160" s="15"/>
      <c r="AC1160" s="15"/>
      <c r="AD1160" s="15"/>
      <c r="AE1160" s="15"/>
      <c r="AF1160" s="15"/>
      <c r="AG1160" s="15"/>
      <c r="AH1160" s="15"/>
      <c r="AI1160" s="15"/>
      <c r="AJ1160" s="15"/>
      <c r="AK1160" s="15"/>
      <c r="AL1160" s="15"/>
      <c r="AM1160" s="13"/>
      <c r="AN1160" s="13"/>
      <c r="AO1160" s="13"/>
      <c r="AP1160" s="13"/>
      <c r="AQ1160" s="13"/>
      <c r="AR1160" s="13"/>
      <c r="AS1160" s="13"/>
      <c r="AT1160" s="13"/>
      <c r="AU1160" s="13"/>
      <c r="AV1160" s="13"/>
      <c r="AW1160" s="13"/>
      <c r="AX1160" s="13"/>
      <c r="AY1160" s="13"/>
      <c r="AZ1160" s="13"/>
      <c r="BA1160" s="13"/>
      <c r="BB1160" s="13"/>
      <c r="BC1160" s="13"/>
      <c r="BD1160" s="13"/>
      <c r="BE1160" s="13"/>
      <c r="BF1160" s="13"/>
      <c r="BG1160" s="13"/>
      <c r="BH1160" s="13"/>
      <c r="BI1160" s="13"/>
      <c r="BJ1160" s="13"/>
      <c r="BK1160" s="13"/>
      <c r="BL1160" s="13"/>
      <c r="BM1160" s="13"/>
      <c r="BN1160" s="13"/>
      <c r="BO1160" s="13"/>
      <c r="BP1160" s="13"/>
      <c r="BQ1160" s="13"/>
      <c r="BR1160" s="13"/>
      <c r="BS1160" s="13"/>
      <c r="BT1160" s="13"/>
      <c r="BU1160" s="13"/>
      <c r="BV1160" s="13"/>
      <c r="BW1160" s="13"/>
      <c r="BX1160" s="13"/>
      <c r="BY1160" s="13"/>
      <c r="BZ1160" s="13"/>
      <c r="CA1160" s="13"/>
      <c r="CB1160" s="13"/>
      <c r="CC1160" s="13"/>
      <c r="CD1160" s="13"/>
      <c r="CE1160" s="13"/>
      <c r="CF1160" s="13"/>
      <c r="CG1160" s="13"/>
      <c r="CH1160" s="13"/>
    </row>
    <row r="1161" spans="1:86">
      <c r="A1161" s="15"/>
      <c r="B1161" s="15"/>
      <c r="C1161" s="15"/>
      <c r="D1161" s="15"/>
      <c r="E1161" s="15"/>
      <c r="F1161" s="15"/>
      <c r="G1161" s="15"/>
      <c r="H1161" s="15"/>
      <c r="I1161" s="15"/>
      <c r="J1161" s="15"/>
      <c r="K1161" s="15"/>
      <c r="L1161" s="15"/>
      <c r="M1161" s="15"/>
      <c r="N1161" s="15"/>
      <c r="O1161" s="15"/>
      <c r="P1161" s="15"/>
      <c r="Q1161" s="15"/>
      <c r="R1161" s="15"/>
      <c r="S1161" s="15"/>
      <c r="T1161" s="15"/>
      <c r="U1161" s="15"/>
      <c r="V1161" s="15"/>
      <c r="W1161" s="15"/>
      <c r="X1161" s="15"/>
      <c r="Z1161" s="15"/>
      <c r="AA1161" s="15"/>
      <c r="AB1161" s="15"/>
      <c r="AC1161" s="15"/>
      <c r="AD1161" s="15"/>
      <c r="AE1161" s="15"/>
      <c r="AF1161" s="15"/>
      <c r="AG1161" s="15"/>
      <c r="AH1161" s="15"/>
      <c r="AI1161" s="15"/>
      <c r="AJ1161" s="15"/>
      <c r="AK1161" s="15"/>
      <c r="AL1161" s="15"/>
      <c r="AM1161" s="13"/>
      <c r="AN1161" s="13"/>
      <c r="AO1161" s="13"/>
      <c r="AP1161" s="13"/>
      <c r="AQ1161" s="13"/>
      <c r="AR1161" s="13"/>
      <c r="AS1161" s="13"/>
      <c r="AT1161" s="13"/>
      <c r="AU1161" s="13"/>
      <c r="AV1161" s="13"/>
      <c r="AW1161" s="13"/>
      <c r="AX1161" s="13"/>
      <c r="AY1161" s="13"/>
      <c r="AZ1161" s="13"/>
      <c r="BA1161" s="13"/>
      <c r="BB1161" s="13"/>
      <c r="BC1161" s="13"/>
      <c r="BD1161" s="13"/>
      <c r="BE1161" s="13"/>
      <c r="BF1161" s="13"/>
      <c r="BG1161" s="13"/>
      <c r="BH1161" s="13"/>
      <c r="BI1161" s="13"/>
      <c r="BJ1161" s="13"/>
      <c r="BK1161" s="13"/>
      <c r="BL1161" s="13"/>
      <c r="BM1161" s="13"/>
      <c r="BN1161" s="13"/>
      <c r="BO1161" s="13"/>
      <c r="BP1161" s="13"/>
      <c r="BQ1161" s="13"/>
      <c r="BR1161" s="13"/>
      <c r="BS1161" s="13"/>
      <c r="BT1161" s="13"/>
      <c r="BU1161" s="13"/>
      <c r="BV1161" s="13"/>
      <c r="BW1161" s="13"/>
      <c r="BX1161" s="13"/>
      <c r="BY1161" s="13"/>
      <c r="BZ1161" s="13"/>
      <c r="CA1161" s="13"/>
      <c r="CB1161" s="13"/>
      <c r="CC1161" s="13"/>
      <c r="CD1161" s="13"/>
      <c r="CE1161" s="13"/>
      <c r="CF1161" s="13"/>
      <c r="CG1161" s="13"/>
      <c r="CH1161" s="13"/>
    </row>
    <row r="1162" spans="1:86">
      <c r="A1162" s="15"/>
      <c r="B1162" s="15"/>
      <c r="C1162" s="15"/>
      <c r="D1162" s="15"/>
      <c r="E1162" s="15"/>
      <c r="F1162" s="15"/>
      <c r="G1162" s="15"/>
      <c r="H1162" s="15"/>
      <c r="I1162" s="15"/>
      <c r="J1162" s="15"/>
      <c r="K1162" s="15"/>
      <c r="L1162" s="15"/>
      <c r="M1162" s="15"/>
      <c r="N1162" s="15"/>
      <c r="O1162" s="15"/>
      <c r="P1162" s="15"/>
      <c r="Q1162" s="15"/>
      <c r="R1162" s="15"/>
      <c r="S1162" s="15"/>
      <c r="T1162" s="15"/>
      <c r="U1162" s="15"/>
      <c r="V1162" s="15"/>
      <c r="W1162" s="15"/>
      <c r="X1162" s="15"/>
      <c r="Z1162" s="15"/>
      <c r="AA1162" s="15"/>
      <c r="AB1162" s="15"/>
      <c r="AC1162" s="15"/>
      <c r="AD1162" s="15"/>
      <c r="AE1162" s="15"/>
      <c r="AF1162" s="15"/>
      <c r="AG1162" s="15"/>
      <c r="AH1162" s="15"/>
      <c r="AI1162" s="15"/>
      <c r="AJ1162" s="15"/>
      <c r="AK1162" s="15"/>
      <c r="AL1162" s="15"/>
      <c r="AM1162" s="13"/>
      <c r="AN1162" s="13"/>
      <c r="AO1162" s="13"/>
      <c r="AP1162" s="13"/>
      <c r="AQ1162" s="13"/>
      <c r="AR1162" s="13"/>
      <c r="AS1162" s="13"/>
      <c r="AT1162" s="13"/>
      <c r="AU1162" s="13"/>
      <c r="AV1162" s="13"/>
      <c r="AW1162" s="13"/>
      <c r="AX1162" s="13"/>
      <c r="AY1162" s="13"/>
      <c r="AZ1162" s="13"/>
      <c r="BA1162" s="13"/>
      <c r="BB1162" s="13"/>
      <c r="BC1162" s="13"/>
      <c r="BD1162" s="13"/>
      <c r="BE1162" s="13"/>
      <c r="BF1162" s="13"/>
      <c r="BG1162" s="13"/>
      <c r="BH1162" s="13"/>
      <c r="BI1162" s="13"/>
      <c r="BJ1162" s="13"/>
      <c r="BK1162" s="13"/>
      <c r="BL1162" s="13"/>
      <c r="BM1162" s="13"/>
      <c r="BN1162" s="13"/>
      <c r="BO1162" s="13"/>
      <c r="BP1162" s="13"/>
      <c r="BQ1162" s="13"/>
      <c r="BR1162" s="13"/>
      <c r="BS1162" s="13"/>
      <c r="BT1162" s="13"/>
      <c r="BU1162" s="13"/>
      <c r="BV1162" s="13"/>
      <c r="BW1162" s="13"/>
      <c r="BX1162" s="13"/>
      <c r="BY1162" s="13"/>
      <c r="BZ1162" s="13"/>
      <c r="CA1162" s="13"/>
      <c r="CB1162" s="13"/>
      <c r="CC1162" s="13"/>
      <c r="CD1162" s="13"/>
      <c r="CE1162" s="13"/>
      <c r="CF1162" s="13"/>
      <c r="CG1162" s="13"/>
      <c r="CH1162" s="13"/>
    </row>
    <row r="1163" spans="1:86">
      <c r="A1163" s="15"/>
      <c r="B1163" s="15"/>
      <c r="C1163" s="15"/>
      <c r="D1163" s="15"/>
      <c r="E1163" s="15"/>
      <c r="F1163" s="15"/>
      <c r="G1163" s="15"/>
      <c r="H1163" s="15"/>
      <c r="I1163" s="15"/>
      <c r="J1163" s="15"/>
      <c r="K1163" s="15"/>
      <c r="L1163" s="15"/>
      <c r="M1163" s="15"/>
      <c r="N1163" s="15"/>
      <c r="O1163" s="15"/>
      <c r="P1163" s="15"/>
      <c r="Q1163" s="15"/>
      <c r="R1163" s="15"/>
      <c r="S1163" s="15"/>
      <c r="T1163" s="15"/>
      <c r="U1163" s="15"/>
      <c r="V1163" s="15"/>
      <c r="W1163" s="15"/>
      <c r="X1163" s="15"/>
      <c r="Z1163" s="15"/>
      <c r="AA1163" s="15"/>
      <c r="AB1163" s="15"/>
      <c r="AC1163" s="15"/>
      <c r="AD1163" s="15"/>
      <c r="AE1163" s="15"/>
      <c r="AF1163" s="15"/>
      <c r="AG1163" s="15"/>
      <c r="AH1163" s="15"/>
      <c r="AI1163" s="15"/>
      <c r="AJ1163" s="15"/>
      <c r="AK1163" s="15"/>
      <c r="AL1163" s="15"/>
      <c r="AM1163" s="13"/>
      <c r="AN1163" s="13"/>
      <c r="AO1163" s="13"/>
      <c r="AP1163" s="13"/>
      <c r="AQ1163" s="13"/>
      <c r="AR1163" s="13"/>
      <c r="AS1163" s="13"/>
      <c r="AT1163" s="13"/>
      <c r="AU1163" s="13"/>
      <c r="AV1163" s="13"/>
      <c r="AW1163" s="13"/>
      <c r="AX1163" s="13"/>
      <c r="AY1163" s="13"/>
      <c r="AZ1163" s="13"/>
      <c r="BA1163" s="13"/>
      <c r="BB1163" s="13"/>
      <c r="BC1163" s="13"/>
      <c r="BD1163" s="13"/>
      <c r="BE1163" s="13"/>
      <c r="BF1163" s="13"/>
      <c r="BG1163" s="13"/>
      <c r="BH1163" s="13"/>
      <c r="BI1163" s="13"/>
      <c r="BJ1163" s="13"/>
      <c r="BK1163" s="13"/>
      <c r="BL1163" s="13"/>
      <c r="BM1163" s="13"/>
      <c r="BN1163" s="13"/>
      <c r="BO1163" s="13"/>
      <c r="BP1163" s="13"/>
      <c r="BQ1163" s="13"/>
      <c r="BR1163" s="13"/>
      <c r="BS1163" s="13"/>
      <c r="BT1163" s="13"/>
      <c r="BU1163" s="13"/>
      <c r="BV1163" s="13"/>
      <c r="BW1163" s="13"/>
      <c r="BX1163" s="13"/>
      <c r="BY1163" s="13"/>
      <c r="BZ1163" s="13"/>
      <c r="CA1163" s="13"/>
      <c r="CB1163" s="13"/>
      <c r="CC1163" s="13"/>
      <c r="CD1163" s="13"/>
      <c r="CE1163" s="13"/>
      <c r="CF1163" s="13"/>
      <c r="CG1163" s="13"/>
      <c r="CH1163" s="13"/>
    </row>
    <row r="1164" spans="1:86">
      <c r="A1164" s="15"/>
      <c r="B1164" s="15"/>
      <c r="C1164" s="15"/>
      <c r="D1164" s="15"/>
      <c r="E1164" s="15"/>
      <c r="F1164" s="15"/>
      <c r="G1164" s="15"/>
      <c r="H1164" s="15"/>
      <c r="I1164" s="15"/>
      <c r="J1164" s="15"/>
      <c r="K1164" s="15"/>
      <c r="L1164" s="15"/>
      <c r="M1164" s="15"/>
      <c r="N1164" s="15"/>
      <c r="O1164" s="15"/>
      <c r="P1164" s="15"/>
      <c r="Q1164" s="15"/>
      <c r="R1164" s="15"/>
      <c r="S1164" s="15"/>
      <c r="T1164" s="15"/>
      <c r="U1164" s="15"/>
      <c r="V1164" s="15"/>
      <c r="W1164" s="15"/>
      <c r="X1164" s="15"/>
      <c r="Z1164" s="15"/>
      <c r="AA1164" s="15"/>
      <c r="AB1164" s="15"/>
      <c r="AC1164" s="15"/>
      <c r="AD1164" s="15"/>
      <c r="AE1164" s="15"/>
      <c r="AF1164" s="15"/>
      <c r="AG1164" s="15"/>
      <c r="AH1164" s="15"/>
      <c r="AI1164" s="15"/>
      <c r="AJ1164" s="15"/>
      <c r="AK1164" s="15"/>
      <c r="AL1164" s="15"/>
      <c r="AM1164" s="13"/>
      <c r="AN1164" s="13"/>
      <c r="AO1164" s="13"/>
      <c r="AP1164" s="13"/>
      <c r="AQ1164" s="13"/>
      <c r="AR1164" s="13"/>
      <c r="AS1164" s="13"/>
      <c r="AT1164" s="13"/>
      <c r="AU1164" s="13"/>
      <c r="AV1164" s="13"/>
      <c r="AW1164" s="13"/>
      <c r="AX1164" s="13"/>
      <c r="AY1164" s="13"/>
      <c r="AZ1164" s="13"/>
      <c r="BA1164" s="13"/>
      <c r="BB1164" s="13"/>
      <c r="BC1164" s="13"/>
      <c r="BD1164" s="13"/>
      <c r="BE1164" s="13"/>
      <c r="BF1164" s="13"/>
      <c r="BG1164" s="13"/>
      <c r="BH1164" s="13"/>
      <c r="BI1164" s="13"/>
      <c r="BJ1164" s="13"/>
      <c r="BK1164" s="13"/>
      <c r="BL1164" s="13"/>
      <c r="BM1164" s="13"/>
      <c r="BN1164" s="13"/>
      <c r="BO1164" s="13"/>
      <c r="BP1164" s="13"/>
      <c r="BQ1164" s="13"/>
      <c r="BR1164" s="13"/>
      <c r="BS1164" s="13"/>
      <c r="BT1164" s="13"/>
      <c r="BU1164" s="13"/>
      <c r="BV1164" s="13"/>
      <c r="BW1164" s="13"/>
      <c r="BX1164" s="13"/>
      <c r="BY1164" s="13"/>
      <c r="BZ1164" s="13"/>
      <c r="CA1164" s="13"/>
      <c r="CB1164" s="13"/>
      <c r="CC1164" s="13"/>
      <c r="CD1164" s="13"/>
      <c r="CE1164" s="13"/>
      <c r="CF1164" s="13"/>
      <c r="CG1164" s="13"/>
      <c r="CH1164" s="13"/>
    </row>
    <row r="1165" spans="1:86">
      <c r="A1165" s="15"/>
      <c r="B1165" s="15"/>
      <c r="C1165" s="15"/>
      <c r="D1165" s="15"/>
      <c r="E1165" s="15"/>
      <c r="F1165" s="15"/>
      <c r="G1165" s="15"/>
      <c r="H1165" s="15"/>
      <c r="I1165" s="15"/>
      <c r="J1165" s="15"/>
      <c r="K1165" s="15"/>
      <c r="L1165" s="15"/>
      <c r="M1165" s="15"/>
      <c r="N1165" s="15"/>
      <c r="O1165" s="15"/>
      <c r="P1165" s="15"/>
      <c r="Q1165" s="15"/>
      <c r="R1165" s="15"/>
      <c r="S1165" s="15"/>
      <c r="T1165" s="15"/>
      <c r="U1165" s="15"/>
      <c r="V1165" s="15"/>
      <c r="W1165" s="15"/>
      <c r="X1165" s="15"/>
      <c r="Z1165" s="15"/>
      <c r="AA1165" s="15"/>
      <c r="AB1165" s="15"/>
      <c r="AC1165" s="15"/>
      <c r="AD1165" s="15"/>
      <c r="AE1165" s="15"/>
      <c r="AF1165" s="15"/>
      <c r="AG1165" s="15"/>
      <c r="AH1165" s="15"/>
      <c r="AI1165" s="15"/>
      <c r="AJ1165" s="15"/>
      <c r="AK1165" s="15"/>
      <c r="AL1165" s="15"/>
      <c r="AM1165" s="13"/>
      <c r="AN1165" s="13"/>
      <c r="AO1165" s="13"/>
      <c r="AP1165" s="13"/>
      <c r="AQ1165" s="13"/>
      <c r="AR1165" s="13"/>
      <c r="AS1165" s="13"/>
      <c r="AT1165" s="13"/>
      <c r="AU1165" s="13"/>
      <c r="AV1165" s="13"/>
      <c r="AW1165" s="13"/>
      <c r="AX1165" s="13"/>
      <c r="AY1165" s="13"/>
      <c r="AZ1165" s="13"/>
      <c r="BA1165" s="13"/>
      <c r="BB1165" s="13"/>
      <c r="BC1165" s="13"/>
      <c r="BD1165" s="13"/>
      <c r="BE1165" s="13"/>
      <c r="BF1165" s="13"/>
      <c r="BG1165" s="13"/>
      <c r="BH1165" s="13"/>
      <c r="BI1165" s="13"/>
      <c r="BJ1165" s="13"/>
      <c r="BK1165" s="13"/>
      <c r="BL1165" s="13"/>
      <c r="BM1165" s="13"/>
      <c r="BN1165" s="13"/>
      <c r="BO1165" s="13"/>
      <c r="BP1165" s="13"/>
      <c r="BQ1165" s="13"/>
      <c r="BR1165" s="13"/>
      <c r="BS1165" s="13"/>
      <c r="BT1165" s="13"/>
      <c r="BU1165" s="13"/>
      <c r="BV1165" s="13"/>
      <c r="BW1165" s="13"/>
      <c r="BX1165" s="13"/>
      <c r="BY1165" s="13"/>
      <c r="BZ1165" s="13"/>
      <c r="CA1165" s="13"/>
      <c r="CB1165" s="13"/>
      <c r="CC1165" s="13"/>
      <c r="CD1165" s="13"/>
      <c r="CE1165" s="13"/>
      <c r="CF1165" s="13"/>
      <c r="CG1165" s="13"/>
      <c r="CH1165" s="13"/>
    </row>
    <row r="1166" spans="1:86">
      <c r="A1166" s="15"/>
      <c r="B1166" s="15"/>
      <c r="C1166" s="15"/>
      <c r="D1166" s="15"/>
      <c r="E1166" s="15"/>
      <c r="F1166" s="15"/>
      <c r="G1166" s="15"/>
      <c r="H1166" s="15"/>
      <c r="I1166" s="15"/>
      <c r="J1166" s="15"/>
      <c r="K1166" s="15"/>
      <c r="L1166" s="15"/>
      <c r="M1166" s="15"/>
      <c r="N1166" s="15"/>
      <c r="O1166" s="15"/>
      <c r="P1166" s="15"/>
      <c r="Q1166" s="15"/>
      <c r="R1166" s="15"/>
      <c r="S1166" s="15"/>
      <c r="T1166" s="15"/>
      <c r="U1166" s="15"/>
      <c r="V1166" s="15"/>
      <c r="W1166" s="15"/>
      <c r="X1166" s="15"/>
      <c r="Z1166" s="15"/>
      <c r="AA1166" s="15"/>
      <c r="AB1166" s="15"/>
      <c r="AC1166" s="15"/>
      <c r="AD1166" s="15"/>
      <c r="AE1166" s="15"/>
      <c r="AF1166" s="15"/>
      <c r="AG1166" s="15"/>
      <c r="AH1166" s="15"/>
      <c r="AI1166" s="15"/>
      <c r="AJ1166" s="15"/>
      <c r="AK1166" s="15"/>
      <c r="AL1166" s="15"/>
      <c r="AM1166" s="13"/>
      <c r="AN1166" s="13"/>
      <c r="AO1166" s="13"/>
      <c r="AP1166" s="13"/>
      <c r="AQ1166" s="13"/>
      <c r="AR1166" s="13"/>
      <c r="AS1166" s="13"/>
      <c r="AT1166" s="13"/>
      <c r="AU1166" s="13"/>
      <c r="AV1166" s="13"/>
      <c r="AW1166" s="13"/>
      <c r="AX1166" s="13"/>
      <c r="AY1166" s="13"/>
      <c r="AZ1166" s="13"/>
      <c r="BA1166" s="13"/>
      <c r="BB1166" s="13"/>
      <c r="BC1166" s="13"/>
      <c r="BD1166" s="13"/>
      <c r="BE1166" s="13"/>
      <c r="BF1166" s="13"/>
      <c r="BG1166" s="13"/>
      <c r="BH1166" s="13"/>
      <c r="BI1166" s="13"/>
      <c r="BJ1166" s="13"/>
      <c r="BK1166" s="13"/>
      <c r="BL1166" s="13"/>
      <c r="BM1166" s="13"/>
      <c r="BN1166" s="13"/>
      <c r="BO1166" s="13"/>
      <c r="BP1166" s="13"/>
      <c r="BQ1166" s="13"/>
      <c r="BR1166" s="13"/>
      <c r="BS1166" s="13"/>
      <c r="BT1166" s="13"/>
      <c r="BU1166" s="13"/>
      <c r="BV1166" s="13"/>
      <c r="BW1166" s="13"/>
      <c r="BX1166" s="13"/>
      <c r="BY1166" s="13"/>
      <c r="BZ1166" s="13"/>
      <c r="CA1166" s="13"/>
      <c r="CB1166" s="13"/>
      <c r="CC1166" s="13"/>
      <c r="CD1166" s="13"/>
      <c r="CE1166" s="13"/>
      <c r="CF1166" s="13"/>
      <c r="CG1166" s="13"/>
      <c r="CH1166" s="13"/>
    </row>
    <row r="1167" spans="1:86">
      <c r="A1167" s="15"/>
      <c r="B1167" s="15"/>
      <c r="C1167" s="15"/>
      <c r="D1167" s="15"/>
      <c r="E1167" s="15"/>
      <c r="F1167" s="15"/>
      <c r="G1167" s="15"/>
      <c r="H1167" s="15"/>
      <c r="I1167" s="15"/>
      <c r="J1167" s="15"/>
      <c r="K1167" s="15"/>
      <c r="L1167" s="15"/>
      <c r="M1167" s="15"/>
      <c r="N1167" s="15"/>
      <c r="O1167" s="15"/>
      <c r="P1167" s="15"/>
      <c r="Q1167" s="15"/>
      <c r="R1167" s="15"/>
      <c r="S1167" s="15"/>
      <c r="T1167" s="15"/>
      <c r="U1167" s="15"/>
      <c r="V1167" s="15"/>
      <c r="W1167" s="15"/>
      <c r="X1167" s="15"/>
      <c r="Z1167" s="15"/>
      <c r="AA1167" s="15"/>
      <c r="AB1167" s="15"/>
      <c r="AC1167" s="15"/>
      <c r="AD1167" s="15"/>
      <c r="AE1167" s="15"/>
      <c r="AF1167" s="15"/>
      <c r="AG1167" s="15"/>
      <c r="AH1167" s="15"/>
      <c r="AI1167" s="15"/>
      <c r="AJ1167" s="15"/>
      <c r="AK1167" s="15"/>
      <c r="AL1167" s="15"/>
      <c r="AM1167" s="13"/>
      <c r="AN1167" s="13"/>
      <c r="AO1167" s="13"/>
      <c r="AP1167" s="13"/>
      <c r="AQ1167" s="13"/>
      <c r="AR1167" s="13"/>
      <c r="AS1167" s="13"/>
      <c r="AT1167" s="13"/>
      <c r="AU1167" s="13"/>
      <c r="AV1167" s="13"/>
      <c r="AW1167" s="13"/>
      <c r="AX1167" s="13"/>
      <c r="AY1167" s="13"/>
      <c r="AZ1167" s="13"/>
      <c r="BA1167" s="13"/>
      <c r="BB1167" s="13"/>
      <c r="BC1167" s="13"/>
      <c r="BD1167" s="13"/>
      <c r="BE1167" s="13"/>
      <c r="BF1167" s="13"/>
      <c r="BG1167" s="13"/>
      <c r="BH1167" s="13"/>
      <c r="BI1167" s="13"/>
      <c r="BJ1167" s="13"/>
      <c r="BK1167" s="13"/>
      <c r="BL1167" s="13"/>
      <c r="BM1167" s="13"/>
      <c r="BN1167" s="13"/>
      <c r="BO1167" s="13"/>
      <c r="BP1167" s="13"/>
      <c r="BQ1167" s="13"/>
      <c r="BR1167" s="13"/>
      <c r="BS1167" s="13"/>
      <c r="BT1167" s="13"/>
      <c r="BU1167" s="13"/>
      <c r="BV1167" s="13"/>
      <c r="BW1167" s="13"/>
      <c r="BX1167" s="13"/>
      <c r="BY1167" s="13"/>
      <c r="BZ1167" s="13"/>
      <c r="CA1167" s="13"/>
      <c r="CB1167" s="13"/>
      <c r="CC1167" s="13"/>
      <c r="CD1167" s="13"/>
      <c r="CE1167" s="13"/>
      <c r="CF1167" s="13"/>
      <c r="CG1167" s="13"/>
      <c r="CH1167" s="13"/>
    </row>
    <row r="1168" spans="1:86">
      <c r="A1168" s="15"/>
      <c r="B1168" s="15"/>
      <c r="C1168" s="15"/>
      <c r="D1168" s="15"/>
      <c r="E1168" s="15"/>
      <c r="F1168" s="15"/>
      <c r="G1168" s="15"/>
      <c r="H1168" s="15"/>
      <c r="I1168" s="15"/>
      <c r="J1168" s="15"/>
      <c r="K1168" s="15"/>
      <c r="L1168" s="15"/>
      <c r="M1168" s="15"/>
      <c r="N1168" s="15"/>
      <c r="O1168" s="15"/>
      <c r="P1168" s="15"/>
      <c r="Q1168" s="15"/>
      <c r="R1168" s="15"/>
      <c r="S1168" s="15"/>
      <c r="T1168" s="15"/>
      <c r="U1168" s="15"/>
      <c r="V1168" s="15"/>
      <c r="W1168" s="15"/>
      <c r="X1168" s="15"/>
      <c r="Z1168" s="15"/>
      <c r="AA1168" s="15"/>
      <c r="AB1168" s="15"/>
      <c r="AC1168" s="15"/>
      <c r="AD1168" s="15"/>
      <c r="AE1168" s="15"/>
      <c r="AF1168" s="15"/>
      <c r="AG1168" s="15"/>
      <c r="AH1168" s="15"/>
      <c r="AI1168" s="15"/>
      <c r="AJ1168" s="15"/>
      <c r="AK1168" s="15"/>
      <c r="AL1168" s="15"/>
      <c r="AM1168" s="13"/>
      <c r="AN1168" s="13"/>
      <c r="AO1168" s="13"/>
      <c r="AP1168" s="13"/>
      <c r="AQ1168" s="13"/>
      <c r="AR1168" s="13"/>
      <c r="AS1168" s="13"/>
      <c r="AT1168" s="13"/>
      <c r="AU1168" s="13"/>
      <c r="AV1168" s="13"/>
      <c r="AW1168" s="13"/>
      <c r="AX1168" s="13"/>
      <c r="AY1168" s="13"/>
      <c r="AZ1168" s="13"/>
      <c r="BA1168" s="13"/>
      <c r="BB1168" s="13"/>
      <c r="BC1168" s="13"/>
      <c r="BD1168" s="13"/>
      <c r="BE1168" s="13"/>
      <c r="BF1168" s="13"/>
      <c r="BG1168" s="13"/>
      <c r="BH1168" s="13"/>
      <c r="BI1168" s="13"/>
      <c r="BJ1168" s="13"/>
      <c r="BK1168" s="13"/>
      <c r="BL1168" s="13"/>
      <c r="BM1168" s="13"/>
      <c r="BN1168" s="13"/>
      <c r="BO1168" s="13"/>
      <c r="BP1168" s="13"/>
      <c r="BQ1168" s="13"/>
      <c r="BR1168" s="13"/>
      <c r="BS1168" s="13"/>
      <c r="BT1168" s="13"/>
      <c r="BU1168" s="13"/>
      <c r="BV1168" s="13"/>
      <c r="BW1168" s="13"/>
      <c r="BX1168" s="13"/>
      <c r="BY1168" s="13"/>
      <c r="BZ1168" s="13"/>
      <c r="CA1168" s="13"/>
      <c r="CB1168" s="13"/>
      <c r="CC1168" s="13"/>
      <c r="CD1168" s="13"/>
      <c r="CE1168" s="13"/>
      <c r="CF1168" s="13"/>
      <c r="CG1168" s="13"/>
      <c r="CH1168" s="13"/>
    </row>
    <row r="1169" spans="1:86">
      <c r="A1169" s="15"/>
      <c r="B1169" s="15"/>
      <c r="C1169" s="15"/>
      <c r="D1169" s="15"/>
      <c r="E1169" s="15"/>
      <c r="F1169" s="15"/>
      <c r="G1169" s="15"/>
      <c r="H1169" s="15"/>
      <c r="I1169" s="15"/>
      <c r="J1169" s="15"/>
      <c r="K1169" s="15"/>
      <c r="L1169" s="15"/>
      <c r="M1169" s="15"/>
      <c r="N1169" s="15"/>
      <c r="O1169" s="15"/>
      <c r="P1169" s="15"/>
      <c r="Q1169" s="15"/>
      <c r="R1169" s="15"/>
      <c r="S1169" s="15"/>
      <c r="T1169" s="15"/>
      <c r="U1169" s="15"/>
      <c r="V1169" s="15"/>
      <c r="W1169" s="15"/>
      <c r="X1169" s="15"/>
      <c r="Z1169" s="15"/>
      <c r="AA1169" s="15"/>
      <c r="AB1169" s="15"/>
      <c r="AC1169" s="15"/>
      <c r="AD1169" s="15"/>
      <c r="AE1169" s="15"/>
      <c r="AF1169" s="15"/>
      <c r="AG1169" s="15"/>
      <c r="AH1169" s="15"/>
      <c r="AI1169" s="15"/>
      <c r="AJ1169" s="15"/>
      <c r="AK1169" s="15"/>
      <c r="AL1169" s="15"/>
      <c r="AM1169" s="13"/>
      <c r="AN1169" s="13"/>
      <c r="AO1169" s="13"/>
      <c r="AP1169" s="13"/>
      <c r="AQ1169" s="13"/>
      <c r="AR1169" s="13"/>
      <c r="AS1169" s="13"/>
      <c r="AT1169" s="13"/>
      <c r="AU1169" s="13"/>
      <c r="AV1169" s="13"/>
      <c r="AW1169" s="13"/>
      <c r="AX1169" s="13"/>
      <c r="AY1169" s="13"/>
      <c r="AZ1169" s="13"/>
      <c r="BA1169" s="13"/>
      <c r="BB1169" s="13"/>
      <c r="BC1169" s="13"/>
      <c r="BD1169" s="13"/>
      <c r="BE1169" s="13"/>
      <c r="BF1169" s="13"/>
      <c r="BG1169" s="13"/>
      <c r="BH1169" s="13"/>
      <c r="BI1169" s="13"/>
      <c r="BJ1169" s="13"/>
      <c r="BK1169" s="13"/>
      <c r="BL1169" s="13"/>
      <c r="BM1169" s="13"/>
      <c r="BN1169" s="13"/>
      <c r="BO1169" s="13"/>
      <c r="BP1169" s="13"/>
      <c r="BQ1169" s="13"/>
      <c r="BR1169" s="13"/>
      <c r="BS1169" s="13"/>
      <c r="BT1169" s="13"/>
      <c r="BU1169" s="13"/>
      <c r="BV1169" s="13"/>
      <c r="BW1169" s="13"/>
      <c r="BX1169" s="13"/>
      <c r="BY1169" s="13"/>
      <c r="BZ1169" s="13"/>
      <c r="CA1169" s="13"/>
      <c r="CB1169" s="13"/>
      <c r="CC1169" s="13"/>
      <c r="CD1169" s="13"/>
      <c r="CE1169" s="13"/>
      <c r="CF1169" s="13"/>
      <c r="CG1169" s="13"/>
      <c r="CH1169" s="13"/>
    </row>
    <row r="1170" spans="1:86">
      <c r="A1170" s="15"/>
      <c r="B1170" s="15"/>
      <c r="C1170" s="15"/>
      <c r="D1170" s="15"/>
      <c r="E1170" s="15"/>
      <c r="F1170" s="15"/>
      <c r="G1170" s="15"/>
      <c r="H1170" s="15"/>
      <c r="I1170" s="15"/>
      <c r="J1170" s="15"/>
      <c r="K1170" s="15"/>
      <c r="L1170" s="15"/>
      <c r="M1170" s="15"/>
      <c r="N1170" s="15"/>
      <c r="O1170" s="15"/>
      <c r="P1170" s="15"/>
      <c r="Q1170" s="15"/>
      <c r="R1170" s="15"/>
      <c r="S1170" s="15"/>
      <c r="T1170" s="15"/>
      <c r="U1170" s="15"/>
      <c r="V1170" s="15"/>
      <c r="W1170" s="15"/>
      <c r="X1170" s="15"/>
      <c r="Z1170" s="15"/>
      <c r="AA1170" s="15"/>
      <c r="AB1170" s="15"/>
      <c r="AC1170" s="15"/>
      <c r="AD1170" s="15"/>
      <c r="AE1170" s="15"/>
      <c r="AF1170" s="15"/>
      <c r="AG1170" s="15"/>
      <c r="AH1170" s="15"/>
      <c r="AI1170" s="15"/>
      <c r="AJ1170" s="15"/>
      <c r="AK1170" s="15"/>
      <c r="AL1170" s="15"/>
      <c r="AM1170" s="13"/>
      <c r="AN1170" s="13"/>
      <c r="AO1170" s="13"/>
      <c r="AP1170" s="13"/>
      <c r="AQ1170" s="13"/>
      <c r="AR1170" s="13"/>
      <c r="AS1170" s="13"/>
      <c r="AT1170" s="13"/>
      <c r="AU1170" s="13"/>
      <c r="AV1170" s="13"/>
      <c r="AW1170" s="13"/>
      <c r="AX1170" s="13"/>
      <c r="AY1170" s="13"/>
      <c r="AZ1170" s="13"/>
      <c r="BA1170" s="13"/>
      <c r="BB1170" s="13"/>
      <c r="BC1170" s="13"/>
      <c r="BD1170" s="13"/>
      <c r="BE1170" s="13"/>
      <c r="BF1170" s="13"/>
      <c r="BG1170" s="13"/>
      <c r="BH1170" s="13"/>
      <c r="BI1170" s="13"/>
      <c r="BJ1170" s="13"/>
      <c r="BK1170" s="13"/>
      <c r="BL1170" s="13"/>
      <c r="BM1170" s="13"/>
      <c r="BN1170" s="13"/>
      <c r="BO1170" s="13"/>
      <c r="BP1170" s="13"/>
      <c r="BQ1170" s="13"/>
      <c r="BR1170" s="13"/>
      <c r="BS1170" s="13"/>
      <c r="BT1170" s="13"/>
      <c r="BU1170" s="13"/>
      <c r="BV1170" s="13"/>
      <c r="BW1170" s="13"/>
      <c r="BX1170" s="13"/>
      <c r="BY1170" s="13"/>
      <c r="BZ1170" s="13"/>
      <c r="CA1170" s="13"/>
      <c r="CB1170" s="13"/>
      <c r="CC1170" s="13"/>
      <c r="CD1170" s="13"/>
      <c r="CE1170" s="13"/>
      <c r="CF1170" s="13"/>
      <c r="CG1170" s="13"/>
      <c r="CH1170" s="13"/>
    </row>
    <row r="1171" spans="1:86">
      <c r="A1171" s="15"/>
      <c r="B1171" s="15"/>
      <c r="C1171" s="15"/>
      <c r="D1171" s="15"/>
      <c r="E1171" s="15"/>
      <c r="F1171" s="15"/>
      <c r="G1171" s="15"/>
      <c r="H1171" s="15"/>
      <c r="I1171" s="15"/>
      <c r="J1171" s="15"/>
      <c r="K1171" s="15"/>
      <c r="L1171" s="15"/>
      <c r="M1171" s="15"/>
      <c r="N1171" s="15"/>
      <c r="O1171" s="15"/>
      <c r="P1171" s="15"/>
      <c r="Q1171" s="15"/>
      <c r="R1171" s="15"/>
      <c r="S1171" s="15"/>
      <c r="T1171" s="15"/>
      <c r="U1171" s="15"/>
      <c r="V1171" s="15"/>
      <c r="W1171" s="15"/>
      <c r="X1171" s="15"/>
      <c r="Z1171" s="15"/>
      <c r="AA1171" s="15"/>
      <c r="AB1171" s="15"/>
      <c r="AC1171" s="15"/>
      <c r="AD1171" s="15"/>
      <c r="AE1171" s="15"/>
      <c r="AF1171" s="15"/>
      <c r="AG1171" s="15"/>
      <c r="AH1171" s="15"/>
      <c r="AI1171" s="15"/>
      <c r="AJ1171" s="15"/>
      <c r="AK1171" s="15"/>
      <c r="AL1171" s="15"/>
      <c r="AM1171" s="13"/>
      <c r="AN1171" s="13"/>
      <c r="AO1171" s="13"/>
      <c r="AP1171" s="13"/>
      <c r="AQ1171" s="13"/>
      <c r="AR1171" s="13"/>
      <c r="AS1171" s="13"/>
      <c r="AT1171" s="13"/>
      <c r="AU1171" s="13"/>
      <c r="AV1171" s="13"/>
      <c r="AW1171" s="13"/>
      <c r="AX1171" s="13"/>
      <c r="AY1171" s="13"/>
      <c r="AZ1171" s="13"/>
      <c r="BA1171" s="13"/>
      <c r="BB1171" s="13"/>
      <c r="BC1171" s="13"/>
      <c r="BD1171" s="13"/>
      <c r="BE1171" s="13"/>
      <c r="BF1171" s="13"/>
      <c r="BG1171" s="13"/>
      <c r="BH1171" s="13"/>
      <c r="BI1171" s="13"/>
      <c r="BJ1171" s="13"/>
      <c r="BK1171" s="13"/>
      <c r="BL1171" s="13"/>
      <c r="BM1171" s="13"/>
      <c r="BN1171" s="13"/>
      <c r="BO1171" s="13"/>
      <c r="BP1171" s="13"/>
      <c r="BQ1171" s="13"/>
      <c r="BR1171" s="13"/>
      <c r="BS1171" s="13"/>
      <c r="BT1171" s="13"/>
      <c r="BU1171" s="13"/>
      <c r="BV1171" s="13"/>
      <c r="BW1171" s="13"/>
      <c r="BX1171" s="13"/>
      <c r="BY1171" s="13"/>
      <c r="BZ1171" s="13"/>
      <c r="CA1171" s="13"/>
      <c r="CB1171" s="13"/>
      <c r="CC1171" s="13"/>
      <c r="CD1171" s="13"/>
      <c r="CE1171" s="13"/>
      <c r="CF1171" s="13"/>
      <c r="CG1171" s="13"/>
      <c r="CH1171" s="13"/>
    </row>
    <row r="1172" spans="1:86">
      <c r="A1172" s="15"/>
      <c r="B1172" s="15"/>
      <c r="C1172" s="15"/>
      <c r="D1172" s="15"/>
      <c r="E1172" s="15"/>
      <c r="F1172" s="15"/>
      <c r="G1172" s="15"/>
      <c r="H1172" s="15"/>
      <c r="I1172" s="15"/>
      <c r="J1172" s="15"/>
      <c r="K1172" s="15"/>
      <c r="L1172" s="15"/>
      <c r="M1172" s="15"/>
      <c r="N1172" s="15"/>
      <c r="O1172" s="15"/>
      <c r="P1172" s="15"/>
      <c r="Q1172" s="15"/>
      <c r="R1172" s="15"/>
      <c r="S1172" s="15"/>
      <c r="T1172" s="15"/>
      <c r="U1172" s="15"/>
      <c r="V1172" s="15"/>
      <c r="W1172" s="15"/>
      <c r="X1172" s="15"/>
      <c r="Z1172" s="15"/>
      <c r="AA1172" s="15"/>
      <c r="AB1172" s="15"/>
      <c r="AC1172" s="15"/>
      <c r="AD1172" s="15"/>
      <c r="AE1172" s="15"/>
      <c r="AF1172" s="15"/>
      <c r="AG1172" s="15"/>
      <c r="AH1172" s="15"/>
      <c r="AI1172" s="15"/>
      <c r="AJ1172" s="15"/>
      <c r="AK1172" s="15"/>
      <c r="AL1172" s="15"/>
      <c r="AM1172" s="13"/>
      <c r="AN1172" s="13"/>
      <c r="AO1172" s="13"/>
      <c r="AP1172" s="13"/>
      <c r="AQ1172" s="13"/>
      <c r="AR1172" s="13"/>
      <c r="AS1172" s="13"/>
      <c r="AT1172" s="13"/>
      <c r="AU1172" s="13"/>
      <c r="AV1172" s="13"/>
      <c r="AW1172" s="13"/>
      <c r="AX1172" s="13"/>
      <c r="AY1172" s="13"/>
      <c r="AZ1172" s="13"/>
      <c r="BA1172" s="13"/>
      <c r="BB1172" s="13"/>
      <c r="BC1172" s="13"/>
      <c r="BD1172" s="13"/>
      <c r="BE1172" s="13"/>
      <c r="BF1172" s="13"/>
      <c r="BG1172" s="13"/>
      <c r="BH1172" s="13"/>
      <c r="BI1172" s="13"/>
      <c r="BJ1172" s="13"/>
      <c r="BK1172" s="13"/>
      <c r="BL1172" s="13"/>
      <c r="BM1172" s="13"/>
      <c r="BN1172" s="13"/>
      <c r="BO1172" s="13"/>
      <c r="BP1172" s="13"/>
      <c r="BQ1172" s="13"/>
      <c r="BR1172" s="13"/>
      <c r="BS1172" s="13"/>
      <c r="BT1172" s="13"/>
      <c r="BU1172" s="13"/>
      <c r="BV1172" s="13"/>
      <c r="BW1172" s="13"/>
      <c r="BX1172" s="13"/>
      <c r="BY1172" s="13"/>
      <c r="BZ1172" s="13"/>
      <c r="CA1172" s="13"/>
      <c r="CB1172" s="13"/>
      <c r="CC1172" s="13"/>
      <c r="CD1172" s="13"/>
      <c r="CE1172" s="13"/>
      <c r="CF1172" s="13"/>
      <c r="CG1172" s="13"/>
      <c r="CH1172" s="13"/>
    </row>
    <row r="1173" spans="1:86">
      <c r="A1173" s="15"/>
      <c r="B1173" s="15"/>
      <c r="C1173" s="15"/>
      <c r="D1173" s="15"/>
      <c r="E1173" s="15"/>
      <c r="F1173" s="15"/>
      <c r="G1173" s="15"/>
      <c r="H1173" s="15"/>
      <c r="I1173" s="15"/>
      <c r="J1173" s="15"/>
      <c r="K1173" s="15"/>
      <c r="L1173" s="15"/>
      <c r="M1173" s="15"/>
      <c r="N1173" s="15"/>
      <c r="O1173" s="15"/>
      <c r="P1173" s="15"/>
      <c r="Q1173" s="15"/>
      <c r="R1173" s="15"/>
      <c r="S1173" s="15"/>
      <c r="T1173" s="15"/>
      <c r="U1173" s="15"/>
      <c r="V1173" s="15"/>
      <c r="W1173" s="15"/>
      <c r="X1173" s="15"/>
      <c r="Z1173" s="15"/>
      <c r="AA1173" s="15"/>
      <c r="AB1173" s="15"/>
      <c r="AC1173" s="15"/>
      <c r="AD1173" s="15"/>
      <c r="AE1173" s="15"/>
      <c r="AF1173" s="15"/>
      <c r="AG1173" s="15"/>
      <c r="AH1173" s="15"/>
      <c r="AI1173" s="15"/>
      <c r="AJ1173" s="15"/>
      <c r="AK1173" s="15"/>
      <c r="AL1173" s="15"/>
      <c r="AM1173" s="13"/>
      <c r="AN1173" s="13"/>
      <c r="AO1173" s="13"/>
      <c r="AP1173" s="13"/>
      <c r="AQ1173" s="13"/>
      <c r="AR1173" s="13"/>
      <c r="AS1173" s="13"/>
      <c r="AT1173" s="13"/>
      <c r="AU1173" s="13"/>
      <c r="AV1173" s="13"/>
      <c r="AW1173" s="13"/>
      <c r="AX1173" s="13"/>
      <c r="AY1173" s="13"/>
      <c r="AZ1173" s="13"/>
      <c r="BA1173" s="13"/>
      <c r="BB1173" s="13"/>
      <c r="BC1173" s="13"/>
      <c r="BD1173" s="13"/>
      <c r="BE1173" s="13"/>
      <c r="BF1173" s="13"/>
      <c r="BG1173" s="13"/>
      <c r="BH1173" s="13"/>
      <c r="BI1173" s="13"/>
      <c r="BJ1173" s="13"/>
      <c r="BK1173" s="13"/>
      <c r="BL1173" s="13"/>
      <c r="BM1173" s="13"/>
      <c r="BN1173" s="13"/>
      <c r="BO1173" s="13"/>
      <c r="BP1173" s="13"/>
      <c r="BQ1173" s="13"/>
      <c r="BR1173" s="13"/>
      <c r="BS1173" s="13"/>
      <c r="BT1173" s="13"/>
      <c r="BU1173" s="13"/>
      <c r="BV1173" s="13"/>
      <c r="BW1173" s="13"/>
      <c r="BX1173" s="13"/>
      <c r="BY1173" s="13"/>
      <c r="BZ1173" s="13"/>
      <c r="CA1173" s="13"/>
      <c r="CB1173" s="13"/>
      <c r="CC1173" s="13"/>
      <c r="CD1173" s="13"/>
      <c r="CE1173" s="13"/>
      <c r="CF1173" s="13"/>
      <c r="CG1173" s="13"/>
      <c r="CH1173" s="13"/>
    </row>
    <row r="1174" spans="1:86">
      <c r="A1174" s="15"/>
      <c r="B1174" s="15"/>
      <c r="C1174" s="15"/>
      <c r="D1174" s="15"/>
      <c r="E1174" s="15"/>
      <c r="F1174" s="15"/>
      <c r="G1174" s="15"/>
      <c r="H1174" s="15"/>
      <c r="I1174" s="15"/>
      <c r="J1174" s="15"/>
      <c r="K1174" s="15"/>
      <c r="L1174" s="15"/>
      <c r="M1174" s="15"/>
      <c r="N1174" s="15"/>
      <c r="O1174" s="15"/>
      <c r="P1174" s="15"/>
      <c r="Q1174" s="15"/>
      <c r="R1174" s="15"/>
      <c r="S1174" s="15"/>
      <c r="T1174" s="15"/>
      <c r="U1174" s="15"/>
      <c r="V1174" s="15"/>
      <c r="W1174" s="15"/>
      <c r="X1174" s="15"/>
      <c r="Z1174" s="15"/>
      <c r="AA1174" s="15"/>
      <c r="AB1174" s="15"/>
      <c r="AC1174" s="15"/>
      <c r="AD1174" s="15"/>
      <c r="AE1174" s="15"/>
      <c r="AF1174" s="15"/>
      <c r="AG1174" s="15"/>
      <c r="AH1174" s="15"/>
      <c r="AI1174" s="15"/>
      <c r="AJ1174" s="15"/>
      <c r="AK1174" s="15"/>
      <c r="AL1174" s="15"/>
      <c r="AM1174" s="13"/>
      <c r="AN1174" s="13"/>
      <c r="AO1174" s="13"/>
      <c r="AP1174" s="13"/>
      <c r="AQ1174" s="13"/>
      <c r="AR1174" s="13"/>
      <c r="AS1174" s="13"/>
      <c r="AT1174" s="13"/>
      <c r="AU1174" s="13"/>
      <c r="AV1174" s="13"/>
      <c r="AW1174" s="13"/>
      <c r="AX1174" s="13"/>
      <c r="AY1174" s="13"/>
      <c r="AZ1174" s="13"/>
      <c r="BA1174" s="13"/>
      <c r="BB1174" s="13"/>
      <c r="BC1174" s="13"/>
      <c r="BD1174" s="13"/>
      <c r="BE1174" s="13"/>
      <c r="BF1174" s="13"/>
      <c r="BG1174" s="13"/>
      <c r="BH1174" s="13"/>
      <c r="BI1174" s="13"/>
      <c r="BJ1174" s="13"/>
      <c r="BK1174" s="13"/>
      <c r="BL1174" s="13"/>
      <c r="BM1174" s="13"/>
      <c r="BN1174" s="13"/>
      <c r="BO1174" s="13"/>
      <c r="BP1174" s="13"/>
      <c r="BQ1174" s="13"/>
      <c r="BR1174" s="13"/>
      <c r="BS1174" s="13"/>
      <c r="BT1174" s="13"/>
      <c r="BU1174" s="13"/>
      <c r="BV1174" s="13"/>
      <c r="BW1174" s="13"/>
      <c r="BX1174" s="13"/>
      <c r="BY1174" s="13"/>
      <c r="BZ1174" s="13"/>
      <c r="CA1174" s="13"/>
      <c r="CB1174" s="13"/>
      <c r="CC1174" s="13"/>
      <c r="CD1174" s="13"/>
      <c r="CE1174" s="13"/>
      <c r="CF1174" s="13"/>
      <c r="CG1174" s="13"/>
      <c r="CH1174" s="13"/>
    </row>
    <row r="1175" spans="1:86">
      <c r="A1175" s="15"/>
      <c r="B1175" s="15"/>
      <c r="C1175" s="15"/>
      <c r="D1175" s="15"/>
      <c r="E1175" s="15"/>
      <c r="F1175" s="15"/>
      <c r="G1175" s="15"/>
      <c r="H1175" s="15"/>
      <c r="I1175" s="15"/>
      <c r="J1175" s="15"/>
      <c r="K1175" s="15"/>
      <c r="L1175" s="15"/>
      <c r="M1175" s="15"/>
      <c r="N1175" s="15"/>
      <c r="O1175" s="15"/>
      <c r="P1175" s="15"/>
      <c r="Q1175" s="15"/>
      <c r="R1175" s="15"/>
      <c r="S1175" s="15"/>
      <c r="T1175" s="15"/>
      <c r="U1175" s="15"/>
      <c r="V1175" s="15"/>
      <c r="W1175" s="15"/>
      <c r="X1175" s="15"/>
      <c r="Z1175" s="15"/>
      <c r="AA1175" s="15"/>
      <c r="AB1175" s="15"/>
      <c r="AC1175" s="15"/>
      <c r="AD1175" s="15"/>
      <c r="AE1175" s="15"/>
      <c r="AF1175" s="15"/>
      <c r="AG1175" s="15"/>
      <c r="AH1175" s="15"/>
      <c r="AI1175" s="15"/>
      <c r="AJ1175" s="15"/>
      <c r="AK1175" s="15"/>
      <c r="AL1175" s="15"/>
      <c r="AM1175" s="13"/>
      <c r="AN1175" s="13"/>
      <c r="AO1175" s="13"/>
      <c r="AP1175" s="13"/>
      <c r="AQ1175" s="13"/>
      <c r="AR1175" s="13"/>
      <c r="AS1175" s="13"/>
      <c r="AT1175" s="13"/>
      <c r="AU1175" s="13"/>
      <c r="AV1175" s="13"/>
      <c r="AW1175" s="13"/>
      <c r="AX1175" s="13"/>
      <c r="AY1175" s="13"/>
      <c r="AZ1175" s="13"/>
      <c r="BA1175" s="13"/>
      <c r="BB1175" s="13"/>
      <c r="BC1175" s="13"/>
      <c r="BD1175" s="13"/>
      <c r="BE1175" s="13"/>
      <c r="BF1175" s="13"/>
      <c r="BG1175" s="13"/>
      <c r="BH1175" s="13"/>
      <c r="BI1175" s="13"/>
      <c r="BJ1175" s="13"/>
      <c r="BK1175" s="13"/>
      <c r="BL1175" s="13"/>
      <c r="BM1175" s="13"/>
      <c r="BN1175" s="13"/>
      <c r="BO1175" s="13"/>
      <c r="BP1175" s="13"/>
      <c r="BQ1175" s="13"/>
      <c r="BR1175" s="13"/>
      <c r="BS1175" s="13"/>
      <c r="BT1175" s="13"/>
      <c r="BU1175" s="13"/>
      <c r="BV1175" s="13"/>
      <c r="BW1175" s="13"/>
      <c r="BX1175" s="13"/>
      <c r="BY1175" s="13"/>
      <c r="BZ1175" s="13"/>
      <c r="CA1175" s="13"/>
      <c r="CB1175" s="13"/>
      <c r="CC1175" s="13"/>
      <c r="CD1175" s="13"/>
      <c r="CE1175" s="13"/>
      <c r="CF1175" s="13"/>
      <c r="CG1175" s="13"/>
      <c r="CH1175" s="13"/>
    </row>
    <row r="1176" spans="1:86">
      <c r="A1176" s="15"/>
      <c r="B1176" s="15"/>
      <c r="C1176" s="15"/>
      <c r="D1176" s="15"/>
      <c r="E1176" s="15"/>
      <c r="F1176" s="15"/>
      <c r="G1176" s="15"/>
      <c r="H1176" s="15"/>
      <c r="I1176" s="15"/>
      <c r="J1176" s="15"/>
      <c r="K1176" s="15"/>
      <c r="L1176" s="15"/>
      <c r="M1176" s="15"/>
      <c r="N1176" s="15"/>
      <c r="O1176" s="15"/>
      <c r="P1176" s="15"/>
      <c r="Q1176" s="15"/>
      <c r="R1176" s="15"/>
      <c r="S1176" s="15"/>
      <c r="T1176" s="15"/>
      <c r="U1176" s="15"/>
      <c r="V1176" s="15"/>
      <c r="W1176" s="15"/>
      <c r="X1176" s="15"/>
      <c r="Z1176" s="15"/>
      <c r="AA1176" s="15"/>
      <c r="AB1176" s="15"/>
      <c r="AC1176" s="15"/>
      <c r="AD1176" s="15"/>
      <c r="AE1176" s="15"/>
      <c r="AF1176" s="15"/>
      <c r="AG1176" s="15"/>
      <c r="AH1176" s="15"/>
      <c r="AI1176" s="15"/>
      <c r="AJ1176" s="15"/>
      <c r="AK1176" s="15"/>
      <c r="AL1176" s="15"/>
      <c r="AM1176" s="13"/>
      <c r="AN1176" s="13"/>
      <c r="AO1176" s="13"/>
      <c r="AP1176" s="13"/>
      <c r="AQ1176" s="13"/>
      <c r="AR1176" s="13"/>
      <c r="AS1176" s="13"/>
      <c r="AT1176" s="13"/>
      <c r="AU1176" s="13"/>
      <c r="AV1176" s="13"/>
      <c r="AW1176" s="13"/>
      <c r="AX1176" s="13"/>
      <c r="AY1176" s="13"/>
      <c r="AZ1176" s="13"/>
      <c r="BA1176" s="13"/>
      <c r="BB1176" s="13"/>
      <c r="BC1176" s="13"/>
      <c r="BD1176" s="13"/>
      <c r="BE1176" s="13"/>
      <c r="BF1176" s="13"/>
      <c r="BG1176" s="13"/>
      <c r="BH1176" s="13"/>
      <c r="BI1176" s="13"/>
      <c r="BJ1176" s="13"/>
      <c r="BK1176" s="13"/>
      <c r="BL1176" s="13"/>
      <c r="BM1176" s="13"/>
      <c r="BN1176" s="13"/>
      <c r="BO1176" s="13"/>
      <c r="BP1176" s="13"/>
      <c r="BQ1176" s="13"/>
      <c r="BR1176" s="13"/>
      <c r="BS1176" s="13"/>
      <c r="BT1176" s="13"/>
      <c r="BU1176" s="13"/>
      <c r="BV1176" s="13"/>
      <c r="BW1176" s="13"/>
      <c r="BX1176" s="13"/>
      <c r="BY1176" s="13"/>
      <c r="BZ1176" s="13"/>
      <c r="CA1176" s="13"/>
      <c r="CB1176" s="13"/>
      <c r="CC1176" s="13"/>
      <c r="CD1176" s="13"/>
      <c r="CE1176" s="13"/>
      <c r="CF1176" s="13"/>
      <c r="CG1176" s="13"/>
      <c r="CH1176" s="13"/>
    </row>
    <row r="1177" spans="1:86">
      <c r="A1177" s="15"/>
      <c r="B1177" s="15"/>
      <c r="C1177" s="15"/>
      <c r="D1177" s="15"/>
      <c r="E1177" s="15"/>
      <c r="F1177" s="15"/>
      <c r="G1177" s="15"/>
      <c r="H1177" s="15"/>
      <c r="I1177" s="15"/>
      <c r="J1177" s="15"/>
      <c r="K1177" s="15"/>
      <c r="L1177" s="15"/>
      <c r="M1177" s="15"/>
      <c r="N1177" s="15"/>
      <c r="O1177" s="15"/>
      <c r="P1177" s="15"/>
      <c r="Q1177" s="15"/>
      <c r="R1177" s="15"/>
      <c r="S1177" s="15"/>
      <c r="T1177" s="15"/>
      <c r="U1177" s="15"/>
      <c r="V1177" s="15"/>
      <c r="W1177" s="15"/>
      <c r="X1177" s="15"/>
      <c r="Z1177" s="15"/>
      <c r="AA1177" s="15"/>
      <c r="AB1177" s="15"/>
      <c r="AC1177" s="15"/>
      <c r="AD1177" s="15"/>
      <c r="AE1177" s="15"/>
      <c r="AF1177" s="15"/>
      <c r="AG1177" s="15"/>
      <c r="AH1177" s="15"/>
      <c r="AI1177" s="15"/>
      <c r="AJ1177" s="15"/>
      <c r="AK1177" s="15"/>
      <c r="AL1177" s="15"/>
      <c r="AM1177" s="13"/>
      <c r="AN1177" s="13"/>
      <c r="AO1177" s="13"/>
      <c r="AP1177" s="13"/>
      <c r="AQ1177" s="13"/>
      <c r="AR1177" s="13"/>
      <c r="AS1177" s="13"/>
      <c r="AT1177" s="13"/>
      <c r="AU1177" s="13"/>
      <c r="AV1177" s="13"/>
      <c r="AW1177" s="13"/>
      <c r="AX1177" s="13"/>
      <c r="AY1177" s="13"/>
      <c r="AZ1177" s="13"/>
      <c r="BA1177" s="13"/>
      <c r="BB1177" s="13"/>
      <c r="BC1177" s="13"/>
      <c r="BD1177" s="13"/>
      <c r="BE1177" s="13"/>
      <c r="BF1177" s="13"/>
      <c r="BG1177" s="13"/>
      <c r="BH1177" s="13"/>
      <c r="BI1177" s="13"/>
      <c r="BJ1177" s="13"/>
      <c r="BK1177" s="13"/>
      <c r="BL1177" s="13"/>
      <c r="BM1177" s="13"/>
      <c r="BN1177" s="13"/>
      <c r="BO1177" s="13"/>
      <c r="BP1177" s="13"/>
      <c r="BQ1177" s="13"/>
      <c r="BR1177" s="13"/>
      <c r="BS1177" s="13"/>
      <c r="BT1177" s="13"/>
      <c r="BU1177" s="13"/>
      <c r="BV1177" s="13"/>
      <c r="BW1177" s="13"/>
      <c r="BX1177" s="13"/>
      <c r="BY1177" s="13"/>
      <c r="BZ1177" s="13"/>
      <c r="CA1177" s="13"/>
      <c r="CB1177" s="13"/>
      <c r="CC1177" s="13"/>
      <c r="CD1177" s="13"/>
      <c r="CE1177" s="13"/>
      <c r="CF1177" s="13"/>
      <c r="CG1177" s="13"/>
      <c r="CH1177" s="13"/>
    </row>
    <row r="1178" spans="1:86">
      <c r="A1178" s="15"/>
      <c r="B1178" s="15"/>
      <c r="C1178" s="15"/>
      <c r="D1178" s="15"/>
      <c r="E1178" s="15"/>
      <c r="F1178" s="15"/>
      <c r="G1178" s="15"/>
      <c r="H1178" s="15"/>
      <c r="I1178" s="15"/>
      <c r="J1178" s="15"/>
      <c r="K1178" s="15"/>
      <c r="L1178" s="15"/>
      <c r="M1178" s="15"/>
      <c r="N1178" s="15"/>
      <c r="O1178" s="15"/>
      <c r="P1178" s="15"/>
      <c r="Q1178" s="15"/>
      <c r="R1178" s="15"/>
      <c r="S1178" s="15"/>
      <c r="T1178" s="15"/>
      <c r="U1178" s="15"/>
      <c r="V1178" s="15"/>
      <c r="W1178" s="15"/>
      <c r="X1178" s="15"/>
      <c r="Z1178" s="15"/>
      <c r="AA1178" s="15"/>
      <c r="AB1178" s="15"/>
      <c r="AC1178" s="15"/>
      <c r="AD1178" s="15"/>
      <c r="AE1178" s="15"/>
      <c r="AF1178" s="15"/>
      <c r="AG1178" s="15"/>
      <c r="AH1178" s="15"/>
      <c r="AI1178" s="15"/>
      <c r="AJ1178" s="15"/>
      <c r="AK1178" s="15"/>
      <c r="AL1178" s="15"/>
      <c r="AM1178" s="13"/>
      <c r="AN1178" s="13"/>
      <c r="AO1178" s="13"/>
      <c r="AP1178" s="13"/>
      <c r="AQ1178" s="13"/>
      <c r="AR1178" s="13"/>
      <c r="AS1178" s="13"/>
      <c r="AT1178" s="13"/>
      <c r="AU1178" s="13"/>
      <c r="AV1178" s="13"/>
      <c r="AW1178" s="13"/>
      <c r="AX1178" s="13"/>
      <c r="AY1178" s="13"/>
      <c r="AZ1178" s="13"/>
      <c r="BA1178" s="13"/>
      <c r="BB1178" s="13"/>
      <c r="BC1178" s="13"/>
      <c r="BD1178" s="13"/>
      <c r="BE1178" s="13"/>
      <c r="BF1178" s="13"/>
      <c r="BG1178" s="13"/>
      <c r="BH1178" s="13"/>
      <c r="BI1178" s="13"/>
      <c r="BJ1178" s="13"/>
      <c r="BK1178" s="13"/>
      <c r="BL1178" s="13"/>
      <c r="BM1178" s="13"/>
      <c r="BN1178" s="13"/>
      <c r="BO1178" s="13"/>
      <c r="BP1178" s="13"/>
      <c r="BQ1178" s="13"/>
      <c r="BR1178" s="13"/>
      <c r="BS1178" s="13"/>
      <c r="BT1178" s="13"/>
      <c r="BU1178" s="13"/>
      <c r="BV1178" s="13"/>
      <c r="BW1178" s="13"/>
      <c r="BX1178" s="13"/>
      <c r="BY1178" s="13"/>
      <c r="BZ1178" s="13"/>
      <c r="CA1178" s="13"/>
      <c r="CB1178" s="13"/>
      <c r="CC1178" s="13"/>
      <c r="CD1178" s="13"/>
      <c r="CE1178" s="13"/>
      <c r="CF1178" s="13"/>
      <c r="CG1178" s="13"/>
      <c r="CH1178" s="13"/>
    </row>
    <row r="1179" spans="1:86">
      <c r="A1179" s="15"/>
      <c r="B1179" s="15"/>
      <c r="C1179" s="15"/>
      <c r="D1179" s="15"/>
      <c r="E1179" s="15"/>
      <c r="F1179" s="15"/>
      <c r="G1179" s="15"/>
      <c r="H1179" s="15"/>
      <c r="I1179" s="15"/>
      <c r="J1179" s="15"/>
      <c r="K1179" s="15"/>
      <c r="L1179" s="15"/>
      <c r="M1179" s="15"/>
      <c r="N1179" s="15"/>
      <c r="O1179" s="15"/>
      <c r="P1179" s="15"/>
      <c r="Q1179" s="15"/>
      <c r="R1179" s="15"/>
      <c r="S1179" s="15"/>
      <c r="T1179" s="15"/>
      <c r="U1179" s="15"/>
      <c r="V1179" s="15"/>
      <c r="W1179" s="15"/>
      <c r="X1179" s="15"/>
      <c r="Z1179" s="15"/>
      <c r="AA1179" s="15"/>
      <c r="AB1179" s="15"/>
      <c r="AC1179" s="15"/>
      <c r="AD1179" s="15"/>
      <c r="AE1179" s="15"/>
      <c r="AF1179" s="15"/>
      <c r="AG1179" s="15"/>
      <c r="AH1179" s="15"/>
      <c r="AI1179" s="15"/>
      <c r="AJ1179" s="15"/>
      <c r="AK1179" s="15"/>
      <c r="AL1179" s="15"/>
      <c r="AM1179" s="13"/>
      <c r="AN1179" s="13"/>
      <c r="AO1179" s="13"/>
      <c r="AP1179" s="13"/>
      <c r="AQ1179" s="13"/>
      <c r="AR1179" s="13"/>
      <c r="AS1179" s="13"/>
      <c r="AT1179" s="13"/>
      <c r="AU1179" s="13"/>
      <c r="AV1179" s="13"/>
      <c r="AW1179" s="13"/>
      <c r="AX1179" s="13"/>
      <c r="AY1179" s="13"/>
      <c r="AZ1179" s="13"/>
      <c r="BA1179" s="13"/>
      <c r="BB1179" s="13"/>
      <c r="BC1179" s="13"/>
      <c r="BD1179" s="13"/>
      <c r="BE1179" s="13"/>
      <c r="BF1179" s="13"/>
      <c r="BG1179" s="13"/>
      <c r="BH1179" s="13"/>
      <c r="BI1179" s="13"/>
      <c r="BJ1179" s="13"/>
      <c r="BK1179" s="13"/>
      <c r="BL1179" s="13"/>
      <c r="BM1179" s="13"/>
      <c r="BN1179" s="13"/>
      <c r="BO1179" s="13"/>
      <c r="BP1179" s="13"/>
      <c r="BQ1179" s="13"/>
      <c r="BR1179" s="13"/>
      <c r="BS1179" s="13"/>
      <c r="BT1179" s="13"/>
      <c r="BU1179" s="13"/>
      <c r="BV1179" s="13"/>
      <c r="BW1179" s="13"/>
      <c r="BX1179" s="13"/>
      <c r="BY1179" s="13"/>
      <c r="BZ1179" s="13"/>
      <c r="CA1179" s="13"/>
      <c r="CB1179" s="13"/>
      <c r="CC1179" s="13"/>
      <c r="CD1179" s="13"/>
      <c r="CE1179" s="13"/>
      <c r="CF1179" s="13"/>
      <c r="CG1179" s="13"/>
      <c r="CH1179" s="13"/>
    </row>
    <row r="1180" spans="1:86">
      <c r="A1180" s="15"/>
      <c r="B1180" s="15"/>
      <c r="C1180" s="15"/>
      <c r="D1180" s="15"/>
      <c r="E1180" s="15"/>
      <c r="F1180" s="15"/>
      <c r="G1180" s="15"/>
      <c r="H1180" s="15"/>
      <c r="I1180" s="15"/>
      <c r="J1180" s="15"/>
      <c r="K1180" s="15"/>
      <c r="L1180" s="15"/>
      <c r="M1180" s="15"/>
      <c r="N1180" s="15"/>
      <c r="O1180" s="15"/>
      <c r="P1180" s="15"/>
      <c r="Q1180" s="15"/>
      <c r="R1180" s="15"/>
      <c r="S1180" s="15"/>
      <c r="T1180" s="15"/>
      <c r="U1180" s="15"/>
      <c r="V1180" s="15"/>
      <c r="W1180" s="15"/>
      <c r="X1180" s="15"/>
      <c r="Z1180" s="15"/>
      <c r="AA1180" s="15"/>
      <c r="AB1180" s="15"/>
      <c r="AC1180" s="15"/>
      <c r="AD1180" s="15"/>
      <c r="AE1180" s="15"/>
      <c r="AF1180" s="15"/>
      <c r="AG1180" s="15"/>
      <c r="AH1180" s="15"/>
      <c r="AI1180" s="15"/>
      <c r="AJ1180" s="15"/>
      <c r="AK1180" s="15"/>
      <c r="AL1180" s="15"/>
      <c r="AM1180" s="13"/>
      <c r="AN1180" s="13"/>
      <c r="AO1180" s="13"/>
      <c r="AP1180" s="13"/>
      <c r="AQ1180" s="13"/>
      <c r="AR1180" s="13"/>
      <c r="AS1180" s="13"/>
      <c r="AT1180" s="13"/>
      <c r="AU1180" s="13"/>
      <c r="AV1180" s="13"/>
      <c r="AW1180" s="13"/>
      <c r="AX1180" s="13"/>
      <c r="AY1180" s="13"/>
      <c r="AZ1180" s="13"/>
      <c r="BA1180" s="13"/>
      <c r="BB1180" s="13"/>
      <c r="BC1180" s="13"/>
      <c r="BD1180" s="13"/>
      <c r="BE1180" s="13"/>
      <c r="BF1180" s="13"/>
      <c r="BG1180" s="13"/>
      <c r="BH1180" s="13"/>
      <c r="BI1180" s="13"/>
      <c r="BJ1180" s="13"/>
      <c r="BK1180" s="13"/>
      <c r="BL1180" s="13"/>
      <c r="BM1180" s="13"/>
      <c r="BN1180" s="13"/>
      <c r="BO1180" s="13"/>
      <c r="BP1180" s="13"/>
      <c r="BQ1180" s="13"/>
      <c r="BR1180" s="13"/>
      <c r="BS1180" s="13"/>
      <c r="BT1180" s="13"/>
      <c r="BU1180" s="13"/>
      <c r="BV1180" s="13"/>
      <c r="BW1180" s="13"/>
      <c r="BX1180" s="13"/>
      <c r="BY1180" s="13"/>
      <c r="BZ1180" s="13"/>
      <c r="CA1180" s="13"/>
      <c r="CB1180" s="13"/>
      <c r="CC1180" s="13"/>
      <c r="CD1180" s="13"/>
      <c r="CE1180" s="13"/>
      <c r="CF1180" s="13"/>
      <c r="CG1180" s="13"/>
      <c r="CH1180" s="13"/>
    </row>
    <row r="1181" spans="1:86">
      <c r="A1181" s="15"/>
      <c r="B1181" s="15"/>
      <c r="C1181" s="15"/>
      <c r="D1181" s="15"/>
      <c r="E1181" s="15"/>
      <c r="F1181" s="15"/>
      <c r="G1181" s="15"/>
      <c r="H1181" s="15"/>
      <c r="I1181" s="15"/>
      <c r="J1181" s="15"/>
      <c r="K1181" s="15"/>
      <c r="L1181" s="15"/>
      <c r="M1181" s="15"/>
      <c r="N1181" s="15"/>
      <c r="O1181" s="15"/>
      <c r="P1181" s="15"/>
      <c r="Q1181" s="15"/>
      <c r="R1181" s="15"/>
      <c r="S1181" s="15"/>
      <c r="T1181" s="15"/>
      <c r="U1181" s="15"/>
      <c r="V1181" s="15"/>
      <c r="W1181" s="15"/>
      <c r="X1181" s="15"/>
      <c r="Z1181" s="15"/>
      <c r="AA1181" s="15"/>
      <c r="AB1181" s="15"/>
      <c r="AC1181" s="15"/>
      <c r="AD1181" s="15"/>
      <c r="AE1181" s="15"/>
      <c r="AF1181" s="15"/>
      <c r="AG1181" s="15"/>
      <c r="AH1181" s="15"/>
      <c r="AI1181" s="15"/>
      <c r="AJ1181" s="15"/>
      <c r="AK1181" s="15"/>
      <c r="AL1181" s="15"/>
      <c r="AM1181" s="13"/>
      <c r="AN1181" s="13"/>
      <c r="AO1181" s="13"/>
      <c r="AP1181" s="13"/>
      <c r="AQ1181" s="13"/>
      <c r="AR1181" s="13"/>
      <c r="AS1181" s="13"/>
      <c r="AT1181" s="13"/>
      <c r="AU1181" s="13"/>
      <c r="AV1181" s="13"/>
      <c r="AW1181" s="13"/>
      <c r="AX1181" s="13"/>
      <c r="AY1181" s="13"/>
      <c r="AZ1181" s="13"/>
      <c r="BA1181" s="13"/>
      <c r="BB1181" s="13"/>
      <c r="BC1181" s="13"/>
      <c r="BD1181" s="13"/>
      <c r="BE1181" s="13"/>
      <c r="BF1181" s="13"/>
      <c r="BG1181" s="13"/>
      <c r="BH1181" s="13"/>
      <c r="BI1181" s="13"/>
      <c r="BJ1181" s="13"/>
      <c r="BK1181" s="13"/>
      <c r="BL1181" s="13"/>
      <c r="BM1181" s="13"/>
      <c r="BN1181" s="13"/>
      <c r="BO1181" s="13"/>
      <c r="BP1181" s="13"/>
      <c r="BQ1181" s="13"/>
      <c r="BR1181" s="13"/>
      <c r="BS1181" s="13"/>
      <c r="BT1181" s="13"/>
      <c r="BU1181" s="13"/>
      <c r="BV1181" s="13"/>
      <c r="BW1181" s="13"/>
      <c r="BX1181" s="13"/>
      <c r="BY1181" s="13"/>
      <c r="BZ1181" s="13"/>
      <c r="CA1181" s="13"/>
      <c r="CB1181" s="13"/>
      <c r="CC1181" s="13"/>
      <c r="CD1181" s="13"/>
      <c r="CE1181" s="13"/>
      <c r="CF1181" s="13"/>
      <c r="CG1181" s="13"/>
      <c r="CH1181" s="13"/>
    </row>
    <row r="1182" spans="1:86">
      <c r="A1182" s="15"/>
      <c r="B1182" s="15"/>
      <c r="C1182" s="15"/>
      <c r="D1182" s="15"/>
      <c r="E1182" s="15"/>
      <c r="F1182" s="15"/>
      <c r="G1182" s="15"/>
      <c r="H1182" s="15"/>
      <c r="I1182" s="15"/>
      <c r="J1182" s="15"/>
      <c r="K1182" s="15"/>
      <c r="L1182" s="15"/>
      <c r="M1182" s="15"/>
      <c r="N1182" s="15"/>
      <c r="O1182" s="15"/>
      <c r="P1182" s="15"/>
      <c r="Q1182" s="15"/>
      <c r="R1182" s="15"/>
      <c r="S1182" s="15"/>
      <c r="T1182" s="15"/>
      <c r="U1182" s="15"/>
      <c r="V1182" s="15"/>
      <c r="W1182" s="15"/>
      <c r="X1182" s="15"/>
      <c r="Z1182" s="15"/>
      <c r="AA1182" s="15"/>
      <c r="AB1182" s="15"/>
      <c r="AC1182" s="15"/>
      <c r="AD1182" s="15"/>
      <c r="AE1182" s="15"/>
      <c r="AF1182" s="15"/>
      <c r="AG1182" s="15"/>
      <c r="AH1182" s="15"/>
      <c r="AI1182" s="15"/>
      <c r="AJ1182" s="15"/>
      <c r="AK1182" s="15"/>
      <c r="AL1182" s="15"/>
      <c r="AM1182" s="13"/>
      <c r="AN1182" s="13"/>
      <c r="AO1182" s="13"/>
      <c r="AP1182" s="13"/>
      <c r="AQ1182" s="13"/>
      <c r="AR1182" s="13"/>
      <c r="AS1182" s="13"/>
      <c r="AT1182" s="13"/>
      <c r="AU1182" s="13"/>
      <c r="AV1182" s="13"/>
      <c r="AW1182" s="13"/>
      <c r="AX1182" s="13"/>
      <c r="AY1182" s="13"/>
      <c r="AZ1182" s="13"/>
      <c r="BA1182" s="13"/>
      <c r="BB1182" s="13"/>
      <c r="BC1182" s="13"/>
      <c r="BD1182" s="13"/>
      <c r="BE1182" s="13"/>
      <c r="BF1182" s="13"/>
      <c r="BG1182" s="13"/>
      <c r="BH1182" s="13"/>
      <c r="BI1182" s="13"/>
      <c r="BJ1182" s="13"/>
      <c r="BK1182" s="13"/>
      <c r="BL1182" s="13"/>
      <c r="BM1182" s="13"/>
      <c r="BN1182" s="13"/>
      <c r="BO1182" s="13"/>
      <c r="BP1182" s="13"/>
      <c r="BQ1182" s="13"/>
      <c r="BR1182" s="13"/>
      <c r="BS1182" s="13"/>
      <c r="BT1182" s="13"/>
      <c r="BU1182" s="13"/>
      <c r="BV1182" s="13"/>
      <c r="BW1182" s="13"/>
      <c r="BX1182" s="13"/>
      <c r="BY1182" s="13"/>
      <c r="BZ1182" s="13"/>
      <c r="CA1182" s="13"/>
      <c r="CB1182" s="13"/>
      <c r="CC1182" s="13"/>
      <c r="CD1182" s="13"/>
      <c r="CE1182" s="13"/>
      <c r="CF1182" s="13"/>
      <c r="CG1182" s="13"/>
      <c r="CH1182" s="13"/>
    </row>
    <row r="1183" spans="1:86">
      <c r="A1183" s="15"/>
      <c r="B1183" s="15"/>
      <c r="C1183" s="15"/>
      <c r="D1183" s="15"/>
      <c r="E1183" s="15"/>
      <c r="F1183" s="15"/>
      <c r="G1183" s="15"/>
      <c r="H1183" s="15"/>
      <c r="I1183" s="15"/>
      <c r="J1183" s="15"/>
      <c r="K1183" s="15"/>
      <c r="L1183" s="15"/>
      <c r="M1183" s="15"/>
      <c r="N1183" s="15"/>
      <c r="O1183" s="15"/>
      <c r="P1183" s="15"/>
      <c r="Q1183" s="15"/>
      <c r="R1183" s="15"/>
      <c r="S1183" s="15"/>
      <c r="T1183" s="15"/>
      <c r="U1183" s="15"/>
      <c r="V1183" s="15"/>
      <c r="W1183" s="15"/>
      <c r="X1183" s="15"/>
      <c r="Z1183" s="15"/>
      <c r="AA1183" s="15"/>
      <c r="AB1183" s="15"/>
      <c r="AC1183" s="15"/>
      <c r="AD1183" s="15"/>
      <c r="AE1183" s="15"/>
      <c r="AF1183" s="15"/>
      <c r="AG1183" s="15"/>
      <c r="AH1183" s="15"/>
      <c r="AI1183" s="15"/>
      <c r="AJ1183" s="15"/>
      <c r="AK1183" s="15"/>
      <c r="AL1183" s="15"/>
      <c r="AM1183" s="13"/>
      <c r="AN1183" s="13"/>
      <c r="AO1183" s="13"/>
      <c r="AP1183" s="13"/>
      <c r="AQ1183" s="13"/>
      <c r="AR1183" s="13"/>
      <c r="AS1183" s="13"/>
      <c r="AT1183" s="13"/>
      <c r="AU1183" s="13"/>
      <c r="AV1183" s="13"/>
      <c r="AW1183" s="13"/>
      <c r="AX1183" s="13"/>
      <c r="AY1183" s="13"/>
      <c r="AZ1183" s="13"/>
      <c r="BA1183" s="13"/>
      <c r="BB1183" s="13"/>
      <c r="BC1183" s="13"/>
      <c r="BD1183" s="13"/>
      <c r="BE1183" s="13"/>
      <c r="BF1183" s="13"/>
      <c r="BG1183" s="13"/>
      <c r="BH1183" s="13"/>
      <c r="BI1183" s="13"/>
      <c r="BJ1183" s="13"/>
      <c r="BK1183" s="13"/>
      <c r="BL1183" s="13"/>
      <c r="BM1183" s="13"/>
      <c r="BN1183" s="13"/>
      <c r="BO1183" s="13"/>
      <c r="BP1183" s="13"/>
      <c r="BQ1183" s="13"/>
      <c r="BR1183" s="13"/>
      <c r="BS1183" s="13"/>
      <c r="BT1183" s="13"/>
      <c r="BU1183" s="13"/>
      <c r="BV1183" s="13"/>
      <c r="BW1183" s="13"/>
      <c r="BX1183" s="13"/>
      <c r="BY1183" s="13"/>
      <c r="BZ1183" s="13"/>
      <c r="CA1183" s="13"/>
      <c r="CB1183" s="13"/>
      <c r="CC1183" s="13"/>
      <c r="CD1183" s="13"/>
      <c r="CE1183" s="13"/>
      <c r="CF1183" s="13"/>
      <c r="CG1183" s="13"/>
      <c r="CH1183" s="13"/>
    </row>
    <row r="1184" spans="1:86">
      <c r="A1184" s="15"/>
      <c r="B1184" s="15"/>
      <c r="C1184" s="15"/>
      <c r="D1184" s="15"/>
      <c r="E1184" s="15"/>
      <c r="F1184" s="15"/>
      <c r="G1184" s="15"/>
      <c r="H1184" s="15"/>
      <c r="I1184" s="15"/>
      <c r="J1184" s="15"/>
      <c r="K1184" s="15"/>
      <c r="L1184" s="15"/>
      <c r="M1184" s="15"/>
      <c r="N1184" s="15"/>
      <c r="O1184" s="15"/>
      <c r="P1184" s="15"/>
      <c r="Q1184" s="15"/>
      <c r="R1184" s="15"/>
      <c r="S1184" s="15"/>
      <c r="T1184" s="15"/>
      <c r="U1184" s="15"/>
      <c r="V1184" s="15"/>
      <c r="W1184" s="15"/>
      <c r="X1184" s="15"/>
      <c r="Z1184" s="15"/>
      <c r="AA1184" s="15"/>
      <c r="AB1184" s="15"/>
      <c r="AC1184" s="15"/>
      <c r="AD1184" s="15"/>
      <c r="AE1184" s="15"/>
      <c r="AF1184" s="15"/>
      <c r="AG1184" s="15"/>
      <c r="AH1184" s="15"/>
      <c r="AI1184" s="15"/>
      <c r="AJ1184" s="15"/>
      <c r="AK1184" s="15"/>
      <c r="AL1184" s="15"/>
      <c r="AM1184" s="13"/>
      <c r="AN1184" s="13"/>
      <c r="AO1184" s="13"/>
      <c r="AP1184" s="13"/>
      <c r="AQ1184" s="13"/>
      <c r="AR1184" s="13"/>
      <c r="AS1184" s="13"/>
      <c r="AT1184" s="13"/>
      <c r="AU1184" s="13"/>
      <c r="AV1184" s="13"/>
      <c r="AW1184" s="13"/>
      <c r="AX1184" s="13"/>
      <c r="AY1184" s="13"/>
      <c r="AZ1184" s="13"/>
      <c r="BA1184" s="13"/>
      <c r="BB1184" s="13"/>
      <c r="BC1184" s="13"/>
      <c r="BD1184" s="13"/>
      <c r="BE1184" s="13"/>
      <c r="BF1184" s="13"/>
      <c r="BG1184" s="13"/>
      <c r="BH1184" s="13"/>
      <c r="BI1184" s="13"/>
      <c r="BJ1184" s="13"/>
      <c r="BK1184" s="13"/>
      <c r="BL1184" s="13"/>
      <c r="BM1184" s="13"/>
      <c r="BN1184" s="13"/>
      <c r="BO1184" s="13"/>
      <c r="BP1184" s="13"/>
      <c r="BQ1184" s="13"/>
      <c r="BR1184" s="13"/>
      <c r="BS1184" s="13"/>
      <c r="BT1184" s="13"/>
      <c r="BU1184" s="13"/>
      <c r="BV1184" s="13"/>
      <c r="BW1184" s="13"/>
      <c r="BX1184" s="13"/>
      <c r="BY1184" s="13"/>
      <c r="BZ1184" s="13"/>
      <c r="CA1184" s="13"/>
      <c r="CB1184" s="13"/>
      <c r="CC1184" s="13"/>
      <c r="CD1184" s="13"/>
      <c r="CE1184" s="13"/>
      <c r="CF1184" s="13"/>
      <c r="CG1184" s="13"/>
      <c r="CH1184" s="13"/>
    </row>
    <row r="1185" spans="1:86">
      <c r="A1185" s="15"/>
      <c r="B1185" s="15"/>
      <c r="C1185" s="15"/>
      <c r="D1185" s="15"/>
      <c r="E1185" s="15"/>
      <c r="F1185" s="15"/>
      <c r="G1185" s="15"/>
      <c r="H1185" s="15"/>
      <c r="I1185" s="15"/>
      <c r="J1185" s="15"/>
      <c r="K1185" s="15"/>
      <c r="L1185" s="15"/>
      <c r="M1185" s="15"/>
      <c r="N1185" s="15"/>
      <c r="O1185" s="15"/>
      <c r="P1185" s="15"/>
      <c r="Q1185" s="15"/>
      <c r="R1185" s="15"/>
      <c r="S1185" s="15"/>
      <c r="T1185" s="15"/>
      <c r="U1185" s="15"/>
      <c r="V1185" s="15"/>
      <c r="W1185" s="15"/>
      <c r="X1185" s="15"/>
      <c r="Z1185" s="15"/>
      <c r="AA1185" s="15"/>
      <c r="AB1185" s="15"/>
      <c r="AC1185" s="15"/>
      <c r="AD1185" s="15"/>
      <c r="AE1185" s="15"/>
      <c r="AF1185" s="15"/>
      <c r="AG1185" s="15"/>
      <c r="AH1185" s="15"/>
      <c r="AI1185" s="15"/>
      <c r="AJ1185" s="15"/>
      <c r="AK1185" s="15"/>
      <c r="AL1185" s="15"/>
      <c r="AM1185" s="13"/>
      <c r="AN1185" s="13"/>
      <c r="AO1185" s="13"/>
      <c r="AP1185" s="13"/>
      <c r="AQ1185" s="13"/>
      <c r="AR1185" s="13"/>
      <c r="AS1185" s="13"/>
      <c r="AT1185" s="13"/>
      <c r="AU1185" s="13"/>
      <c r="AV1185" s="13"/>
      <c r="AW1185" s="13"/>
      <c r="AX1185" s="13"/>
      <c r="AY1185" s="13"/>
      <c r="AZ1185" s="13"/>
      <c r="BA1185" s="13"/>
      <c r="BB1185" s="13"/>
      <c r="BC1185" s="13"/>
      <c r="BD1185" s="13"/>
      <c r="BE1185" s="13"/>
      <c r="BF1185" s="13"/>
      <c r="BG1185" s="13"/>
      <c r="BH1185" s="13"/>
      <c r="BI1185" s="13"/>
      <c r="BJ1185" s="13"/>
      <c r="BK1185" s="13"/>
      <c r="BL1185" s="13"/>
      <c r="BM1185" s="13"/>
      <c r="BN1185" s="13"/>
      <c r="BO1185" s="13"/>
      <c r="BP1185" s="13"/>
      <c r="BQ1185" s="13"/>
      <c r="BR1185" s="13"/>
      <c r="BS1185" s="13"/>
      <c r="BT1185" s="13"/>
      <c r="BU1185" s="13"/>
      <c r="BV1185" s="13"/>
      <c r="BW1185" s="13"/>
      <c r="BX1185" s="13"/>
      <c r="BY1185" s="13"/>
      <c r="BZ1185" s="13"/>
      <c r="CA1185" s="13"/>
      <c r="CB1185" s="13"/>
      <c r="CC1185" s="13"/>
      <c r="CD1185" s="13"/>
      <c r="CE1185" s="13"/>
      <c r="CF1185" s="13"/>
      <c r="CG1185" s="13"/>
      <c r="CH1185" s="13"/>
    </row>
    <row r="1186" spans="1:86">
      <c r="A1186" s="15"/>
      <c r="B1186" s="15"/>
      <c r="C1186" s="15"/>
      <c r="D1186" s="15"/>
      <c r="E1186" s="15"/>
      <c r="F1186" s="15"/>
      <c r="G1186" s="15"/>
      <c r="H1186" s="15"/>
      <c r="I1186" s="15"/>
      <c r="J1186" s="15"/>
      <c r="K1186" s="15"/>
      <c r="L1186" s="15"/>
      <c r="M1186" s="15"/>
      <c r="N1186" s="15"/>
      <c r="O1186" s="15"/>
      <c r="P1186" s="15"/>
      <c r="Q1186" s="15"/>
      <c r="R1186" s="15"/>
      <c r="S1186" s="15"/>
      <c r="T1186" s="15"/>
      <c r="U1186" s="15"/>
      <c r="V1186" s="15"/>
      <c r="W1186" s="15"/>
      <c r="X1186" s="15"/>
      <c r="Z1186" s="15"/>
      <c r="AA1186" s="15"/>
      <c r="AB1186" s="15"/>
      <c r="AC1186" s="15"/>
      <c r="AD1186" s="15"/>
      <c r="AE1186" s="15"/>
      <c r="AF1186" s="15"/>
      <c r="AG1186" s="15"/>
      <c r="AH1186" s="15"/>
      <c r="AI1186" s="15"/>
      <c r="AJ1186" s="15"/>
      <c r="AK1186" s="15"/>
      <c r="AL1186" s="15"/>
      <c r="AM1186" s="13"/>
      <c r="AN1186" s="13"/>
      <c r="AO1186" s="13"/>
      <c r="AP1186" s="13"/>
      <c r="AQ1186" s="13"/>
      <c r="AR1186" s="13"/>
      <c r="AS1186" s="13"/>
      <c r="AT1186" s="13"/>
      <c r="AU1186" s="13"/>
      <c r="AV1186" s="13"/>
      <c r="AW1186" s="13"/>
      <c r="AX1186" s="13"/>
      <c r="AY1186" s="13"/>
      <c r="AZ1186" s="13"/>
      <c r="BA1186" s="13"/>
      <c r="BB1186" s="13"/>
      <c r="BC1186" s="13"/>
      <c r="BD1186" s="13"/>
      <c r="BE1186" s="13"/>
      <c r="BF1186" s="13"/>
      <c r="BG1186" s="13"/>
      <c r="BH1186" s="13"/>
      <c r="BI1186" s="13"/>
      <c r="BJ1186" s="13"/>
      <c r="BK1186" s="13"/>
      <c r="BL1186" s="13"/>
      <c r="BM1186" s="13"/>
      <c r="BN1186" s="13"/>
      <c r="BO1186" s="13"/>
      <c r="BP1186" s="13"/>
      <c r="BQ1186" s="13"/>
      <c r="BR1186" s="13"/>
      <c r="BS1186" s="13"/>
      <c r="BT1186" s="13"/>
      <c r="BU1186" s="13"/>
      <c r="BV1186" s="13"/>
      <c r="BW1186" s="13"/>
      <c r="BX1186" s="13"/>
      <c r="BY1186" s="13"/>
      <c r="BZ1186" s="13"/>
      <c r="CA1186" s="13"/>
      <c r="CB1186" s="13"/>
      <c r="CC1186" s="13"/>
      <c r="CD1186" s="13"/>
      <c r="CE1186" s="13"/>
      <c r="CF1186" s="13"/>
      <c r="CG1186" s="13"/>
      <c r="CH1186" s="13"/>
    </row>
    <row r="1187" spans="1:86">
      <c r="A1187" s="15"/>
      <c r="B1187" s="15"/>
      <c r="C1187" s="15"/>
      <c r="D1187" s="15"/>
      <c r="E1187" s="15"/>
      <c r="F1187" s="15"/>
      <c r="G1187" s="15"/>
      <c r="H1187" s="15"/>
      <c r="I1187" s="15"/>
      <c r="J1187" s="15"/>
      <c r="K1187" s="15"/>
      <c r="L1187" s="15"/>
      <c r="M1187" s="15"/>
      <c r="N1187" s="15"/>
      <c r="O1187" s="15"/>
      <c r="P1187" s="15"/>
      <c r="Q1187" s="15"/>
      <c r="R1187" s="15"/>
      <c r="S1187" s="15"/>
      <c r="T1187" s="15"/>
      <c r="U1187" s="15"/>
      <c r="V1187" s="15"/>
      <c r="W1187" s="15"/>
      <c r="X1187" s="15"/>
      <c r="Z1187" s="15"/>
      <c r="AA1187" s="15"/>
      <c r="AB1187" s="15"/>
      <c r="AC1187" s="15"/>
      <c r="AD1187" s="15"/>
      <c r="AE1187" s="15"/>
      <c r="AF1187" s="15"/>
      <c r="AG1187" s="15"/>
      <c r="AH1187" s="15"/>
      <c r="AI1187" s="15"/>
      <c r="AJ1187" s="15"/>
      <c r="AK1187" s="15"/>
      <c r="AL1187" s="15"/>
      <c r="AM1187" s="13"/>
      <c r="AN1187" s="13"/>
      <c r="AO1187" s="13"/>
      <c r="AP1187" s="13"/>
      <c r="AQ1187" s="13"/>
      <c r="AR1187" s="13"/>
      <c r="AS1187" s="13"/>
      <c r="AT1187" s="13"/>
      <c r="AU1187" s="13"/>
      <c r="AV1187" s="13"/>
      <c r="AW1187" s="13"/>
      <c r="AX1187" s="13"/>
      <c r="AY1187" s="13"/>
      <c r="AZ1187" s="13"/>
      <c r="BA1187" s="13"/>
      <c r="BB1187" s="13"/>
      <c r="BC1187" s="13"/>
      <c r="BD1187" s="13"/>
      <c r="BE1187" s="13"/>
      <c r="BF1187" s="13"/>
      <c r="BG1187" s="13"/>
      <c r="BH1187" s="13"/>
      <c r="BI1187" s="13"/>
      <c r="BJ1187" s="13"/>
      <c r="BK1187" s="13"/>
      <c r="BL1187" s="13"/>
      <c r="BM1187" s="13"/>
      <c r="BN1187" s="13"/>
      <c r="BO1187" s="13"/>
      <c r="BP1187" s="13"/>
      <c r="BQ1187" s="13"/>
      <c r="BR1187" s="13"/>
      <c r="BS1187" s="13"/>
      <c r="BT1187" s="13"/>
      <c r="BU1187" s="13"/>
      <c r="BV1187" s="13"/>
      <c r="BW1187" s="13"/>
      <c r="BX1187" s="13"/>
      <c r="BY1187" s="13"/>
      <c r="BZ1187" s="13"/>
      <c r="CA1187" s="13"/>
      <c r="CB1187" s="13"/>
      <c r="CC1187" s="13"/>
      <c r="CD1187" s="13"/>
      <c r="CE1187" s="13"/>
      <c r="CF1187" s="13"/>
      <c r="CG1187" s="13"/>
      <c r="CH1187" s="13"/>
    </row>
    <row r="1188" spans="1:86">
      <c r="A1188" s="15"/>
      <c r="B1188" s="15"/>
      <c r="C1188" s="15"/>
      <c r="D1188" s="15"/>
      <c r="E1188" s="15"/>
      <c r="F1188" s="15"/>
      <c r="G1188" s="15"/>
      <c r="H1188" s="15"/>
      <c r="I1188" s="15"/>
      <c r="J1188" s="15"/>
      <c r="K1188" s="15"/>
      <c r="L1188" s="15"/>
      <c r="M1188" s="15"/>
      <c r="N1188" s="15"/>
      <c r="O1188" s="15"/>
      <c r="P1188" s="15"/>
      <c r="Q1188" s="15"/>
      <c r="R1188" s="15"/>
      <c r="S1188" s="15"/>
      <c r="T1188" s="15"/>
      <c r="U1188" s="15"/>
      <c r="V1188" s="15"/>
      <c r="W1188" s="15"/>
      <c r="X1188" s="15"/>
      <c r="Z1188" s="15"/>
      <c r="AA1188" s="15"/>
      <c r="AB1188" s="15"/>
      <c r="AC1188" s="15"/>
      <c r="AD1188" s="15"/>
      <c r="AE1188" s="15"/>
      <c r="AF1188" s="15"/>
      <c r="AG1188" s="15"/>
      <c r="AH1188" s="15"/>
      <c r="AI1188" s="15"/>
      <c r="AJ1188" s="15"/>
      <c r="AK1188" s="15"/>
      <c r="AL1188" s="15"/>
      <c r="AM1188" s="13"/>
      <c r="AN1188" s="13"/>
      <c r="AO1188" s="13"/>
      <c r="AP1188" s="13"/>
      <c r="AQ1188" s="13"/>
      <c r="AR1188" s="13"/>
      <c r="AS1188" s="13"/>
      <c r="AT1188" s="13"/>
      <c r="AU1188" s="13"/>
      <c r="AV1188" s="13"/>
      <c r="AW1188" s="13"/>
      <c r="AX1188" s="13"/>
      <c r="AY1188" s="13"/>
      <c r="AZ1188" s="13"/>
      <c r="BA1188" s="13"/>
      <c r="BB1188" s="13"/>
      <c r="BC1188" s="13"/>
      <c r="BD1188" s="13"/>
      <c r="BE1188" s="13"/>
      <c r="BF1188" s="13"/>
      <c r="BG1188" s="13"/>
      <c r="BH1188" s="13"/>
      <c r="BI1188" s="13"/>
      <c r="BJ1188" s="13"/>
      <c r="BK1188" s="13"/>
      <c r="BL1188" s="13"/>
      <c r="BM1188" s="13"/>
      <c r="BN1188" s="13"/>
      <c r="BO1188" s="13"/>
      <c r="BP1188" s="13"/>
      <c r="BQ1188" s="13"/>
      <c r="BR1188" s="13"/>
      <c r="BS1188" s="13"/>
      <c r="BT1188" s="13"/>
      <c r="BU1188" s="13"/>
      <c r="BV1188" s="13"/>
      <c r="BW1188" s="13"/>
      <c r="BX1188" s="13"/>
      <c r="BY1188" s="13"/>
      <c r="BZ1188" s="13"/>
      <c r="CA1188" s="13"/>
      <c r="CB1188" s="13"/>
      <c r="CC1188" s="13"/>
      <c r="CD1188" s="13"/>
      <c r="CE1188" s="13"/>
      <c r="CF1188" s="13"/>
      <c r="CG1188" s="13"/>
      <c r="CH1188" s="13"/>
    </row>
    <row r="1189" spans="1:86">
      <c r="A1189" s="15"/>
      <c r="B1189" s="15"/>
      <c r="C1189" s="15"/>
      <c r="D1189" s="15"/>
      <c r="E1189" s="15"/>
      <c r="F1189" s="15"/>
      <c r="G1189" s="15"/>
      <c r="H1189" s="15"/>
      <c r="I1189" s="15"/>
      <c r="J1189" s="15"/>
      <c r="K1189" s="15"/>
      <c r="L1189" s="15"/>
      <c r="M1189" s="15"/>
      <c r="N1189" s="15"/>
      <c r="O1189" s="15"/>
      <c r="P1189" s="15"/>
      <c r="Q1189" s="15"/>
      <c r="R1189" s="15"/>
      <c r="S1189" s="15"/>
      <c r="T1189" s="15"/>
      <c r="U1189" s="15"/>
      <c r="V1189" s="15"/>
      <c r="W1189" s="15"/>
      <c r="X1189" s="15"/>
      <c r="Z1189" s="15"/>
      <c r="AA1189" s="15"/>
      <c r="AB1189" s="15"/>
      <c r="AC1189" s="15"/>
      <c r="AD1189" s="15"/>
      <c r="AE1189" s="15"/>
      <c r="AF1189" s="15"/>
      <c r="AG1189" s="15"/>
      <c r="AH1189" s="15"/>
      <c r="AI1189" s="15"/>
      <c r="AJ1189" s="15"/>
      <c r="AK1189" s="15"/>
      <c r="AL1189" s="15"/>
      <c r="AM1189" s="13"/>
      <c r="AN1189" s="13"/>
      <c r="AO1189" s="13"/>
      <c r="AP1189" s="13"/>
      <c r="AQ1189" s="13"/>
      <c r="AR1189" s="13"/>
      <c r="AS1189" s="13"/>
      <c r="AT1189" s="13"/>
      <c r="AU1189" s="13"/>
      <c r="AV1189" s="13"/>
      <c r="AW1189" s="13"/>
      <c r="AX1189" s="13"/>
      <c r="AY1189" s="13"/>
      <c r="AZ1189" s="13"/>
      <c r="BA1189" s="13"/>
      <c r="BB1189" s="13"/>
      <c r="BC1189" s="13"/>
      <c r="BD1189" s="13"/>
      <c r="BE1189" s="13"/>
      <c r="BF1189" s="13"/>
      <c r="BG1189" s="13"/>
      <c r="BH1189" s="13"/>
      <c r="BI1189" s="13"/>
      <c r="BJ1189" s="13"/>
      <c r="BK1189" s="13"/>
      <c r="BL1189" s="13"/>
      <c r="BM1189" s="13"/>
      <c r="BN1189" s="13"/>
      <c r="BO1189" s="13"/>
      <c r="BP1189" s="13"/>
      <c r="BQ1189" s="13"/>
      <c r="BR1189" s="13"/>
      <c r="BS1189" s="13"/>
      <c r="BT1189" s="13"/>
      <c r="BU1189" s="13"/>
      <c r="BV1189" s="13"/>
      <c r="BW1189" s="13"/>
      <c r="BX1189" s="13"/>
      <c r="BY1189" s="13"/>
      <c r="BZ1189" s="13"/>
      <c r="CA1189" s="13"/>
      <c r="CB1189" s="13"/>
      <c r="CC1189" s="13"/>
      <c r="CD1189" s="13"/>
      <c r="CE1189" s="13"/>
      <c r="CF1189" s="13"/>
      <c r="CG1189" s="13"/>
      <c r="CH1189" s="13"/>
    </row>
    <row r="1190" spans="1:86">
      <c r="A1190" s="15"/>
      <c r="B1190" s="15"/>
      <c r="C1190" s="15"/>
      <c r="D1190" s="15"/>
      <c r="E1190" s="15"/>
      <c r="F1190" s="15"/>
      <c r="G1190" s="15"/>
      <c r="H1190" s="15"/>
      <c r="I1190" s="15"/>
      <c r="J1190" s="15"/>
      <c r="K1190" s="15"/>
      <c r="L1190" s="15"/>
      <c r="M1190" s="15"/>
      <c r="N1190" s="15"/>
      <c r="O1190" s="15"/>
      <c r="P1190" s="15"/>
      <c r="Q1190" s="15"/>
      <c r="R1190" s="15"/>
      <c r="S1190" s="15"/>
      <c r="T1190" s="15"/>
      <c r="U1190" s="15"/>
      <c r="V1190" s="15"/>
      <c r="W1190" s="15"/>
      <c r="X1190" s="15"/>
      <c r="Z1190" s="15"/>
      <c r="AA1190" s="15"/>
      <c r="AB1190" s="15"/>
      <c r="AC1190" s="15"/>
      <c r="AD1190" s="15"/>
      <c r="AE1190" s="15"/>
      <c r="AF1190" s="15"/>
      <c r="AG1190" s="15"/>
      <c r="AH1190" s="15"/>
      <c r="AI1190" s="15"/>
      <c r="AJ1190" s="15"/>
      <c r="AK1190" s="15"/>
      <c r="AL1190" s="15"/>
      <c r="AM1190" s="13"/>
      <c r="AN1190" s="13"/>
      <c r="AO1190" s="13"/>
      <c r="AP1190" s="13"/>
      <c r="AQ1190" s="13"/>
      <c r="AR1190" s="13"/>
      <c r="AS1190" s="13"/>
      <c r="AT1190" s="13"/>
      <c r="AU1190" s="13"/>
      <c r="AV1190" s="13"/>
      <c r="AW1190" s="13"/>
      <c r="AX1190" s="13"/>
      <c r="AY1190" s="13"/>
      <c r="AZ1190" s="13"/>
      <c r="BA1190" s="13"/>
      <c r="BB1190" s="13"/>
      <c r="BC1190" s="13"/>
      <c r="BD1190" s="13"/>
      <c r="BE1190" s="13"/>
      <c r="BF1190" s="13"/>
      <c r="BG1190" s="13"/>
      <c r="BH1190" s="13"/>
      <c r="BI1190" s="13"/>
      <c r="BJ1190" s="13"/>
      <c r="BK1190" s="13"/>
      <c r="BL1190" s="13"/>
      <c r="BM1190" s="13"/>
      <c r="BN1190" s="13"/>
      <c r="BO1190" s="13"/>
      <c r="BP1190" s="13"/>
      <c r="BQ1190" s="13"/>
      <c r="BR1190" s="13"/>
      <c r="BS1190" s="13"/>
      <c r="BT1190" s="13"/>
      <c r="BU1190" s="13"/>
      <c r="BV1190" s="13"/>
      <c r="BW1190" s="13"/>
      <c r="BX1190" s="13"/>
      <c r="BY1190" s="13"/>
      <c r="BZ1190" s="13"/>
      <c r="CA1190" s="13"/>
      <c r="CB1190" s="13"/>
      <c r="CC1190" s="13"/>
      <c r="CD1190" s="13"/>
      <c r="CE1190" s="13"/>
      <c r="CF1190" s="13"/>
      <c r="CG1190" s="13"/>
      <c r="CH1190" s="13"/>
    </row>
    <row r="1191" spans="1:86">
      <c r="A1191" s="15"/>
      <c r="B1191" s="15"/>
      <c r="C1191" s="15"/>
      <c r="D1191" s="15"/>
      <c r="E1191" s="15"/>
      <c r="F1191" s="15"/>
      <c r="G1191" s="15"/>
      <c r="H1191" s="15"/>
      <c r="I1191" s="15"/>
      <c r="J1191" s="15"/>
      <c r="K1191" s="15"/>
      <c r="L1191" s="15"/>
      <c r="M1191" s="15"/>
      <c r="N1191" s="15"/>
      <c r="O1191" s="15"/>
      <c r="P1191" s="15"/>
      <c r="Q1191" s="15"/>
      <c r="R1191" s="15"/>
      <c r="S1191" s="15"/>
      <c r="T1191" s="15"/>
      <c r="U1191" s="15"/>
      <c r="V1191" s="15"/>
      <c r="W1191" s="15"/>
      <c r="X1191" s="15"/>
      <c r="Z1191" s="15"/>
      <c r="AA1191" s="15"/>
      <c r="AB1191" s="15"/>
      <c r="AC1191" s="15"/>
      <c r="AD1191" s="15"/>
      <c r="AE1191" s="15"/>
      <c r="AF1191" s="15"/>
      <c r="AG1191" s="15"/>
      <c r="AH1191" s="15"/>
      <c r="AI1191" s="15"/>
      <c r="AJ1191" s="15"/>
      <c r="AK1191" s="15"/>
      <c r="AL1191" s="15"/>
      <c r="AM1191" s="13"/>
      <c r="AN1191" s="13"/>
      <c r="AO1191" s="13"/>
      <c r="AP1191" s="13"/>
      <c r="AQ1191" s="13"/>
      <c r="AR1191" s="13"/>
      <c r="AS1191" s="13"/>
      <c r="AT1191" s="13"/>
      <c r="AU1191" s="13"/>
      <c r="AV1191" s="13"/>
      <c r="AW1191" s="13"/>
      <c r="AX1191" s="13"/>
      <c r="AY1191" s="13"/>
      <c r="AZ1191" s="13"/>
      <c r="BA1191" s="13"/>
      <c r="BB1191" s="13"/>
      <c r="BC1191" s="13"/>
      <c r="BD1191" s="13"/>
      <c r="BE1191" s="13"/>
      <c r="BF1191" s="13"/>
      <c r="BG1191" s="13"/>
      <c r="BH1191" s="13"/>
      <c r="BI1191" s="13"/>
      <c r="BJ1191" s="13"/>
      <c r="BK1191" s="13"/>
      <c r="BL1191" s="13"/>
      <c r="BM1191" s="13"/>
      <c r="BN1191" s="13"/>
      <c r="BO1191" s="13"/>
      <c r="BP1191" s="13"/>
      <c r="BQ1191" s="13"/>
      <c r="BR1191" s="13"/>
      <c r="BS1191" s="13"/>
      <c r="BT1191" s="13"/>
      <c r="BU1191" s="13"/>
      <c r="BV1191" s="13"/>
      <c r="BW1191" s="13"/>
      <c r="BX1191" s="13"/>
      <c r="BY1191" s="13"/>
      <c r="BZ1191" s="13"/>
      <c r="CA1191" s="13"/>
      <c r="CB1191" s="13"/>
      <c r="CC1191" s="13"/>
      <c r="CD1191" s="13"/>
      <c r="CE1191" s="13"/>
      <c r="CF1191" s="13"/>
      <c r="CG1191" s="13"/>
      <c r="CH1191" s="13"/>
    </row>
    <row r="1192" spans="1:86">
      <c r="A1192" s="15"/>
      <c r="B1192" s="15"/>
      <c r="C1192" s="15"/>
      <c r="D1192" s="15"/>
      <c r="E1192" s="15"/>
      <c r="F1192" s="15"/>
      <c r="G1192" s="15"/>
      <c r="H1192" s="15"/>
      <c r="I1192" s="15"/>
      <c r="J1192" s="15"/>
      <c r="K1192" s="15"/>
      <c r="L1192" s="15"/>
      <c r="M1192" s="15"/>
      <c r="N1192" s="15"/>
      <c r="O1192" s="15"/>
      <c r="P1192" s="15"/>
      <c r="Q1192" s="15"/>
      <c r="R1192" s="15"/>
      <c r="S1192" s="15"/>
      <c r="T1192" s="15"/>
      <c r="U1192" s="15"/>
      <c r="V1192" s="15"/>
      <c r="W1192" s="15"/>
      <c r="X1192" s="15"/>
      <c r="Z1192" s="15"/>
      <c r="AA1192" s="15"/>
      <c r="AB1192" s="15"/>
      <c r="AC1192" s="15"/>
      <c r="AD1192" s="15"/>
      <c r="AE1192" s="15"/>
      <c r="AF1192" s="15"/>
      <c r="AG1192" s="15"/>
      <c r="AH1192" s="15"/>
      <c r="AI1192" s="15"/>
      <c r="AJ1192" s="15"/>
      <c r="AK1192" s="15"/>
      <c r="AL1192" s="15"/>
      <c r="AM1192" s="13"/>
      <c r="AN1192" s="13"/>
      <c r="AO1192" s="13"/>
      <c r="AP1192" s="13"/>
      <c r="AQ1192" s="13"/>
      <c r="AR1192" s="13"/>
      <c r="AS1192" s="13"/>
      <c r="AT1192" s="13"/>
      <c r="AU1192" s="13"/>
      <c r="AV1192" s="13"/>
      <c r="AW1192" s="13"/>
      <c r="AX1192" s="13"/>
      <c r="AY1192" s="13"/>
      <c r="AZ1192" s="13"/>
      <c r="BA1192" s="13"/>
      <c r="BB1192" s="13"/>
      <c r="BC1192" s="13"/>
      <c r="BD1192" s="13"/>
      <c r="BE1192" s="13"/>
      <c r="BF1192" s="13"/>
      <c r="BG1192" s="13"/>
      <c r="BH1192" s="13"/>
      <c r="BI1192" s="13"/>
      <c r="BJ1192" s="13"/>
      <c r="BK1192" s="13"/>
      <c r="BL1192" s="13"/>
      <c r="BM1192" s="13"/>
      <c r="BN1192" s="13"/>
      <c r="BO1192" s="13"/>
      <c r="BP1192" s="13"/>
      <c r="BQ1192" s="13"/>
      <c r="BR1192" s="13"/>
      <c r="BS1192" s="13"/>
      <c r="BT1192" s="13"/>
      <c r="BU1192" s="13"/>
      <c r="BV1192" s="13"/>
      <c r="BW1192" s="13"/>
      <c r="BX1192" s="13"/>
      <c r="BY1192" s="13"/>
      <c r="BZ1192" s="13"/>
      <c r="CA1192" s="13"/>
      <c r="CB1192" s="13"/>
      <c r="CC1192" s="13"/>
      <c r="CD1192" s="13"/>
      <c r="CE1192" s="13"/>
      <c r="CF1192" s="13"/>
      <c r="CG1192" s="13"/>
      <c r="CH1192" s="13"/>
    </row>
    <row r="1193" spans="1:86">
      <c r="A1193" s="15"/>
      <c r="B1193" s="15"/>
      <c r="C1193" s="15"/>
      <c r="D1193" s="15"/>
      <c r="E1193" s="15"/>
      <c r="F1193" s="15"/>
      <c r="G1193" s="15"/>
      <c r="H1193" s="15"/>
      <c r="I1193" s="15"/>
      <c r="J1193" s="15"/>
      <c r="K1193" s="15"/>
      <c r="L1193" s="15"/>
      <c r="M1193" s="15"/>
      <c r="N1193" s="15"/>
      <c r="O1193" s="15"/>
      <c r="P1193" s="15"/>
      <c r="Q1193" s="15"/>
      <c r="R1193" s="15"/>
      <c r="S1193" s="15"/>
      <c r="T1193" s="15"/>
      <c r="U1193" s="15"/>
      <c r="V1193" s="15"/>
      <c r="W1193" s="15"/>
      <c r="X1193" s="15"/>
      <c r="Z1193" s="15"/>
      <c r="AA1193" s="15"/>
      <c r="AB1193" s="15"/>
      <c r="AC1193" s="15"/>
      <c r="AD1193" s="15"/>
      <c r="AE1193" s="15"/>
      <c r="AF1193" s="15"/>
      <c r="AG1193" s="15"/>
      <c r="AH1193" s="15"/>
      <c r="AI1193" s="15"/>
      <c r="AJ1193" s="15"/>
      <c r="AK1193" s="15"/>
      <c r="AL1193" s="15"/>
      <c r="AM1193" s="13"/>
      <c r="AN1193" s="13"/>
      <c r="AO1193" s="13"/>
      <c r="AP1193" s="13"/>
      <c r="AQ1193" s="13"/>
      <c r="AR1193" s="13"/>
      <c r="AS1193" s="13"/>
      <c r="AT1193" s="13"/>
      <c r="AU1193" s="13"/>
      <c r="AV1193" s="13"/>
      <c r="AW1193" s="13"/>
      <c r="AX1193" s="13"/>
      <c r="AY1193" s="13"/>
      <c r="AZ1193" s="13"/>
      <c r="BA1193" s="13"/>
      <c r="BB1193" s="13"/>
      <c r="BC1193" s="13"/>
      <c r="BD1193" s="13"/>
      <c r="BE1193" s="13"/>
      <c r="BF1193" s="13"/>
      <c r="BG1193" s="13"/>
      <c r="BH1193" s="13"/>
      <c r="BI1193" s="13"/>
      <c r="BJ1193" s="13"/>
      <c r="BK1193" s="13"/>
      <c r="BL1193" s="13"/>
      <c r="BM1193" s="13"/>
      <c r="BN1193" s="13"/>
      <c r="BO1193" s="13"/>
      <c r="BP1193" s="13"/>
      <c r="BQ1193" s="13"/>
      <c r="BR1193" s="13"/>
      <c r="BS1193" s="13"/>
      <c r="BT1193" s="13"/>
      <c r="BU1193" s="13"/>
      <c r="BV1193" s="13"/>
      <c r="BW1193" s="13"/>
      <c r="BX1193" s="13"/>
      <c r="BY1193" s="13"/>
      <c r="BZ1193" s="13"/>
      <c r="CA1193" s="13"/>
      <c r="CB1193" s="13"/>
      <c r="CC1193" s="13"/>
      <c r="CD1193" s="13"/>
      <c r="CE1193" s="13"/>
      <c r="CF1193" s="13"/>
      <c r="CG1193" s="13"/>
      <c r="CH1193" s="13"/>
    </row>
    <row r="1194" spans="1:86">
      <c r="A1194" s="15"/>
      <c r="B1194" s="15"/>
      <c r="C1194" s="15"/>
      <c r="D1194" s="15"/>
      <c r="E1194" s="15"/>
      <c r="F1194" s="15"/>
      <c r="G1194" s="15"/>
      <c r="H1194" s="15"/>
      <c r="I1194" s="15"/>
      <c r="J1194" s="15"/>
      <c r="K1194" s="15"/>
      <c r="L1194" s="15"/>
      <c r="M1194" s="15"/>
      <c r="N1194" s="15"/>
      <c r="O1194" s="15"/>
      <c r="P1194" s="15"/>
      <c r="Q1194" s="15"/>
      <c r="R1194" s="15"/>
      <c r="S1194" s="15"/>
      <c r="T1194" s="15"/>
      <c r="U1194" s="15"/>
      <c r="V1194" s="15"/>
      <c r="W1194" s="15"/>
      <c r="X1194" s="15"/>
      <c r="Z1194" s="15"/>
      <c r="AA1194" s="15"/>
      <c r="AB1194" s="15"/>
      <c r="AC1194" s="15"/>
      <c r="AD1194" s="15"/>
      <c r="AE1194" s="15"/>
      <c r="AF1194" s="15"/>
      <c r="AG1194" s="15"/>
      <c r="AH1194" s="15"/>
      <c r="AI1194" s="15"/>
      <c r="AJ1194" s="15"/>
      <c r="AK1194" s="15"/>
      <c r="AL1194" s="15"/>
      <c r="AM1194" s="13"/>
      <c r="AN1194" s="13"/>
      <c r="AO1194" s="13"/>
      <c r="AP1194" s="13"/>
      <c r="AQ1194" s="13"/>
      <c r="AR1194" s="13"/>
      <c r="AS1194" s="13"/>
      <c r="AT1194" s="13"/>
      <c r="AU1194" s="13"/>
      <c r="AV1194" s="13"/>
      <c r="AW1194" s="13"/>
      <c r="AX1194" s="13"/>
      <c r="AY1194" s="13"/>
      <c r="AZ1194" s="13"/>
      <c r="BA1194" s="13"/>
      <c r="BB1194" s="13"/>
      <c r="BC1194" s="13"/>
      <c r="BD1194" s="13"/>
      <c r="BE1194" s="13"/>
      <c r="BF1194" s="13"/>
      <c r="BG1194" s="13"/>
      <c r="BH1194" s="13"/>
      <c r="BI1194" s="13"/>
      <c r="BJ1194" s="13"/>
      <c r="BK1194" s="13"/>
      <c r="BL1194" s="13"/>
      <c r="BM1194" s="13"/>
      <c r="BN1194" s="13"/>
      <c r="BO1194" s="13"/>
      <c r="BP1194" s="13"/>
      <c r="BQ1194" s="13"/>
      <c r="BR1194" s="13"/>
      <c r="BS1194" s="13"/>
      <c r="BT1194" s="13"/>
      <c r="BU1194" s="13"/>
      <c r="BV1194" s="13"/>
      <c r="BW1194" s="13"/>
      <c r="BX1194" s="13"/>
      <c r="BY1194" s="13"/>
      <c r="BZ1194" s="13"/>
      <c r="CA1194" s="13"/>
      <c r="CB1194" s="13"/>
      <c r="CC1194" s="13"/>
      <c r="CD1194" s="13"/>
      <c r="CE1194" s="13"/>
      <c r="CF1194" s="13"/>
      <c r="CG1194" s="13"/>
      <c r="CH1194" s="13"/>
    </row>
    <row r="1195" spans="1:86">
      <c r="A1195" s="15"/>
      <c r="B1195" s="15"/>
      <c r="C1195" s="15"/>
      <c r="D1195" s="15"/>
      <c r="E1195" s="15"/>
      <c r="F1195" s="15"/>
      <c r="G1195" s="15"/>
      <c r="H1195" s="15"/>
      <c r="I1195" s="15"/>
      <c r="J1195" s="15"/>
      <c r="K1195" s="15"/>
      <c r="L1195" s="15"/>
      <c r="M1195" s="15"/>
      <c r="N1195" s="15"/>
      <c r="O1195" s="15"/>
      <c r="P1195" s="15"/>
      <c r="Q1195" s="15"/>
      <c r="R1195" s="15"/>
      <c r="S1195" s="15"/>
      <c r="T1195" s="15"/>
      <c r="U1195" s="15"/>
      <c r="V1195" s="15"/>
      <c r="W1195" s="15"/>
      <c r="X1195" s="15"/>
      <c r="Z1195" s="15"/>
      <c r="AA1195" s="15"/>
      <c r="AB1195" s="15"/>
      <c r="AC1195" s="15"/>
      <c r="AD1195" s="15"/>
      <c r="AE1195" s="15"/>
      <c r="AF1195" s="15"/>
      <c r="AG1195" s="15"/>
      <c r="AH1195" s="15"/>
      <c r="AI1195" s="15"/>
      <c r="AJ1195" s="15"/>
      <c r="AK1195" s="15"/>
      <c r="AL1195" s="15"/>
      <c r="AM1195" s="13"/>
      <c r="AN1195" s="13"/>
      <c r="AO1195" s="13"/>
      <c r="AP1195" s="13"/>
      <c r="AQ1195" s="13"/>
      <c r="AR1195" s="13"/>
      <c r="AS1195" s="13"/>
      <c r="AT1195" s="13"/>
      <c r="AU1195" s="13"/>
      <c r="AV1195" s="13"/>
      <c r="AW1195" s="13"/>
      <c r="AX1195" s="13"/>
      <c r="AY1195" s="13"/>
      <c r="AZ1195" s="13"/>
      <c r="BA1195" s="13"/>
      <c r="BB1195" s="13"/>
      <c r="BC1195" s="13"/>
      <c r="BD1195" s="13"/>
      <c r="BE1195" s="13"/>
      <c r="BF1195" s="13"/>
      <c r="BG1195" s="13"/>
      <c r="BH1195" s="13"/>
      <c r="BI1195" s="13"/>
      <c r="BJ1195" s="13"/>
      <c r="BK1195" s="13"/>
      <c r="BL1195" s="13"/>
      <c r="BM1195" s="13"/>
      <c r="BN1195" s="13"/>
      <c r="BO1195" s="13"/>
      <c r="BP1195" s="13"/>
      <c r="BQ1195" s="13"/>
      <c r="BR1195" s="13"/>
      <c r="BS1195" s="13"/>
      <c r="BT1195" s="13"/>
      <c r="BU1195" s="13"/>
      <c r="BV1195" s="13"/>
      <c r="BW1195" s="13"/>
      <c r="BX1195" s="13"/>
      <c r="BY1195" s="13"/>
      <c r="BZ1195" s="13"/>
      <c r="CA1195" s="13"/>
      <c r="CB1195" s="13"/>
      <c r="CC1195" s="13"/>
      <c r="CD1195" s="13"/>
      <c r="CE1195" s="13"/>
      <c r="CF1195" s="13"/>
      <c r="CG1195" s="13"/>
      <c r="CH1195" s="13"/>
    </row>
    <row r="1196" spans="1:86">
      <c r="A1196" s="15"/>
      <c r="B1196" s="15"/>
      <c r="C1196" s="15"/>
      <c r="D1196" s="15"/>
      <c r="E1196" s="15"/>
      <c r="F1196" s="15"/>
      <c r="G1196" s="15"/>
      <c r="H1196" s="15"/>
      <c r="I1196" s="15"/>
      <c r="J1196" s="15"/>
      <c r="K1196" s="15"/>
      <c r="L1196" s="15"/>
      <c r="M1196" s="15"/>
      <c r="N1196" s="15"/>
      <c r="O1196" s="15"/>
      <c r="P1196" s="15"/>
      <c r="Q1196" s="15"/>
      <c r="R1196" s="15"/>
      <c r="S1196" s="15"/>
      <c r="T1196" s="15"/>
      <c r="U1196" s="15"/>
      <c r="V1196" s="15"/>
      <c r="W1196" s="15"/>
      <c r="X1196" s="15"/>
      <c r="Z1196" s="15"/>
      <c r="AA1196" s="15"/>
      <c r="AB1196" s="15"/>
      <c r="AC1196" s="15"/>
      <c r="AD1196" s="15"/>
      <c r="AE1196" s="15"/>
      <c r="AF1196" s="15"/>
      <c r="AG1196" s="15"/>
      <c r="AH1196" s="15"/>
      <c r="AI1196" s="15"/>
      <c r="AJ1196" s="15"/>
      <c r="AK1196" s="15"/>
      <c r="AL1196" s="15"/>
      <c r="AM1196" s="13"/>
      <c r="AN1196" s="13"/>
      <c r="AO1196" s="13"/>
      <c r="AP1196" s="13"/>
      <c r="AQ1196" s="13"/>
      <c r="AR1196" s="13"/>
      <c r="AS1196" s="13"/>
      <c r="AT1196" s="13"/>
      <c r="AU1196" s="13"/>
      <c r="AV1196" s="13"/>
      <c r="AW1196" s="13"/>
      <c r="AX1196" s="13"/>
      <c r="AY1196" s="13"/>
      <c r="AZ1196" s="13"/>
      <c r="BA1196" s="13"/>
      <c r="BB1196" s="13"/>
      <c r="BC1196" s="13"/>
      <c r="BD1196" s="13"/>
      <c r="BE1196" s="13"/>
      <c r="BF1196" s="13"/>
      <c r="BG1196" s="13"/>
      <c r="BH1196" s="13"/>
      <c r="BI1196" s="13"/>
      <c r="BJ1196" s="13"/>
      <c r="BK1196" s="13"/>
      <c r="BL1196" s="13"/>
      <c r="BM1196" s="13"/>
      <c r="BN1196" s="13"/>
      <c r="BO1196" s="13"/>
      <c r="BP1196" s="13"/>
      <c r="BQ1196" s="13"/>
      <c r="BR1196" s="13"/>
      <c r="BS1196" s="13"/>
      <c r="BT1196" s="13"/>
      <c r="BU1196" s="13"/>
      <c r="BV1196" s="13"/>
      <c r="BW1196" s="13"/>
      <c r="BX1196" s="13"/>
      <c r="BY1196" s="13"/>
      <c r="BZ1196" s="13"/>
      <c r="CA1196" s="13"/>
      <c r="CB1196" s="13"/>
      <c r="CC1196" s="13"/>
      <c r="CD1196" s="13"/>
      <c r="CE1196" s="13"/>
      <c r="CF1196" s="13"/>
      <c r="CG1196" s="13"/>
      <c r="CH1196" s="13"/>
    </row>
    <row r="1197" spans="1:86">
      <c r="A1197" s="15"/>
      <c r="B1197" s="15"/>
      <c r="C1197" s="15"/>
      <c r="D1197" s="15"/>
      <c r="E1197" s="15"/>
      <c r="F1197" s="15"/>
      <c r="G1197" s="15"/>
      <c r="H1197" s="15"/>
      <c r="I1197" s="15"/>
      <c r="J1197" s="15"/>
      <c r="K1197" s="15"/>
      <c r="L1197" s="15"/>
      <c r="M1197" s="15"/>
      <c r="N1197" s="15"/>
      <c r="O1197" s="15"/>
      <c r="P1197" s="15"/>
      <c r="Q1197" s="15"/>
      <c r="R1197" s="15"/>
      <c r="S1197" s="15"/>
      <c r="T1197" s="15"/>
      <c r="U1197" s="15"/>
      <c r="V1197" s="15"/>
      <c r="W1197" s="15"/>
      <c r="X1197" s="15"/>
      <c r="Z1197" s="15"/>
      <c r="AA1197" s="15"/>
      <c r="AB1197" s="15"/>
      <c r="AC1197" s="15"/>
      <c r="AD1197" s="15"/>
      <c r="AE1197" s="15"/>
      <c r="AF1197" s="15"/>
      <c r="AG1197" s="15"/>
      <c r="AH1197" s="15"/>
      <c r="AI1197" s="15"/>
      <c r="AJ1197" s="15"/>
      <c r="AK1197" s="15"/>
      <c r="AL1197" s="15"/>
      <c r="AM1197" s="13"/>
      <c r="AN1197" s="13"/>
      <c r="AO1197" s="13"/>
      <c r="AP1197" s="13"/>
      <c r="AQ1197" s="13"/>
      <c r="AR1197" s="13"/>
      <c r="AS1197" s="13"/>
      <c r="AT1197" s="13"/>
      <c r="AU1197" s="13"/>
      <c r="AV1197" s="13"/>
      <c r="AW1197" s="13"/>
      <c r="AX1197" s="13"/>
      <c r="AY1197" s="13"/>
      <c r="AZ1197" s="13"/>
      <c r="BA1197" s="13"/>
      <c r="BB1197" s="13"/>
      <c r="BC1197" s="13"/>
      <c r="BD1197" s="13"/>
      <c r="BE1197" s="13"/>
      <c r="BF1197" s="13"/>
      <c r="BG1197" s="13"/>
      <c r="BH1197" s="13"/>
      <c r="BI1197" s="13"/>
      <c r="BJ1197" s="13"/>
      <c r="BK1197" s="13"/>
      <c r="BL1197" s="13"/>
      <c r="BM1197" s="13"/>
      <c r="BN1197" s="13"/>
      <c r="BO1197" s="13"/>
      <c r="BP1197" s="13"/>
      <c r="BQ1197" s="13"/>
      <c r="BR1197" s="13"/>
      <c r="BS1197" s="13"/>
      <c r="BT1197" s="13"/>
      <c r="BU1197" s="13"/>
      <c r="BV1197" s="13"/>
      <c r="BW1197" s="13"/>
      <c r="BX1197" s="13"/>
      <c r="BY1197" s="13"/>
      <c r="BZ1197" s="13"/>
      <c r="CA1197" s="13"/>
      <c r="CB1197" s="13"/>
      <c r="CC1197" s="13"/>
      <c r="CD1197" s="13"/>
      <c r="CE1197" s="13"/>
      <c r="CF1197" s="13"/>
      <c r="CG1197" s="13"/>
      <c r="CH1197" s="13"/>
    </row>
    <row r="1198" spans="1:86">
      <c r="A1198" s="15"/>
      <c r="B1198" s="15"/>
      <c r="C1198" s="15"/>
      <c r="D1198" s="15"/>
      <c r="E1198" s="15"/>
      <c r="F1198" s="15"/>
      <c r="G1198" s="15"/>
      <c r="H1198" s="15"/>
      <c r="I1198" s="15"/>
      <c r="J1198" s="15"/>
      <c r="K1198" s="15"/>
      <c r="L1198" s="15"/>
      <c r="M1198" s="15"/>
      <c r="N1198" s="15"/>
      <c r="O1198" s="15"/>
      <c r="P1198" s="15"/>
      <c r="Q1198" s="15"/>
      <c r="R1198" s="15"/>
      <c r="S1198" s="15"/>
      <c r="T1198" s="15"/>
      <c r="U1198" s="15"/>
      <c r="V1198" s="15"/>
      <c r="W1198" s="15"/>
      <c r="X1198" s="15"/>
      <c r="Z1198" s="15"/>
      <c r="AA1198" s="15"/>
      <c r="AB1198" s="15"/>
      <c r="AC1198" s="15"/>
      <c r="AD1198" s="15"/>
      <c r="AE1198" s="15"/>
      <c r="AF1198" s="15"/>
      <c r="AG1198" s="15"/>
      <c r="AH1198" s="15"/>
      <c r="AI1198" s="15"/>
      <c r="AJ1198" s="15"/>
      <c r="AK1198" s="15"/>
      <c r="AL1198" s="15"/>
      <c r="AM1198" s="13"/>
      <c r="AN1198" s="13"/>
      <c r="AO1198" s="13"/>
      <c r="AP1198" s="13"/>
      <c r="AQ1198" s="13"/>
      <c r="AR1198" s="13"/>
      <c r="AS1198" s="13"/>
      <c r="AT1198" s="13"/>
      <c r="AU1198" s="13"/>
      <c r="AV1198" s="13"/>
      <c r="AW1198" s="13"/>
      <c r="AX1198" s="13"/>
      <c r="AY1198" s="13"/>
      <c r="AZ1198" s="13"/>
      <c r="BA1198" s="13"/>
      <c r="BB1198" s="13"/>
      <c r="BC1198" s="13"/>
      <c r="BD1198" s="13"/>
      <c r="BE1198" s="13"/>
      <c r="BF1198" s="13"/>
      <c r="BG1198" s="13"/>
      <c r="BH1198" s="13"/>
      <c r="BI1198" s="13"/>
      <c r="BJ1198" s="13"/>
      <c r="BK1198" s="13"/>
      <c r="BL1198" s="13"/>
      <c r="BM1198" s="13"/>
      <c r="BN1198" s="13"/>
      <c r="BO1198" s="13"/>
      <c r="BP1198" s="13"/>
      <c r="BQ1198" s="13"/>
      <c r="BR1198" s="13"/>
      <c r="BS1198" s="13"/>
      <c r="BT1198" s="13"/>
      <c r="BU1198" s="13"/>
      <c r="BV1198" s="13"/>
      <c r="BW1198" s="13"/>
      <c r="BX1198" s="13"/>
      <c r="BY1198" s="13"/>
      <c r="BZ1198" s="13"/>
      <c r="CA1198" s="13"/>
      <c r="CB1198" s="13"/>
      <c r="CC1198" s="13"/>
      <c r="CD1198" s="13"/>
      <c r="CE1198" s="13"/>
      <c r="CF1198" s="13"/>
      <c r="CG1198" s="13"/>
      <c r="CH1198" s="13"/>
    </row>
    <row r="1199" spans="1:86">
      <c r="A1199" s="15"/>
      <c r="B1199" s="15"/>
      <c r="C1199" s="15"/>
      <c r="D1199" s="15"/>
      <c r="E1199" s="15"/>
      <c r="F1199" s="15"/>
      <c r="G1199" s="15"/>
      <c r="H1199" s="15"/>
      <c r="I1199" s="15"/>
      <c r="J1199" s="15"/>
      <c r="K1199" s="15"/>
      <c r="L1199" s="15"/>
      <c r="M1199" s="15"/>
      <c r="N1199" s="15"/>
      <c r="O1199" s="15"/>
      <c r="P1199" s="15"/>
      <c r="Q1199" s="15"/>
      <c r="R1199" s="15"/>
      <c r="S1199" s="15"/>
      <c r="T1199" s="15"/>
      <c r="U1199" s="15"/>
      <c r="V1199" s="15"/>
      <c r="W1199" s="15"/>
      <c r="X1199" s="15"/>
      <c r="Z1199" s="15"/>
      <c r="AA1199" s="15"/>
      <c r="AB1199" s="15"/>
      <c r="AC1199" s="15"/>
      <c r="AD1199" s="15"/>
      <c r="AE1199" s="15"/>
      <c r="AF1199" s="15"/>
      <c r="AG1199" s="15"/>
      <c r="AH1199" s="15"/>
      <c r="AI1199" s="15"/>
      <c r="AJ1199" s="15"/>
      <c r="AK1199" s="15"/>
      <c r="AL1199" s="15"/>
      <c r="AM1199" s="13"/>
      <c r="AN1199" s="13"/>
      <c r="AO1199" s="13"/>
      <c r="AP1199" s="13"/>
      <c r="AQ1199" s="13"/>
      <c r="AR1199" s="13"/>
      <c r="AS1199" s="13"/>
      <c r="AT1199" s="13"/>
      <c r="AU1199" s="13"/>
      <c r="AV1199" s="13"/>
      <c r="AW1199" s="13"/>
      <c r="AX1199" s="13"/>
      <c r="AY1199" s="13"/>
      <c r="AZ1199" s="13"/>
      <c r="BA1199" s="13"/>
      <c r="BB1199" s="13"/>
      <c r="BC1199" s="13"/>
      <c r="BD1199" s="13"/>
      <c r="BE1199" s="13"/>
      <c r="BF1199" s="13"/>
      <c r="BG1199" s="13"/>
      <c r="BH1199" s="13"/>
      <c r="BI1199" s="13"/>
      <c r="BJ1199" s="13"/>
      <c r="BK1199" s="13"/>
      <c r="BL1199" s="13"/>
      <c r="BM1199" s="13"/>
      <c r="BN1199" s="13"/>
      <c r="BO1199" s="13"/>
      <c r="BP1199" s="13"/>
      <c r="BQ1199" s="13"/>
      <c r="BR1199" s="13"/>
      <c r="BS1199" s="13"/>
      <c r="BT1199" s="13"/>
      <c r="BU1199" s="13"/>
      <c r="BV1199" s="13"/>
      <c r="BW1199" s="13"/>
      <c r="BX1199" s="13"/>
      <c r="BY1199" s="13"/>
      <c r="BZ1199" s="13"/>
      <c r="CA1199" s="13"/>
      <c r="CB1199" s="13"/>
      <c r="CC1199" s="13"/>
      <c r="CD1199" s="13"/>
      <c r="CE1199" s="13"/>
      <c r="CF1199" s="13"/>
      <c r="CG1199" s="13"/>
      <c r="CH1199" s="13"/>
    </row>
    <row r="1200" spans="1:86">
      <c r="A1200" s="15"/>
      <c r="B1200" s="15"/>
      <c r="C1200" s="15"/>
      <c r="D1200" s="15"/>
      <c r="E1200" s="15"/>
      <c r="F1200" s="15"/>
      <c r="G1200" s="15"/>
      <c r="H1200" s="15"/>
      <c r="I1200" s="15"/>
      <c r="J1200" s="15"/>
      <c r="K1200" s="15"/>
      <c r="L1200" s="15"/>
      <c r="M1200" s="15"/>
      <c r="N1200" s="15"/>
      <c r="O1200" s="15"/>
      <c r="P1200" s="15"/>
      <c r="Q1200" s="15"/>
      <c r="R1200" s="15"/>
      <c r="S1200" s="15"/>
      <c r="T1200" s="15"/>
      <c r="U1200" s="15"/>
      <c r="V1200" s="15"/>
      <c r="W1200" s="15"/>
      <c r="X1200" s="15"/>
      <c r="Z1200" s="15"/>
      <c r="AA1200" s="15"/>
      <c r="AB1200" s="15"/>
      <c r="AC1200" s="15"/>
      <c r="AD1200" s="15"/>
      <c r="AE1200" s="15"/>
      <c r="AF1200" s="15"/>
      <c r="AG1200" s="15"/>
      <c r="AH1200" s="15"/>
      <c r="AI1200" s="15"/>
      <c r="AJ1200" s="15"/>
      <c r="AK1200" s="15"/>
      <c r="AL1200" s="15"/>
      <c r="AM1200" s="13"/>
      <c r="AN1200" s="13"/>
      <c r="AO1200" s="13"/>
      <c r="AP1200" s="13"/>
      <c r="AQ1200" s="13"/>
      <c r="AR1200" s="13"/>
      <c r="AS1200" s="13"/>
      <c r="AT1200" s="13"/>
      <c r="AU1200" s="13"/>
      <c r="AV1200" s="13"/>
      <c r="AW1200" s="13"/>
      <c r="AX1200" s="13"/>
      <c r="AY1200" s="13"/>
      <c r="AZ1200" s="13"/>
      <c r="BA1200" s="13"/>
      <c r="BB1200" s="13"/>
      <c r="BC1200" s="13"/>
      <c r="BD1200" s="13"/>
      <c r="BE1200" s="13"/>
      <c r="BF1200" s="13"/>
      <c r="BG1200" s="13"/>
      <c r="BH1200" s="13"/>
      <c r="BI1200" s="13"/>
      <c r="BJ1200" s="13"/>
      <c r="BK1200" s="13"/>
      <c r="BL1200" s="13"/>
      <c r="BM1200" s="13"/>
      <c r="BN1200" s="13"/>
      <c r="BO1200" s="13"/>
      <c r="BP1200" s="13"/>
      <c r="BQ1200" s="13"/>
      <c r="BR1200" s="13"/>
      <c r="BS1200" s="13"/>
      <c r="BT1200" s="13"/>
      <c r="BU1200" s="13"/>
      <c r="BV1200" s="13"/>
      <c r="BW1200" s="13"/>
      <c r="BX1200" s="13"/>
      <c r="BY1200" s="13"/>
      <c r="BZ1200" s="13"/>
      <c r="CA1200" s="13"/>
      <c r="CB1200" s="13"/>
      <c r="CC1200" s="13"/>
      <c r="CD1200" s="13"/>
      <c r="CE1200" s="13"/>
      <c r="CF1200" s="13"/>
      <c r="CG1200" s="13"/>
      <c r="CH1200" s="13"/>
    </row>
    <row r="1201" spans="1:86">
      <c r="A1201" s="15"/>
      <c r="B1201" s="15"/>
      <c r="C1201" s="15"/>
      <c r="D1201" s="15"/>
      <c r="E1201" s="15"/>
      <c r="F1201" s="15"/>
      <c r="G1201" s="15"/>
      <c r="H1201" s="15"/>
      <c r="I1201" s="15"/>
      <c r="J1201" s="15"/>
      <c r="K1201" s="15"/>
      <c r="L1201" s="15"/>
      <c r="M1201" s="15"/>
      <c r="N1201" s="15"/>
      <c r="O1201" s="15"/>
      <c r="P1201" s="15"/>
      <c r="Q1201" s="15"/>
      <c r="R1201" s="15"/>
      <c r="S1201" s="15"/>
      <c r="T1201" s="15"/>
      <c r="U1201" s="15"/>
      <c r="V1201" s="15"/>
      <c r="W1201" s="15"/>
      <c r="X1201" s="15"/>
      <c r="Z1201" s="15"/>
      <c r="AA1201" s="15"/>
      <c r="AB1201" s="15"/>
      <c r="AC1201" s="15"/>
      <c r="AD1201" s="15"/>
      <c r="AE1201" s="15"/>
      <c r="AF1201" s="15"/>
      <c r="AG1201" s="15"/>
      <c r="AH1201" s="15"/>
      <c r="AI1201" s="15"/>
      <c r="AJ1201" s="15"/>
      <c r="AK1201" s="15"/>
      <c r="AL1201" s="15"/>
      <c r="AM1201" s="13"/>
      <c r="AN1201" s="13"/>
      <c r="AO1201" s="13"/>
      <c r="AP1201" s="13"/>
      <c r="AQ1201" s="13"/>
      <c r="AR1201" s="13"/>
      <c r="AS1201" s="13"/>
      <c r="AT1201" s="13"/>
      <c r="AU1201" s="13"/>
      <c r="AV1201" s="13"/>
      <c r="AW1201" s="13"/>
      <c r="AX1201" s="13"/>
      <c r="AY1201" s="13"/>
      <c r="AZ1201" s="13"/>
      <c r="BA1201" s="13"/>
      <c r="BB1201" s="13"/>
      <c r="BC1201" s="13"/>
      <c r="BD1201" s="13"/>
      <c r="BE1201" s="13"/>
      <c r="BF1201" s="13"/>
      <c r="BG1201" s="13"/>
      <c r="BH1201" s="13"/>
      <c r="BI1201" s="13"/>
      <c r="BJ1201" s="13"/>
      <c r="BK1201" s="13"/>
      <c r="BL1201" s="13"/>
      <c r="BM1201" s="13"/>
      <c r="BN1201" s="13"/>
      <c r="BO1201" s="13"/>
      <c r="BP1201" s="13"/>
      <c r="BQ1201" s="13"/>
      <c r="BR1201" s="13"/>
      <c r="BS1201" s="13"/>
      <c r="BT1201" s="13"/>
      <c r="BU1201" s="13"/>
      <c r="BV1201" s="13"/>
      <c r="BW1201" s="13"/>
      <c r="BX1201" s="13"/>
      <c r="BY1201" s="13"/>
      <c r="BZ1201" s="13"/>
      <c r="CA1201" s="13"/>
      <c r="CB1201" s="13"/>
      <c r="CC1201" s="13"/>
      <c r="CD1201" s="13"/>
      <c r="CE1201" s="13"/>
      <c r="CF1201" s="13"/>
      <c r="CG1201" s="13"/>
      <c r="CH1201" s="13"/>
    </row>
    <row r="1202" spans="1:86">
      <c r="A1202" s="15"/>
      <c r="B1202" s="15"/>
      <c r="C1202" s="15"/>
      <c r="D1202" s="15"/>
      <c r="E1202" s="15"/>
      <c r="F1202" s="15"/>
      <c r="G1202" s="15"/>
      <c r="H1202" s="15"/>
      <c r="I1202" s="15"/>
      <c r="J1202" s="15"/>
      <c r="K1202" s="15"/>
      <c r="L1202" s="15"/>
      <c r="M1202" s="15"/>
      <c r="N1202" s="15"/>
      <c r="O1202" s="15"/>
      <c r="P1202" s="15"/>
      <c r="Q1202" s="15"/>
      <c r="R1202" s="15"/>
      <c r="S1202" s="15"/>
      <c r="T1202" s="15"/>
      <c r="U1202" s="15"/>
      <c r="V1202" s="15"/>
      <c r="W1202" s="15"/>
      <c r="X1202" s="15"/>
      <c r="Z1202" s="15"/>
      <c r="AA1202" s="15"/>
      <c r="AB1202" s="15"/>
      <c r="AC1202" s="15"/>
      <c r="AD1202" s="15"/>
      <c r="AE1202" s="15"/>
      <c r="AF1202" s="15"/>
      <c r="AG1202" s="15"/>
      <c r="AH1202" s="15"/>
      <c r="AI1202" s="15"/>
      <c r="AJ1202" s="15"/>
      <c r="AK1202" s="15"/>
      <c r="AL1202" s="15"/>
      <c r="AM1202" s="13"/>
      <c r="AN1202" s="13"/>
      <c r="AO1202" s="13"/>
      <c r="AP1202" s="13"/>
      <c r="AQ1202" s="13"/>
      <c r="AR1202" s="13"/>
      <c r="AS1202" s="13"/>
      <c r="AT1202" s="13"/>
      <c r="AU1202" s="13"/>
      <c r="AV1202" s="13"/>
      <c r="AW1202" s="13"/>
      <c r="AX1202" s="13"/>
      <c r="AY1202" s="13"/>
      <c r="AZ1202" s="13"/>
      <c r="BA1202" s="13"/>
      <c r="BB1202" s="13"/>
      <c r="BC1202" s="13"/>
      <c r="BD1202" s="13"/>
      <c r="BE1202" s="13"/>
      <c r="BF1202" s="13"/>
      <c r="BG1202" s="13"/>
      <c r="BH1202" s="13"/>
      <c r="BI1202" s="13"/>
      <c r="BJ1202" s="13"/>
      <c r="BK1202" s="13"/>
      <c r="BL1202" s="13"/>
      <c r="BM1202" s="13"/>
      <c r="BN1202" s="13"/>
      <c r="BO1202" s="13"/>
      <c r="BP1202" s="13"/>
      <c r="BQ1202" s="13"/>
      <c r="BR1202" s="13"/>
      <c r="BS1202" s="13"/>
      <c r="BT1202" s="13"/>
      <c r="BU1202" s="13"/>
      <c r="BV1202" s="13"/>
      <c r="BW1202" s="13"/>
      <c r="BX1202" s="13"/>
      <c r="BY1202" s="13"/>
      <c r="BZ1202" s="13"/>
      <c r="CA1202" s="13"/>
      <c r="CB1202" s="13"/>
      <c r="CC1202" s="13"/>
      <c r="CD1202" s="13"/>
      <c r="CE1202" s="13"/>
      <c r="CF1202" s="13"/>
      <c r="CG1202" s="13"/>
      <c r="CH1202" s="13"/>
    </row>
    <row r="1203" spans="1:86">
      <c r="A1203" s="15"/>
      <c r="B1203" s="15"/>
      <c r="C1203" s="15"/>
      <c r="D1203" s="15"/>
      <c r="E1203" s="15"/>
      <c r="F1203" s="15"/>
      <c r="G1203" s="15"/>
      <c r="H1203" s="15"/>
      <c r="I1203" s="15"/>
      <c r="J1203" s="15"/>
      <c r="K1203" s="15"/>
      <c r="L1203" s="15"/>
      <c r="M1203" s="15"/>
      <c r="N1203" s="15"/>
      <c r="O1203" s="15"/>
      <c r="P1203" s="15"/>
      <c r="Q1203" s="15"/>
      <c r="R1203" s="15"/>
      <c r="S1203" s="15"/>
      <c r="T1203" s="15"/>
      <c r="U1203" s="15"/>
      <c r="V1203" s="15"/>
      <c r="W1203" s="15"/>
      <c r="X1203" s="15"/>
      <c r="Z1203" s="15"/>
      <c r="AA1203" s="15"/>
      <c r="AB1203" s="15"/>
      <c r="AC1203" s="15"/>
      <c r="AD1203" s="15"/>
      <c r="AE1203" s="15"/>
      <c r="AF1203" s="15"/>
      <c r="AG1203" s="15"/>
      <c r="AH1203" s="15"/>
      <c r="AI1203" s="15"/>
      <c r="AJ1203" s="15"/>
      <c r="AK1203" s="15"/>
      <c r="AL1203" s="15"/>
      <c r="AM1203" s="13"/>
      <c r="AN1203" s="13"/>
      <c r="AO1203" s="13"/>
      <c r="AP1203" s="13"/>
      <c r="AQ1203" s="13"/>
      <c r="AR1203" s="13"/>
      <c r="AS1203" s="13"/>
      <c r="AT1203" s="13"/>
      <c r="AU1203" s="13"/>
      <c r="AV1203" s="13"/>
      <c r="AW1203" s="13"/>
      <c r="AX1203" s="13"/>
      <c r="AY1203" s="13"/>
      <c r="AZ1203" s="13"/>
      <c r="BA1203" s="13"/>
      <c r="BB1203" s="13"/>
      <c r="BC1203" s="13"/>
      <c r="BD1203" s="13"/>
      <c r="BE1203" s="13"/>
      <c r="BF1203" s="13"/>
      <c r="BG1203" s="13"/>
      <c r="BH1203" s="13"/>
      <c r="BI1203" s="13"/>
      <c r="BJ1203" s="13"/>
      <c r="BK1203" s="13"/>
      <c r="BL1203" s="13"/>
      <c r="BM1203" s="13"/>
      <c r="BN1203" s="13"/>
      <c r="BO1203" s="13"/>
      <c r="BP1203" s="13"/>
      <c r="BQ1203" s="13"/>
      <c r="BR1203" s="13"/>
      <c r="BS1203" s="13"/>
      <c r="BT1203" s="13"/>
      <c r="BU1203" s="13"/>
      <c r="BV1203" s="13"/>
      <c r="BW1203" s="13"/>
      <c r="BX1203" s="13"/>
      <c r="BY1203" s="13"/>
      <c r="BZ1203" s="13"/>
      <c r="CA1203" s="13"/>
      <c r="CB1203" s="13"/>
      <c r="CC1203" s="13"/>
      <c r="CD1203" s="13"/>
      <c r="CE1203" s="13"/>
      <c r="CF1203" s="13"/>
      <c r="CG1203" s="13"/>
      <c r="CH1203" s="13"/>
    </row>
    <row r="1204" spans="1:86">
      <c r="A1204" s="15"/>
      <c r="B1204" s="15"/>
      <c r="C1204" s="15"/>
      <c r="D1204" s="15"/>
      <c r="E1204" s="15"/>
      <c r="F1204" s="15"/>
      <c r="G1204" s="15"/>
      <c r="H1204" s="15"/>
      <c r="I1204" s="15"/>
      <c r="J1204" s="15"/>
      <c r="K1204" s="15"/>
      <c r="L1204" s="15"/>
      <c r="M1204" s="15"/>
      <c r="N1204" s="15"/>
      <c r="O1204" s="15"/>
      <c r="P1204" s="15"/>
      <c r="Q1204" s="15"/>
      <c r="R1204" s="15"/>
      <c r="S1204" s="15"/>
      <c r="T1204" s="15"/>
      <c r="U1204" s="15"/>
      <c r="V1204" s="15"/>
      <c r="W1204" s="15"/>
      <c r="X1204" s="15"/>
      <c r="Z1204" s="15"/>
      <c r="AA1204" s="15"/>
      <c r="AB1204" s="15"/>
      <c r="AC1204" s="15"/>
      <c r="AD1204" s="15"/>
      <c r="AE1204" s="15"/>
      <c r="AF1204" s="15"/>
      <c r="AG1204" s="15"/>
      <c r="AH1204" s="15"/>
      <c r="AI1204" s="15"/>
      <c r="AJ1204" s="15"/>
      <c r="AK1204" s="15"/>
      <c r="AL1204" s="15"/>
      <c r="AM1204" s="13"/>
      <c r="AN1204" s="13"/>
      <c r="AO1204" s="13"/>
      <c r="AP1204" s="13"/>
      <c r="AQ1204" s="13"/>
      <c r="AR1204" s="13"/>
      <c r="AS1204" s="13"/>
      <c r="AT1204" s="13"/>
      <c r="AU1204" s="13"/>
      <c r="AV1204" s="13"/>
      <c r="AW1204" s="13"/>
      <c r="AX1204" s="13"/>
      <c r="AY1204" s="13"/>
      <c r="AZ1204" s="13"/>
      <c r="BA1204" s="13"/>
      <c r="BB1204" s="13"/>
      <c r="BC1204" s="13"/>
      <c r="BD1204" s="13"/>
      <c r="BE1204" s="13"/>
      <c r="BF1204" s="13"/>
      <c r="BG1204" s="13"/>
      <c r="BH1204" s="13"/>
      <c r="BI1204" s="13"/>
      <c r="BJ1204" s="13"/>
      <c r="BK1204" s="13"/>
      <c r="BL1204" s="13"/>
      <c r="BM1204" s="13"/>
      <c r="BN1204" s="13"/>
      <c r="BO1204" s="13"/>
      <c r="BP1204" s="13"/>
      <c r="BQ1204" s="13"/>
      <c r="BR1204" s="13"/>
      <c r="BS1204" s="13"/>
      <c r="BT1204" s="13"/>
      <c r="BU1204" s="13"/>
      <c r="BV1204" s="13"/>
      <c r="BW1204" s="13"/>
      <c r="BX1204" s="13"/>
      <c r="BY1204" s="13"/>
      <c r="BZ1204" s="13"/>
      <c r="CA1204" s="13"/>
      <c r="CB1204" s="13"/>
      <c r="CC1204" s="13"/>
      <c r="CD1204" s="13"/>
      <c r="CE1204" s="13"/>
      <c r="CF1204" s="13"/>
      <c r="CG1204" s="13"/>
      <c r="CH1204" s="13"/>
    </row>
    <row r="1205" spans="1:86">
      <c r="A1205" s="15"/>
      <c r="B1205" s="15"/>
      <c r="C1205" s="15"/>
      <c r="D1205" s="15"/>
      <c r="E1205" s="15"/>
      <c r="F1205" s="15"/>
      <c r="G1205" s="15"/>
      <c r="H1205" s="15"/>
      <c r="I1205" s="15"/>
      <c r="J1205" s="15"/>
      <c r="K1205" s="15"/>
      <c r="L1205" s="15"/>
      <c r="M1205" s="15"/>
      <c r="N1205" s="15"/>
      <c r="O1205" s="15"/>
      <c r="P1205" s="15"/>
      <c r="Q1205" s="15"/>
      <c r="R1205" s="15"/>
      <c r="S1205" s="15"/>
      <c r="T1205" s="15"/>
      <c r="U1205" s="15"/>
      <c r="V1205" s="15"/>
      <c r="W1205" s="15"/>
      <c r="X1205" s="15"/>
      <c r="Z1205" s="15"/>
      <c r="AA1205" s="15"/>
      <c r="AB1205" s="15"/>
      <c r="AC1205" s="15"/>
      <c r="AD1205" s="15"/>
      <c r="AE1205" s="15"/>
      <c r="AF1205" s="15"/>
      <c r="AG1205" s="15"/>
      <c r="AH1205" s="15"/>
      <c r="AI1205" s="15"/>
      <c r="AJ1205" s="15"/>
      <c r="AK1205" s="15"/>
      <c r="AL1205" s="15"/>
      <c r="AM1205" s="13"/>
      <c r="AN1205" s="13"/>
      <c r="AO1205" s="13"/>
      <c r="AP1205" s="13"/>
      <c r="AQ1205" s="13"/>
      <c r="AR1205" s="13"/>
      <c r="AS1205" s="13"/>
      <c r="AT1205" s="13"/>
      <c r="AU1205" s="13"/>
      <c r="AV1205" s="13"/>
      <c r="AW1205" s="13"/>
      <c r="AX1205" s="13"/>
      <c r="AY1205" s="13"/>
      <c r="AZ1205" s="13"/>
      <c r="BA1205" s="13"/>
      <c r="BB1205" s="13"/>
      <c r="BC1205" s="13"/>
      <c r="BD1205" s="13"/>
      <c r="BE1205" s="13"/>
      <c r="BF1205" s="13"/>
      <c r="BG1205" s="13"/>
      <c r="BH1205" s="13"/>
      <c r="BI1205" s="13"/>
      <c r="BJ1205" s="13"/>
      <c r="BK1205" s="13"/>
      <c r="BL1205" s="13"/>
      <c r="BM1205" s="13"/>
      <c r="BN1205" s="13"/>
      <c r="BO1205" s="13"/>
      <c r="BP1205" s="13"/>
      <c r="BQ1205" s="13"/>
      <c r="BR1205" s="13"/>
      <c r="BS1205" s="13"/>
      <c r="BT1205" s="13"/>
      <c r="BU1205" s="13"/>
      <c r="BV1205" s="13"/>
      <c r="BW1205" s="13"/>
      <c r="BX1205" s="13"/>
      <c r="BY1205" s="13"/>
      <c r="BZ1205" s="13"/>
      <c r="CA1205" s="13"/>
      <c r="CB1205" s="13"/>
      <c r="CC1205" s="13"/>
      <c r="CD1205" s="13"/>
      <c r="CE1205" s="13"/>
      <c r="CF1205" s="13"/>
      <c r="CG1205" s="13"/>
      <c r="CH1205" s="13"/>
    </row>
    <row r="1206" spans="1:86">
      <c r="A1206" s="15"/>
      <c r="B1206" s="15"/>
      <c r="C1206" s="15"/>
      <c r="D1206" s="15"/>
      <c r="E1206" s="15"/>
      <c r="F1206" s="15"/>
      <c r="G1206" s="15"/>
      <c r="H1206" s="15"/>
      <c r="I1206" s="15"/>
      <c r="J1206" s="15"/>
      <c r="K1206" s="15"/>
      <c r="L1206" s="15"/>
      <c r="M1206" s="15"/>
      <c r="N1206" s="15"/>
      <c r="O1206" s="15"/>
      <c r="P1206" s="15"/>
      <c r="Q1206" s="15"/>
      <c r="R1206" s="15"/>
      <c r="S1206" s="15"/>
      <c r="T1206" s="15"/>
      <c r="U1206" s="15"/>
      <c r="V1206" s="15"/>
      <c r="W1206" s="15"/>
      <c r="X1206" s="15"/>
      <c r="Z1206" s="15"/>
      <c r="AA1206" s="15"/>
      <c r="AB1206" s="15"/>
      <c r="AC1206" s="15"/>
      <c r="AD1206" s="15"/>
      <c r="AE1206" s="15"/>
      <c r="AF1206" s="15"/>
      <c r="AG1206" s="15"/>
      <c r="AH1206" s="15"/>
      <c r="AI1206" s="15"/>
      <c r="AJ1206" s="15"/>
      <c r="AK1206" s="15"/>
      <c r="AL1206" s="15"/>
      <c r="AM1206" s="13"/>
      <c r="AN1206" s="13"/>
      <c r="AO1206" s="13"/>
      <c r="AP1206" s="13"/>
      <c r="AQ1206" s="13"/>
      <c r="AR1206" s="13"/>
      <c r="AS1206" s="13"/>
      <c r="AT1206" s="13"/>
      <c r="AU1206" s="13"/>
      <c r="AV1206" s="13"/>
      <c r="AW1206" s="13"/>
      <c r="AX1206" s="13"/>
      <c r="AY1206" s="13"/>
      <c r="AZ1206" s="13"/>
      <c r="BA1206" s="13"/>
      <c r="BB1206" s="13"/>
      <c r="BC1206" s="13"/>
      <c r="BD1206" s="13"/>
      <c r="BE1206" s="13"/>
      <c r="BF1206" s="13"/>
      <c r="BG1206" s="13"/>
      <c r="BH1206" s="13"/>
      <c r="BI1206" s="13"/>
      <c r="BJ1206" s="13"/>
      <c r="BK1206" s="13"/>
      <c r="BL1206" s="13"/>
      <c r="BM1206" s="13"/>
      <c r="BN1206" s="13"/>
      <c r="BO1206" s="13"/>
      <c r="BP1206" s="13"/>
      <c r="BQ1206" s="13"/>
      <c r="BR1206" s="13"/>
      <c r="BS1206" s="13"/>
      <c r="BT1206" s="13"/>
      <c r="BU1206" s="13"/>
      <c r="BV1206" s="13"/>
      <c r="BW1206" s="13"/>
      <c r="BX1206" s="13"/>
      <c r="BY1206" s="13"/>
      <c r="BZ1206" s="13"/>
      <c r="CA1206" s="13"/>
      <c r="CB1206" s="13"/>
      <c r="CC1206" s="13"/>
      <c r="CD1206" s="13"/>
      <c r="CE1206" s="13"/>
      <c r="CF1206" s="13"/>
      <c r="CG1206" s="13"/>
      <c r="CH1206" s="13"/>
    </row>
    <row r="1207" spans="1:86">
      <c r="A1207" s="15"/>
      <c r="B1207" s="15"/>
      <c r="C1207" s="15"/>
      <c r="D1207" s="15"/>
      <c r="E1207" s="15"/>
      <c r="F1207" s="15"/>
      <c r="G1207" s="15"/>
      <c r="H1207" s="15"/>
      <c r="I1207" s="15"/>
      <c r="J1207" s="15"/>
      <c r="K1207" s="15"/>
      <c r="L1207" s="15"/>
      <c r="M1207" s="15"/>
      <c r="N1207" s="15"/>
      <c r="O1207" s="15"/>
      <c r="P1207" s="15"/>
      <c r="Q1207" s="15"/>
      <c r="R1207" s="15"/>
      <c r="S1207" s="15"/>
      <c r="T1207" s="15"/>
      <c r="U1207" s="15"/>
      <c r="V1207" s="15"/>
      <c r="W1207" s="15"/>
      <c r="X1207" s="15"/>
      <c r="Z1207" s="15"/>
      <c r="AA1207" s="15"/>
      <c r="AB1207" s="15"/>
      <c r="AC1207" s="15"/>
      <c r="AD1207" s="15"/>
      <c r="AE1207" s="15"/>
      <c r="AF1207" s="15"/>
      <c r="AG1207" s="15"/>
      <c r="AH1207" s="15"/>
      <c r="AI1207" s="15"/>
      <c r="AJ1207" s="15"/>
      <c r="AK1207" s="15"/>
      <c r="AL1207" s="15"/>
      <c r="AM1207" s="13"/>
      <c r="AN1207" s="13"/>
      <c r="AO1207" s="13"/>
      <c r="AP1207" s="13"/>
      <c r="AQ1207" s="13"/>
      <c r="AR1207" s="13"/>
      <c r="AS1207" s="13"/>
      <c r="AT1207" s="13"/>
      <c r="AU1207" s="13"/>
      <c r="AV1207" s="13"/>
      <c r="AW1207" s="13"/>
      <c r="AX1207" s="13"/>
      <c r="AY1207" s="13"/>
      <c r="AZ1207" s="13"/>
      <c r="BA1207" s="13"/>
      <c r="BB1207" s="13"/>
      <c r="BC1207" s="13"/>
      <c r="BD1207" s="13"/>
      <c r="BE1207" s="13"/>
      <c r="BF1207" s="13"/>
      <c r="BG1207" s="13"/>
      <c r="BH1207" s="13"/>
      <c r="BI1207" s="13"/>
      <c r="BJ1207" s="13"/>
      <c r="BK1207" s="13"/>
      <c r="BL1207" s="13"/>
      <c r="BM1207" s="13"/>
      <c r="BN1207" s="13"/>
      <c r="BO1207" s="13"/>
      <c r="BP1207" s="13"/>
      <c r="BQ1207" s="13"/>
      <c r="BR1207" s="13"/>
      <c r="BS1207" s="13"/>
      <c r="BT1207" s="13"/>
      <c r="BU1207" s="13"/>
      <c r="BV1207" s="13"/>
      <c r="BW1207" s="13"/>
      <c r="BX1207" s="13"/>
      <c r="BY1207" s="13"/>
      <c r="BZ1207" s="13"/>
      <c r="CA1207" s="13"/>
      <c r="CB1207" s="13"/>
      <c r="CC1207" s="13"/>
      <c r="CD1207" s="13"/>
      <c r="CE1207" s="13"/>
      <c r="CF1207" s="13"/>
      <c r="CG1207" s="13"/>
      <c r="CH1207" s="13"/>
    </row>
    <row r="1208" spans="1:86">
      <c r="A1208" s="15"/>
      <c r="B1208" s="15"/>
      <c r="C1208" s="15"/>
      <c r="D1208" s="15"/>
      <c r="E1208" s="15"/>
      <c r="F1208" s="15"/>
      <c r="G1208" s="15"/>
      <c r="H1208" s="15"/>
      <c r="I1208" s="15"/>
      <c r="J1208" s="15"/>
      <c r="K1208" s="15"/>
      <c r="L1208" s="15"/>
      <c r="M1208" s="15"/>
      <c r="N1208" s="15"/>
      <c r="O1208" s="15"/>
      <c r="P1208" s="15"/>
      <c r="Q1208" s="15"/>
      <c r="R1208" s="15"/>
      <c r="S1208" s="15"/>
      <c r="T1208" s="15"/>
      <c r="U1208" s="15"/>
      <c r="V1208" s="15"/>
      <c r="W1208" s="15"/>
      <c r="X1208" s="15"/>
      <c r="Z1208" s="15"/>
      <c r="AA1208" s="15"/>
      <c r="AB1208" s="15"/>
      <c r="AC1208" s="15"/>
      <c r="AD1208" s="15"/>
      <c r="AE1208" s="15"/>
      <c r="AF1208" s="15"/>
      <c r="AG1208" s="15"/>
      <c r="AH1208" s="15"/>
      <c r="AI1208" s="15"/>
      <c r="AJ1208" s="15"/>
      <c r="AK1208" s="15"/>
      <c r="AL1208" s="15"/>
      <c r="AM1208" s="13"/>
      <c r="AN1208" s="13"/>
      <c r="AO1208" s="13"/>
      <c r="AP1208" s="13"/>
      <c r="AQ1208" s="13"/>
      <c r="AR1208" s="13"/>
      <c r="AS1208" s="13"/>
      <c r="AT1208" s="13"/>
      <c r="AU1208" s="13"/>
      <c r="AV1208" s="13"/>
      <c r="AW1208" s="13"/>
      <c r="AX1208" s="13"/>
      <c r="AY1208" s="13"/>
      <c r="AZ1208" s="13"/>
      <c r="BA1208" s="13"/>
      <c r="BB1208" s="13"/>
      <c r="BC1208" s="13"/>
      <c r="BD1208" s="13"/>
      <c r="BE1208" s="13"/>
      <c r="BF1208" s="13"/>
      <c r="BG1208" s="13"/>
      <c r="BH1208" s="13"/>
      <c r="BI1208" s="13"/>
      <c r="BJ1208" s="13"/>
      <c r="BK1208" s="13"/>
      <c r="BL1208" s="13"/>
      <c r="BM1208" s="13"/>
      <c r="BN1208" s="13"/>
      <c r="BO1208" s="13"/>
      <c r="BP1208" s="13"/>
      <c r="BQ1208" s="13"/>
      <c r="BR1208" s="13"/>
      <c r="BS1208" s="13"/>
      <c r="BT1208" s="13"/>
      <c r="BU1208" s="13"/>
      <c r="BV1208" s="13"/>
      <c r="BW1208" s="13"/>
      <c r="BX1208" s="13"/>
      <c r="BY1208" s="13"/>
      <c r="BZ1208" s="13"/>
      <c r="CA1208" s="13"/>
      <c r="CB1208" s="13"/>
      <c r="CC1208" s="13"/>
      <c r="CD1208" s="13"/>
      <c r="CE1208" s="13"/>
      <c r="CF1208" s="13"/>
      <c r="CG1208" s="13"/>
      <c r="CH1208" s="13"/>
    </row>
    <row r="1209" spans="1:86">
      <c r="A1209" s="15"/>
      <c r="B1209" s="15"/>
      <c r="C1209" s="15"/>
      <c r="D1209" s="15"/>
      <c r="E1209" s="15"/>
      <c r="F1209" s="15"/>
      <c r="G1209" s="15"/>
      <c r="H1209" s="15"/>
      <c r="I1209" s="15"/>
      <c r="J1209" s="15"/>
      <c r="K1209" s="15"/>
      <c r="L1209" s="15"/>
      <c r="M1209" s="15"/>
      <c r="N1209" s="15"/>
      <c r="O1209" s="15"/>
      <c r="P1209" s="15"/>
      <c r="Q1209" s="15"/>
      <c r="R1209" s="15"/>
      <c r="S1209" s="15"/>
      <c r="T1209" s="15"/>
      <c r="U1209" s="15"/>
      <c r="V1209" s="15"/>
      <c r="W1209" s="15"/>
      <c r="X1209" s="15"/>
      <c r="Z1209" s="15"/>
      <c r="AA1209" s="15"/>
      <c r="AB1209" s="15"/>
      <c r="AC1209" s="15"/>
      <c r="AD1209" s="15"/>
      <c r="AE1209" s="15"/>
      <c r="AF1209" s="15"/>
      <c r="AG1209" s="15"/>
      <c r="AH1209" s="15"/>
      <c r="AI1209" s="15"/>
      <c r="AJ1209" s="15"/>
      <c r="AK1209" s="15"/>
      <c r="AL1209" s="15"/>
      <c r="AM1209" s="13"/>
      <c r="AN1209" s="13"/>
      <c r="AO1209" s="13"/>
      <c r="AP1209" s="13"/>
      <c r="AQ1209" s="13"/>
      <c r="AR1209" s="13"/>
      <c r="AS1209" s="13"/>
      <c r="AT1209" s="13"/>
      <c r="AU1209" s="13"/>
      <c r="AV1209" s="13"/>
      <c r="AW1209" s="13"/>
      <c r="AX1209" s="13"/>
      <c r="AY1209" s="13"/>
      <c r="AZ1209" s="13"/>
      <c r="BA1209" s="13"/>
      <c r="BB1209" s="13"/>
      <c r="BC1209" s="13"/>
      <c r="BD1209" s="13"/>
      <c r="BE1209" s="13"/>
      <c r="BF1209" s="13"/>
      <c r="BG1209" s="13"/>
      <c r="BH1209" s="13"/>
      <c r="BI1209" s="13"/>
      <c r="BJ1209" s="13"/>
      <c r="BK1209" s="13"/>
      <c r="BL1209" s="13"/>
      <c r="BM1209" s="13"/>
      <c r="BN1209" s="13"/>
      <c r="BO1209" s="13"/>
      <c r="BP1209" s="13"/>
      <c r="BQ1209" s="13"/>
      <c r="BR1209" s="13"/>
      <c r="BS1209" s="13"/>
      <c r="BT1209" s="13"/>
      <c r="BU1209" s="13"/>
      <c r="BV1209" s="13"/>
      <c r="BW1209" s="13"/>
      <c r="BX1209" s="13"/>
      <c r="BY1209" s="13"/>
      <c r="BZ1209" s="13"/>
      <c r="CA1209" s="13"/>
      <c r="CB1209" s="13"/>
      <c r="CC1209" s="13"/>
      <c r="CD1209" s="13"/>
      <c r="CE1209" s="13"/>
      <c r="CF1209" s="13"/>
      <c r="CG1209" s="13"/>
      <c r="CH1209" s="13"/>
    </row>
    <row r="1210" spans="1:86">
      <c r="A1210" s="15"/>
      <c r="B1210" s="15"/>
      <c r="C1210" s="15"/>
      <c r="D1210" s="15"/>
      <c r="E1210" s="15"/>
      <c r="F1210" s="15"/>
      <c r="G1210" s="15"/>
      <c r="H1210" s="15"/>
      <c r="I1210" s="15"/>
      <c r="J1210" s="15"/>
      <c r="K1210" s="15"/>
      <c r="L1210" s="15"/>
      <c r="M1210" s="15"/>
      <c r="N1210" s="15"/>
      <c r="O1210" s="15"/>
      <c r="P1210" s="15"/>
      <c r="Q1210" s="15"/>
      <c r="R1210" s="15"/>
      <c r="S1210" s="15"/>
      <c r="T1210" s="15"/>
      <c r="U1210" s="15"/>
      <c r="V1210" s="15"/>
      <c r="W1210" s="15"/>
      <c r="X1210" s="15"/>
      <c r="Z1210" s="15"/>
      <c r="AA1210" s="15"/>
      <c r="AB1210" s="15"/>
      <c r="AC1210" s="15"/>
      <c r="AD1210" s="15"/>
      <c r="AE1210" s="15"/>
      <c r="AF1210" s="15"/>
      <c r="AG1210" s="15"/>
      <c r="AH1210" s="15"/>
      <c r="AI1210" s="15"/>
      <c r="AJ1210" s="15"/>
      <c r="AK1210" s="15"/>
      <c r="AL1210" s="15"/>
      <c r="AM1210" s="13"/>
      <c r="AN1210" s="13"/>
      <c r="AO1210" s="13"/>
      <c r="AP1210" s="13"/>
      <c r="AQ1210" s="13"/>
      <c r="AR1210" s="13"/>
      <c r="AS1210" s="13"/>
      <c r="AT1210" s="13"/>
      <c r="AU1210" s="13"/>
      <c r="AV1210" s="13"/>
      <c r="AW1210" s="13"/>
      <c r="AX1210" s="13"/>
      <c r="AY1210" s="13"/>
      <c r="AZ1210" s="13"/>
      <c r="BA1210" s="13"/>
      <c r="BB1210" s="13"/>
      <c r="BC1210" s="13"/>
      <c r="BD1210" s="13"/>
      <c r="BE1210" s="13"/>
      <c r="BF1210" s="13"/>
      <c r="BG1210" s="13"/>
      <c r="BH1210" s="13"/>
      <c r="BI1210" s="13"/>
      <c r="BJ1210" s="13"/>
      <c r="BK1210" s="13"/>
      <c r="BL1210" s="13"/>
      <c r="BM1210" s="13"/>
      <c r="BN1210" s="13"/>
      <c r="BO1210" s="13"/>
      <c r="BP1210" s="13"/>
      <c r="BQ1210" s="13"/>
      <c r="BR1210" s="13"/>
      <c r="BS1210" s="13"/>
      <c r="BT1210" s="13"/>
      <c r="BU1210" s="13"/>
      <c r="BV1210" s="13"/>
      <c r="BW1210" s="13"/>
      <c r="BX1210" s="13"/>
      <c r="BY1210" s="13"/>
      <c r="BZ1210" s="13"/>
      <c r="CA1210" s="13"/>
      <c r="CB1210" s="13"/>
      <c r="CC1210" s="13"/>
      <c r="CD1210" s="13"/>
      <c r="CE1210" s="13"/>
      <c r="CF1210" s="13"/>
      <c r="CG1210" s="13"/>
      <c r="CH1210" s="13"/>
    </row>
    <row r="1211" spans="1:86">
      <c r="A1211" s="15"/>
      <c r="B1211" s="15"/>
      <c r="C1211" s="15"/>
      <c r="D1211" s="15"/>
      <c r="E1211" s="15"/>
      <c r="F1211" s="15"/>
      <c r="G1211" s="15"/>
      <c r="H1211" s="15"/>
      <c r="I1211" s="15"/>
      <c r="J1211" s="15"/>
      <c r="K1211" s="15"/>
      <c r="L1211" s="15"/>
      <c r="M1211" s="15"/>
      <c r="N1211" s="15"/>
      <c r="O1211" s="15"/>
      <c r="P1211" s="15"/>
      <c r="Q1211" s="15"/>
      <c r="R1211" s="15"/>
      <c r="S1211" s="15"/>
      <c r="T1211" s="15"/>
      <c r="U1211" s="15"/>
      <c r="V1211" s="15"/>
      <c r="W1211" s="15"/>
      <c r="X1211" s="15"/>
      <c r="Z1211" s="15"/>
      <c r="AA1211" s="15"/>
      <c r="AB1211" s="15"/>
      <c r="AC1211" s="15"/>
      <c r="AD1211" s="15"/>
      <c r="AE1211" s="15"/>
      <c r="AF1211" s="15"/>
      <c r="AG1211" s="15"/>
      <c r="AH1211" s="15"/>
      <c r="AI1211" s="15"/>
      <c r="AJ1211" s="15"/>
      <c r="AK1211" s="15"/>
      <c r="AL1211" s="15"/>
      <c r="AM1211" s="13"/>
      <c r="AN1211" s="13"/>
      <c r="AO1211" s="13"/>
      <c r="AP1211" s="13"/>
      <c r="AQ1211" s="13"/>
      <c r="AR1211" s="13"/>
      <c r="AS1211" s="13"/>
      <c r="AT1211" s="13"/>
      <c r="AU1211" s="13"/>
      <c r="AV1211" s="13"/>
      <c r="AW1211" s="13"/>
      <c r="AX1211" s="13"/>
      <c r="AY1211" s="13"/>
      <c r="AZ1211" s="13"/>
      <c r="BA1211" s="13"/>
      <c r="BB1211" s="13"/>
      <c r="BC1211" s="13"/>
      <c r="BD1211" s="13"/>
      <c r="BE1211" s="13"/>
      <c r="BF1211" s="13"/>
      <c r="BG1211" s="13"/>
      <c r="BH1211" s="13"/>
      <c r="BI1211" s="13"/>
      <c r="BJ1211" s="13"/>
      <c r="BK1211" s="13"/>
      <c r="BL1211" s="13"/>
      <c r="BM1211" s="13"/>
      <c r="BN1211" s="13"/>
      <c r="BO1211" s="13"/>
      <c r="BP1211" s="13"/>
      <c r="BQ1211" s="13"/>
      <c r="BR1211" s="13"/>
      <c r="BS1211" s="13"/>
      <c r="BT1211" s="13"/>
      <c r="BU1211" s="13"/>
      <c r="BV1211" s="13"/>
      <c r="BW1211" s="13"/>
      <c r="BX1211" s="13"/>
      <c r="BY1211" s="13"/>
      <c r="BZ1211" s="13"/>
      <c r="CA1211" s="13"/>
      <c r="CB1211" s="13"/>
      <c r="CC1211" s="13"/>
      <c r="CD1211" s="13"/>
      <c r="CE1211" s="13"/>
      <c r="CF1211" s="13"/>
      <c r="CG1211" s="13"/>
      <c r="CH1211" s="13"/>
    </row>
    <row r="1212" spans="1:86">
      <c r="A1212" s="15"/>
      <c r="B1212" s="15"/>
      <c r="C1212" s="15"/>
      <c r="D1212" s="15"/>
      <c r="E1212" s="15"/>
      <c r="F1212" s="15"/>
      <c r="G1212" s="15"/>
      <c r="H1212" s="15"/>
      <c r="I1212" s="15"/>
      <c r="J1212" s="15"/>
      <c r="K1212" s="15"/>
      <c r="L1212" s="15"/>
      <c r="M1212" s="15"/>
      <c r="N1212" s="15"/>
      <c r="O1212" s="15"/>
      <c r="P1212" s="15"/>
      <c r="Q1212" s="15"/>
      <c r="R1212" s="15"/>
      <c r="S1212" s="15"/>
      <c r="T1212" s="15"/>
      <c r="U1212" s="15"/>
      <c r="V1212" s="15"/>
      <c r="W1212" s="15"/>
      <c r="X1212" s="15"/>
      <c r="Z1212" s="15"/>
      <c r="AA1212" s="15"/>
      <c r="AB1212" s="15"/>
      <c r="AC1212" s="15"/>
      <c r="AD1212" s="15"/>
      <c r="AE1212" s="15"/>
      <c r="AF1212" s="15"/>
      <c r="AG1212" s="15"/>
      <c r="AH1212" s="15"/>
      <c r="AI1212" s="15"/>
      <c r="AJ1212" s="15"/>
      <c r="AK1212" s="15"/>
      <c r="AL1212" s="15"/>
      <c r="AM1212" s="13"/>
      <c r="AN1212" s="13"/>
      <c r="AO1212" s="13"/>
      <c r="AP1212" s="13"/>
      <c r="AQ1212" s="13"/>
      <c r="AR1212" s="13"/>
      <c r="AS1212" s="13"/>
      <c r="AT1212" s="13"/>
      <c r="AU1212" s="13"/>
      <c r="AV1212" s="13"/>
      <c r="AW1212" s="13"/>
      <c r="AX1212" s="13"/>
      <c r="AY1212" s="13"/>
      <c r="AZ1212" s="13"/>
      <c r="BA1212" s="13"/>
      <c r="BB1212" s="13"/>
      <c r="BC1212" s="13"/>
      <c r="BD1212" s="13"/>
      <c r="BE1212" s="13"/>
      <c r="BF1212" s="13"/>
      <c r="BG1212" s="13"/>
      <c r="BH1212" s="13"/>
      <c r="BI1212" s="13"/>
      <c r="BJ1212" s="13"/>
      <c r="BK1212" s="13"/>
      <c r="BL1212" s="13"/>
      <c r="BM1212" s="13"/>
      <c r="BN1212" s="13"/>
      <c r="BO1212" s="13"/>
      <c r="BP1212" s="13"/>
      <c r="BQ1212" s="13"/>
      <c r="BR1212" s="13"/>
      <c r="BS1212" s="13"/>
      <c r="BT1212" s="13"/>
      <c r="BU1212" s="13"/>
      <c r="BV1212" s="13"/>
      <c r="BW1212" s="13"/>
      <c r="BX1212" s="13"/>
      <c r="BY1212" s="13"/>
      <c r="BZ1212" s="13"/>
      <c r="CA1212" s="13"/>
      <c r="CB1212" s="13"/>
      <c r="CC1212" s="13"/>
      <c r="CD1212" s="13"/>
      <c r="CE1212" s="13"/>
      <c r="CF1212" s="13"/>
      <c r="CG1212" s="13"/>
      <c r="CH1212" s="13"/>
    </row>
    <row r="1213" spans="1:86">
      <c r="A1213" s="15"/>
      <c r="B1213" s="15"/>
      <c r="C1213" s="15"/>
      <c r="D1213" s="15"/>
      <c r="E1213" s="15"/>
      <c r="F1213" s="15"/>
      <c r="G1213" s="15"/>
      <c r="H1213" s="15"/>
      <c r="I1213" s="15"/>
      <c r="J1213" s="15"/>
      <c r="K1213" s="15"/>
      <c r="L1213" s="15"/>
      <c r="M1213" s="15"/>
      <c r="N1213" s="15"/>
      <c r="O1213" s="15"/>
      <c r="P1213" s="15"/>
      <c r="Q1213" s="15"/>
      <c r="R1213" s="15"/>
      <c r="S1213" s="15"/>
      <c r="T1213" s="15"/>
      <c r="U1213" s="15"/>
      <c r="V1213" s="15"/>
      <c r="W1213" s="15"/>
      <c r="X1213" s="15"/>
      <c r="Z1213" s="15"/>
      <c r="AA1213" s="15"/>
      <c r="AB1213" s="15"/>
      <c r="AC1213" s="15"/>
      <c r="AD1213" s="15"/>
      <c r="AE1213" s="15"/>
      <c r="AF1213" s="15"/>
      <c r="AG1213" s="15"/>
      <c r="AH1213" s="15"/>
      <c r="AI1213" s="15"/>
      <c r="AJ1213" s="15"/>
      <c r="AK1213" s="15"/>
      <c r="AL1213" s="15"/>
      <c r="AM1213" s="13"/>
      <c r="AN1213" s="13"/>
      <c r="AO1213" s="13"/>
      <c r="AP1213" s="13"/>
      <c r="AQ1213" s="13"/>
      <c r="AR1213" s="13"/>
      <c r="AS1213" s="13"/>
      <c r="AT1213" s="13"/>
      <c r="AU1213" s="13"/>
      <c r="AV1213" s="13"/>
      <c r="AW1213" s="13"/>
      <c r="AX1213" s="13"/>
      <c r="AY1213" s="13"/>
      <c r="AZ1213" s="13"/>
      <c r="BA1213" s="13"/>
      <c r="BB1213" s="13"/>
      <c r="BC1213" s="13"/>
      <c r="BD1213" s="13"/>
      <c r="BE1213" s="13"/>
      <c r="BF1213" s="13"/>
      <c r="BG1213" s="13"/>
      <c r="BH1213" s="13"/>
      <c r="BI1213" s="13"/>
      <c r="BJ1213" s="13"/>
      <c r="BK1213" s="13"/>
      <c r="BL1213" s="13"/>
      <c r="BM1213" s="13"/>
      <c r="BN1213" s="13"/>
      <c r="BO1213" s="13"/>
      <c r="BP1213" s="13"/>
      <c r="BQ1213" s="13"/>
      <c r="BR1213" s="13"/>
      <c r="BS1213" s="13"/>
      <c r="BT1213" s="13"/>
      <c r="BU1213" s="13"/>
      <c r="BV1213" s="13"/>
      <c r="BW1213" s="13"/>
      <c r="BX1213" s="13"/>
      <c r="BY1213" s="13"/>
      <c r="BZ1213" s="13"/>
      <c r="CA1213" s="13"/>
      <c r="CB1213" s="13"/>
      <c r="CC1213" s="13"/>
      <c r="CD1213" s="13"/>
      <c r="CE1213" s="13"/>
      <c r="CF1213" s="13"/>
      <c r="CG1213" s="13"/>
      <c r="CH1213" s="13"/>
    </row>
    <row r="1214" spans="1:86">
      <c r="A1214" s="15"/>
      <c r="B1214" s="15"/>
      <c r="C1214" s="15"/>
      <c r="D1214" s="15"/>
      <c r="E1214" s="15"/>
      <c r="F1214" s="15"/>
      <c r="G1214" s="15"/>
      <c r="H1214" s="15"/>
      <c r="I1214" s="15"/>
      <c r="J1214" s="15"/>
      <c r="K1214" s="15"/>
      <c r="L1214" s="15"/>
      <c r="M1214" s="15"/>
      <c r="N1214" s="15"/>
      <c r="O1214" s="15"/>
      <c r="P1214" s="15"/>
      <c r="Q1214" s="15"/>
      <c r="R1214" s="15"/>
      <c r="S1214" s="15"/>
      <c r="T1214" s="15"/>
      <c r="U1214" s="15"/>
      <c r="V1214" s="15"/>
      <c r="W1214" s="15"/>
      <c r="X1214" s="15"/>
      <c r="Z1214" s="15"/>
      <c r="AA1214" s="15"/>
      <c r="AB1214" s="15"/>
      <c r="AC1214" s="15"/>
      <c r="AD1214" s="15"/>
      <c r="AE1214" s="15"/>
      <c r="AF1214" s="15"/>
      <c r="AG1214" s="15"/>
      <c r="AH1214" s="15"/>
      <c r="AI1214" s="15"/>
      <c r="AJ1214" s="15"/>
      <c r="AK1214" s="15"/>
      <c r="AL1214" s="15"/>
      <c r="AM1214" s="13"/>
      <c r="AN1214" s="13"/>
      <c r="AO1214" s="13"/>
      <c r="AP1214" s="13"/>
      <c r="AQ1214" s="13"/>
      <c r="AR1214" s="13"/>
      <c r="AS1214" s="13"/>
      <c r="AT1214" s="13"/>
      <c r="AU1214" s="13"/>
      <c r="AV1214" s="13"/>
      <c r="AW1214" s="13"/>
      <c r="AX1214" s="13"/>
      <c r="AY1214" s="13"/>
      <c r="AZ1214" s="13"/>
      <c r="BA1214" s="13"/>
      <c r="BB1214" s="13"/>
      <c r="BC1214" s="13"/>
      <c r="BD1214" s="13"/>
      <c r="BE1214" s="13"/>
      <c r="BF1214" s="13"/>
      <c r="BG1214" s="13"/>
      <c r="BH1214" s="13"/>
      <c r="BI1214" s="13"/>
      <c r="BJ1214" s="13"/>
      <c r="BK1214" s="13"/>
      <c r="BL1214" s="13"/>
      <c r="BM1214" s="13"/>
      <c r="BN1214" s="13"/>
      <c r="BO1214" s="13"/>
      <c r="BP1214" s="13"/>
      <c r="BQ1214" s="13"/>
      <c r="BR1214" s="13"/>
      <c r="BS1214" s="13"/>
      <c r="BT1214" s="13"/>
      <c r="BU1214" s="13"/>
      <c r="BV1214" s="13"/>
      <c r="BW1214" s="13"/>
      <c r="BX1214" s="13"/>
      <c r="BY1214" s="13"/>
      <c r="BZ1214" s="13"/>
      <c r="CA1214" s="13"/>
      <c r="CB1214" s="13"/>
      <c r="CC1214" s="13"/>
      <c r="CD1214" s="13"/>
      <c r="CE1214" s="13"/>
      <c r="CF1214" s="13"/>
      <c r="CG1214" s="13"/>
      <c r="CH1214" s="13"/>
    </row>
    <row r="1215" spans="1:86">
      <c r="A1215" s="15"/>
      <c r="B1215" s="15"/>
      <c r="C1215" s="15"/>
      <c r="D1215" s="15"/>
      <c r="E1215" s="15"/>
      <c r="F1215" s="15"/>
      <c r="G1215" s="15"/>
      <c r="H1215" s="15"/>
      <c r="I1215" s="15"/>
      <c r="J1215" s="15"/>
      <c r="K1215" s="15"/>
      <c r="L1215" s="15"/>
      <c r="M1215" s="15"/>
      <c r="N1215" s="15"/>
      <c r="O1215" s="15"/>
      <c r="P1215" s="15"/>
      <c r="Q1215" s="15"/>
      <c r="R1215" s="15"/>
      <c r="S1215" s="15"/>
      <c r="T1215" s="15"/>
      <c r="U1215" s="15"/>
      <c r="V1215" s="15"/>
      <c r="W1215" s="15"/>
      <c r="X1215" s="15"/>
      <c r="Z1215" s="15"/>
      <c r="AA1215" s="15"/>
      <c r="AB1215" s="15"/>
      <c r="AC1215" s="15"/>
      <c r="AD1215" s="15"/>
      <c r="AE1215" s="15"/>
      <c r="AF1215" s="15"/>
      <c r="AG1215" s="15"/>
      <c r="AH1215" s="15"/>
      <c r="AI1215" s="15"/>
      <c r="AJ1215" s="15"/>
      <c r="AK1215" s="15"/>
      <c r="AL1215" s="15"/>
      <c r="AM1215" s="13"/>
      <c r="AN1215" s="13"/>
      <c r="AO1215" s="13"/>
      <c r="AP1215" s="13"/>
      <c r="AQ1215" s="13"/>
      <c r="AR1215" s="13"/>
      <c r="AS1215" s="13"/>
      <c r="AT1215" s="13"/>
      <c r="AU1215" s="13"/>
      <c r="AV1215" s="13"/>
      <c r="AW1215" s="13"/>
      <c r="AX1215" s="13"/>
      <c r="AY1215" s="13"/>
      <c r="AZ1215" s="13"/>
      <c r="BA1215" s="13"/>
      <c r="BB1215" s="13"/>
      <c r="BC1215" s="13"/>
      <c r="BD1215" s="13"/>
      <c r="BE1215" s="13"/>
      <c r="BF1215" s="13"/>
      <c r="BG1215" s="13"/>
      <c r="BH1215" s="13"/>
      <c r="BI1215" s="13"/>
      <c r="BJ1215" s="13"/>
      <c r="BK1215" s="13"/>
      <c r="BL1215" s="13"/>
      <c r="BM1215" s="13"/>
      <c r="BN1215" s="13"/>
      <c r="BO1215" s="13"/>
      <c r="BP1215" s="13"/>
      <c r="BQ1215" s="13"/>
      <c r="BR1215" s="13"/>
      <c r="BS1215" s="13"/>
      <c r="BT1215" s="13"/>
      <c r="BU1215" s="13"/>
      <c r="BV1215" s="13"/>
      <c r="BW1215" s="13"/>
      <c r="BX1215" s="13"/>
      <c r="BY1215" s="13"/>
      <c r="BZ1215" s="13"/>
      <c r="CA1215" s="13"/>
      <c r="CB1215" s="13"/>
      <c r="CC1215" s="13"/>
      <c r="CD1215" s="13"/>
      <c r="CE1215" s="13"/>
      <c r="CF1215" s="13"/>
      <c r="CG1215" s="13"/>
      <c r="CH1215" s="13"/>
    </row>
    <row r="1216" spans="1:86">
      <c r="A1216" s="15"/>
      <c r="B1216" s="15"/>
      <c r="C1216" s="15"/>
      <c r="D1216" s="15"/>
      <c r="E1216" s="15"/>
      <c r="F1216" s="15"/>
      <c r="G1216" s="15"/>
      <c r="H1216" s="15"/>
      <c r="I1216" s="15"/>
      <c r="J1216" s="15"/>
      <c r="K1216" s="15"/>
      <c r="L1216" s="15"/>
      <c r="M1216" s="15"/>
      <c r="N1216" s="15"/>
      <c r="O1216" s="15"/>
      <c r="P1216" s="15"/>
      <c r="Q1216" s="15"/>
      <c r="R1216" s="15"/>
      <c r="S1216" s="15"/>
      <c r="T1216" s="15"/>
      <c r="U1216" s="15"/>
      <c r="V1216" s="15"/>
      <c r="W1216" s="15"/>
      <c r="X1216" s="15"/>
      <c r="Z1216" s="15"/>
      <c r="AA1216" s="15"/>
      <c r="AB1216" s="15"/>
      <c r="AC1216" s="15"/>
      <c r="AD1216" s="15"/>
      <c r="AE1216" s="15"/>
      <c r="AF1216" s="15"/>
      <c r="AG1216" s="15"/>
      <c r="AH1216" s="15"/>
      <c r="AI1216" s="15"/>
      <c r="AJ1216" s="15"/>
      <c r="AK1216" s="15"/>
      <c r="AL1216" s="15"/>
      <c r="AM1216" s="13"/>
      <c r="AN1216" s="13"/>
      <c r="AO1216" s="13"/>
      <c r="AP1216" s="13"/>
      <c r="AQ1216" s="13"/>
      <c r="AR1216" s="13"/>
      <c r="AS1216" s="13"/>
      <c r="AT1216" s="13"/>
      <c r="AU1216" s="13"/>
      <c r="AV1216" s="13"/>
      <c r="AW1216" s="13"/>
      <c r="AX1216" s="13"/>
      <c r="AY1216" s="13"/>
      <c r="AZ1216" s="13"/>
      <c r="BA1216" s="13"/>
      <c r="BB1216" s="13"/>
      <c r="BC1216" s="13"/>
      <c r="BD1216" s="13"/>
      <c r="BE1216" s="13"/>
      <c r="BF1216" s="13"/>
      <c r="BG1216" s="13"/>
      <c r="BH1216" s="13"/>
      <c r="BI1216" s="13"/>
      <c r="BJ1216" s="13"/>
      <c r="BK1216" s="13"/>
      <c r="BL1216" s="13"/>
      <c r="BM1216" s="13"/>
      <c r="BN1216" s="13"/>
      <c r="BO1216" s="13"/>
      <c r="BP1216" s="13"/>
      <c r="BQ1216" s="13"/>
      <c r="BR1216" s="13"/>
      <c r="BS1216" s="13"/>
      <c r="BT1216" s="13"/>
      <c r="BU1216" s="13"/>
      <c r="BV1216" s="13"/>
      <c r="BW1216" s="13"/>
      <c r="BX1216" s="13"/>
      <c r="BY1216" s="13"/>
      <c r="BZ1216" s="13"/>
      <c r="CA1216" s="13"/>
      <c r="CB1216" s="13"/>
      <c r="CC1216" s="13"/>
      <c r="CD1216" s="13"/>
      <c r="CE1216" s="13"/>
      <c r="CF1216" s="13"/>
      <c r="CG1216" s="13"/>
      <c r="CH1216" s="13"/>
    </row>
    <row r="1217" spans="1:86">
      <c r="A1217" s="15"/>
      <c r="B1217" s="15"/>
      <c r="C1217" s="15"/>
      <c r="D1217" s="15"/>
      <c r="E1217" s="15"/>
      <c r="F1217" s="15"/>
      <c r="G1217" s="15"/>
      <c r="H1217" s="15"/>
      <c r="I1217" s="15"/>
      <c r="J1217" s="15"/>
      <c r="K1217" s="15"/>
      <c r="L1217" s="15"/>
      <c r="M1217" s="15"/>
      <c r="N1217" s="15"/>
      <c r="O1217" s="15"/>
      <c r="P1217" s="15"/>
      <c r="Q1217" s="15"/>
      <c r="R1217" s="15"/>
      <c r="S1217" s="15"/>
      <c r="T1217" s="15"/>
      <c r="U1217" s="15"/>
      <c r="V1217" s="15"/>
      <c r="W1217" s="15"/>
      <c r="X1217" s="15"/>
      <c r="Z1217" s="15"/>
      <c r="AA1217" s="15"/>
      <c r="AB1217" s="15"/>
      <c r="AC1217" s="15"/>
      <c r="AD1217" s="15"/>
      <c r="AE1217" s="15"/>
      <c r="AF1217" s="15"/>
      <c r="AG1217" s="15"/>
      <c r="AH1217" s="15"/>
      <c r="AI1217" s="15"/>
      <c r="AJ1217" s="15"/>
      <c r="AK1217" s="15"/>
      <c r="AL1217" s="15"/>
      <c r="AM1217" s="13"/>
      <c r="AN1217" s="13"/>
      <c r="AO1217" s="13"/>
      <c r="AP1217" s="13"/>
      <c r="AQ1217" s="13"/>
      <c r="AR1217" s="13"/>
      <c r="AS1217" s="13"/>
      <c r="AT1217" s="13"/>
      <c r="AU1217" s="13"/>
      <c r="AV1217" s="13"/>
      <c r="AW1217" s="13"/>
      <c r="AX1217" s="13"/>
      <c r="AY1217" s="13"/>
      <c r="AZ1217" s="13"/>
      <c r="BA1217" s="13"/>
      <c r="BB1217" s="13"/>
      <c r="BC1217" s="13"/>
      <c r="BD1217" s="13"/>
      <c r="BE1217" s="13"/>
      <c r="BF1217" s="13"/>
      <c r="BG1217" s="13"/>
      <c r="BH1217" s="13"/>
      <c r="BI1217" s="13"/>
      <c r="BJ1217" s="13"/>
      <c r="BK1217" s="13"/>
      <c r="BL1217" s="13"/>
      <c r="BM1217" s="13"/>
      <c r="BN1217" s="13"/>
      <c r="BO1217" s="13"/>
      <c r="BP1217" s="13"/>
      <c r="BQ1217" s="13"/>
      <c r="BR1217" s="13"/>
      <c r="BS1217" s="13"/>
      <c r="BT1217" s="13"/>
      <c r="BU1217" s="13"/>
      <c r="BV1217" s="13"/>
      <c r="BW1217" s="13"/>
      <c r="BX1217" s="13"/>
      <c r="BY1217" s="13"/>
      <c r="BZ1217" s="13"/>
      <c r="CA1217" s="13"/>
      <c r="CB1217" s="13"/>
      <c r="CC1217" s="13"/>
      <c r="CD1217" s="13"/>
      <c r="CE1217" s="13"/>
      <c r="CF1217" s="13"/>
      <c r="CG1217" s="13"/>
      <c r="CH1217" s="13"/>
    </row>
  </sheetData>
  <mergeCells count="4">
    <mergeCell ref="A1:J1"/>
    <mergeCell ref="A21:J21"/>
    <mergeCell ref="A23:I23"/>
    <mergeCell ref="A22:J22"/>
  </mergeCells>
  <printOptions horizontalCentered="1"/>
  <pageMargins left="0.7" right="0.7" top="0.75" bottom="0.75" header="0.3" footer="0.3"/>
  <pageSetup scale="60" fitToHeight="0" orientation="landscape" r:id="rId1"/>
  <ignoredErrors>
    <ignoredError sqref="D19" formula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M89"/>
  <sheetViews>
    <sheetView zoomScale="90" zoomScaleNormal="90" workbookViewId="0">
      <pane xSplit="1" topLeftCell="B1" activePane="topRight" state="frozen"/>
      <selection pane="topRight" activeCell="D11" sqref="D11"/>
    </sheetView>
  </sheetViews>
  <sheetFormatPr defaultColWidth="9.33203125" defaultRowHeight="13.2"/>
  <cols>
    <col min="1" max="1" width="41.5546875" style="352" customWidth="1"/>
    <col min="2" max="2" width="7.5546875" style="352" customWidth="1"/>
    <col min="3" max="3" width="8.88671875" style="352" bestFit="1" customWidth="1"/>
    <col min="4" max="4" width="11.5546875" style="699" customWidth="1"/>
    <col min="5" max="5" width="11" style="699" customWidth="1"/>
    <col min="6" max="6" width="12.5546875" style="699" customWidth="1"/>
    <col min="7" max="7" width="12.44140625" style="687" customWidth="1"/>
    <col min="8" max="8" width="11.44140625" style="352" customWidth="1"/>
    <col min="9" max="9" width="2.44140625" style="352" customWidth="1"/>
    <col min="10" max="11" width="9.33203125" style="352"/>
    <col min="12" max="12" width="14.33203125" style="352" customWidth="1"/>
    <col min="13" max="14" width="9.33203125" style="352"/>
    <col min="15" max="15" width="16.6640625" style="352" customWidth="1"/>
    <col min="16" max="16" width="12.5546875" style="352" customWidth="1"/>
    <col min="17" max="17" width="1.5546875" style="352" customWidth="1"/>
    <col min="18" max="19" width="9.33203125" style="352"/>
    <col min="20" max="20" width="13.109375" style="352" bestFit="1" customWidth="1"/>
    <col min="21" max="22" width="9.33203125" style="352"/>
    <col min="23" max="23" width="15.5546875" style="352" customWidth="1"/>
    <col min="24" max="24" width="13.33203125" style="352" customWidth="1"/>
    <col min="25" max="25" width="2.44140625" style="352" customWidth="1"/>
    <col min="26" max="27" width="9.33203125" style="352"/>
    <col min="28" max="28" width="12" style="352" customWidth="1"/>
    <col min="29" max="30" width="9.33203125" style="352"/>
    <col min="31" max="31" width="15" style="687" customWidth="1"/>
    <col min="32" max="32" width="13.33203125" style="352" customWidth="1"/>
    <col min="33" max="33" width="9.33203125" style="352"/>
    <col min="34" max="34" width="9.33203125" style="89"/>
    <col min="35" max="36" width="9.33203125" style="703"/>
    <col min="37" max="37" width="9.33203125" style="89"/>
    <col min="38" max="38" width="10.33203125" style="578" bestFit="1" customWidth="1"/>
    <col min="39" max="16384" width="9.33203125" style="89"/>
  </cols>
  <sheetData>
    <row r="1" spans="1:39" ht="15.6">
      <c r="A1" s="944" t="s">
        <v>84</v>
      </c>
      <c r="B1" s="944"/>
      <c r="C1" s="944"/>
      <c r="D1" s="944"/>
      <c r="E1" s="944"/>
      <c r="F1" s="944"/>
      <c r="G1" s="944"/>
      <c r="H1" s="944"/>
      <c r="I1" s="944"/>
    </row>
    <row r="2" spans="1:39" ht="15.6" customHeight="1">
      <c r="A2" s="945" t="s">
        <v>85</v>
      </c>
      <c r="B2" s="945"/>
      <c r="C2" s="945"/>
      <c r="D2" s="945"/>
      <c r="E2" s="945"/>
      <c r="F2" s="945"/>
      <c r="G2" s="945"/>
      <c r="H2" s="945"/>
      <c r="I2" s="945"/>
    </row>
    <row r="3" spans="1:39" ht="15.6" customHeight="1">
      <c r="A3" s="946" t="s">
        <v>86</v>
      </c>
      <c r="B3" s="946"/>
      <c r="C3" s="946"/>
      <c r="D3" s="946"/>
      <c r="E3" s="946"/>
      <c r="F3" s="946"/>
      <c r="G3" s="946"/>
      <c r="H3" s="946"/>
      <c r="I3" s="946"/>
    </row>
    <row r="4" spans="1:39" ht="16.2" thickBot="1">
      <c r="A4" s="816"/>
      <c r="B4" s="887"/>
      <c r="C4" s="887"/>
      <c r="D4" s="689"/>
      <c r="E4" s="817"/>
      <c r="F4" s="818"/>
      <c r="G4" s="678"/>
      <c r="H4" s="887"/>
      <c r="I4" s="887"/>
      <c r="Z4" s="89"/>
      <c r="AA4" s="89"/>
      <c r="AB4" s="89"/>
      <c r="AC4" s="89"/>
      <c r="AD4" s="89"/>
      <c r="AE4" s="686"/>
      <c r="AF4" s="89"/>
    </row>
    <row r="5" spans="1:39" ht="16.2" thickBot="1">
      <c r="A5" s="888"/>
      <c r="B5" s="927" t="s">
        <v>87</v>
      </c>
      <c r="C5" s="928"/>
      <c r="D5" s="928"/>
      <c r="E5" s="928"/>
      <c r="F5" s="928"/>
      <c r="G5" s="928"/>
      <c r="H5" s="928"/>
      <c r="I5" s="465"/>
      <c r="J5" s="927" t="s">
        <v>88</v>
      </c>
      <c r="K5" s="928"/>
      <c r="L5" s="928"/>
      <c r="M5" s="928"/>
      <c r="N5" s="928"/>
      <c r="O5" s="928"/>
      <c r="P5" s="928"/>
      <c r="Q5" s="465"/>
      <c r="R5" s="927" t="s">
        <v>89</v>
      </c>
      <c r="S5" s="928"/>
      <c r="T5" s="928"/>
      <c r="U5" s="928"/>
      <c r="V5" s="928"/>
      <c r="W5" s="928"/>
      <c r="X5" s="928"/>
      <c r="Y5" s="465"/>
      <c r="Z5" s="927" t="s">
        <v>90</v>
      </c>
      <c r="AA5" s="928"/>
      <c r="AB5" s="928"/>
      <c r="AC5" s="928"/>
      <c r="AD5" s="928"/>
      <c r="AE5" s="928"/>
      <c r="AF5" s="929"/>
    </row>
    <row r="6" spans="1:39">
      <c r="A6" s="466"/>
      <c r="B6" s="466"/>
      <c r="C6" s="930" t="s">
        <v>91</v>
      </c>
      <c r="D6" s="931"/>
      <c r="E6" s="931"/>
      <c r="F6" s="931"/>
      <c r="G6" s="931"/>
      <c r="H6" s="932"/>
      <c r="I6" s="467"/>
      <c r="J6" s="466"/>
      <c r="K6" s="930" t="s">
        <v>91</v>
      </c>
      <c r="L6" s="931"/>
      <c r="M6" s="931"/>
      <c r="N6" s="931"/>
      <c r="O6" s="931"/>
      <c r="P6" s="932"/>
      <c r="Q6" s="467"/>
      <c r="R6" s="466"/>
      <c r="S6" s="930" t="s">
        <v>91</v>
      </c>
      <c r="T6" s="931"/>
      <c r="U6" s="931"/>
      <c r="V6" s="931"/>
      <c r="W6" s="931"/>
      <c r="X6" s="932"/>
      <c r="Y6" s="467"/>
      <c r="Z6" s="468"/>
      <c r="AA6" s="933" t="s">
        <v>91</v>
      </c>
      <c r="AB6" s="934"/>
      <c r="AC6" s="934"/>
      <c r="AD6" s="934"/>
      <c r="AE6" s="934"/>
      <c r="AF6" s="935"/>
    </row>
    <row r="7" spans="1:39" ht="39.6">
      <c r="A7" s="469" t="s">
        <v>92</v>
      </c>
      <c r="B7" s="470" t="s">
        <v>93</v>
      </c>
      <c r="C7" s="471" t="s">
        <v>94</v>
      </c>
      <c r="D7" s="690" t="s">
        <v>95</v>
      </c>
      <c r="E7" s="690" t="s">
        <v>96</v>
      </c>
      <c r="F7" s="690" t="s">
        <v>97</v>
      </c>
      <c r="G7" s="679" t="s">
        <v>98</v>
      </c>
      <c r="H7" s="473" t="s">
        <v>99</v>
      </c>
      <c r="I7" s="467"/>
      <c r="J7" s="470" t="s">
        <v>93</v>
      </c>
      <c r="K7" s="471" t="s">
        <v>94</v>
      </c>
      <c r="L7" s="472" t="s">
        <v>95</v>
      </c>
      <c r="M7" s="472" t="s">
        <v>96</v>
      </c>
      <c r="N7" s="472" t="s">
        <v>97</v>
      </c>
      <c r="O7" s="472" t="s">
        <v>98</v>
      </c>
      <c r="P7" s="473" t="s">
        <v>99</v>
      </c>
      <c r="Q7" s="467"/>
      <c r="R7" s="470" t="s">
        <v>93</v>
      </c>
      <c r="S7" s="471" t="s">
        <v>94</v>
      </c>
      <c r="T7" s="472" t="s">
        <v>95</v>
      </c>
      <c r="U7" s="472" t="s">
        <v>96</v>
      </c>
      <c r="V7" s="472" t="s">
        <v>97</v>
      </c>
      <c r="W7" s="472" t="s">
        <v>98</v>
      </c>
      <c r="X7" s="473" t="s">
        <v>99</v>
      </c>
      <c r="Y7" s="467"/>
      <c r="Z7" s="470" t="s">
        <v>93</v>
      </c>
      <c r="AA7" s="471" t="s">
        <v>94</v>
      </c>
      <c r="AB7" s="472" t="s">
        <v>95</v>
      </c>
      <c r="AC7" s="472" t="s">
        <v>96</v>
      </c>
      <c r="AD7" s="472" t="s">
        <v>97</v>
      </c>
      <c r="AE7" s="679" t="s">
        <v>98</v>
      </c>
      <c r="AF7" s="473" t="s">
        <v>99</v>
      </c>
    </row>
    <row r="8" spans="1:39">
      <c r="A8" s="474" t="s">
        <v>39</v>
      </c>
      <c r="B8" s="475"/>
      <c r="C8" s="475" t="s">
        <v>100</v>
      </c>
      <c r="D8" s="691" t="s">
        <v>101</v>
      </c>
      <c r="E8" s="691" t="s">
        <v>102</v>
      </c>
      <c r="F8" s="691" t="s">
        <v>103</v>
      </c>
      <c r="G8" s="680" t="s">
        <v>104</v>
      </c>
      <c r="H8" s="475"/>
      <c r="I8" s="467"/>
      <c r="J8" s="475"/>
      <c r="K8" s="476"/>
      <c r="L8" s="477"/>
      <c r="M8" s="477"/>
      <c r="N8" s="477"/>
      <c r="O8" s="477"/>
      <c r="P8" s="478"/>
      <c r="Q8" s="467"/>
      <c r="R8" s="475"/>
      <c r="S8" s="476"/>
      <c r="T8" s="477"/>
      <c r="U8" s="477"/>
      <c r="V8" s="477"/>
      <c r="W8" s="477"/>
      <c r="X8" s="478"/>
      <c r="Y8" s="467"/>
      <c r="Z8" s="475"/>
      <c r="AA8" s="476"/>
      <c r="AB8" s="477"/>
      <c r="AC8" s="477"/>
      <c r="AD8" s="477"/>
      <c r="AE8" s="681"/>
      <c r="AF8" s="478"/>
    </row>
    <row r="9" spans="1:39">
      <c r="A9" s="479" t="s">
        <v>105</v>
      </c>
      <c r="B9" s="479" t="s">
        <v>106</v>
      </c>
      <c r="C9" s="480">
        <f>K9+S9</f>
        <v>0</v>
      </c>
      <c r="D9" s="493">
        <f>L9+T9</f>
        <v>0</v>
      </c>
      <c r="E9" s="493">
        <f>M9+U9</f>
        <v>0</v>
      </c>
      <c r="F9" s="493">
        <v>0</v>
      </c>
      <c r="G9" s="310">
        <f>O9+W9</f>
        <v>0</v>
      </c>
      <c r="H9" s="483">
        <f>G9/$G$62</f>
        <v>0</v>
      </c>
      <c r="I9" s="467"/>
      <c r="J9" s="479" t="s">
        <v>106</v>
      </c>
      <c r="K9" s="480"/>
      <c r="L9" s="481"/>
      <c r="M9" s="481"/>
      <c r="N9" s="481"/>
      <c r="O9" s="404"/>
      <c r="P9" s="483">
        <f>O9/$G$62</f>
        <v>0</v>
      </c>
      <c r="Q9" s="467"/>
      <c r="R9" s="479" t="s">
        <v>106</v>
      </c>
      <c r="S9" s="480"/>
      <c r="T9" s="481"/>
      <c r="U9" s="481"/>
      <c r="V9" s="481"/>
      <c r="W9" s="482"/>
      <c r="X9" s="483">
        <f>W9/$G$62</f>
        <v>0</v>
      </c>
      <c r="Y9" s="467"/>
      <c r="Z9" s="479" t="s">
        <v>106</v>
      </c>
      <c r="AA9" s="480"/>
      <c r="AB9" s="481"/>
      <c r="AC9" s="481"/>
      <c r="AD9" s="481"/>
      <c r="AE9" s="310"/>
      <c r="AF9" s="483">
        <f>AE9/$G$62</f>
        <v>0</v>
      </c>
    </row>
    <row r="10" spans="1:39">
      <c r="A10" s="479" t="s">
        <v>107</v>
      </c>
      <c r="B10" s="479" t="s">
        <v>106</v>
      </c>
      <c r="C10" s="480">
        <v>14953</v>
      </c>
      <c r="D10" s="493">
        <v>11573472.470000001</v>
      </c>
      <c r="E10" s="493">
        <v>1395.1149</v>
      </c>
      <c r="F10" s="493">
        <v>0</v>
      </c>
      <c r="G10" s="310">
        <v>15330553.24</v>
      </c>
      <c r="H10" s="483">
        <f>G10/$G$62</f>
        <v>0.27326652302668519</v>
      </c>
      <c r="I10" s="467"/>
      <c r="J10" s="479" t="s">
        <v>106</v>
      </c>
      <c r="K10" s="480">
        <v>12196</v>
      </c>
      <c r="L10" s="481">
        <v>9439582.040000001</v>
      </c>
      <c r="M10" s="481">
        <v>1137.8868</v>
      </c>
      <c r="N10" s="481"/>
      <c r="O10" s="482">
        <v>12491674.07</v>
      </c>
      <c r="P10" s="483">
        <f>O10/$G$62</f>
        <v>0.22266361079422478</v>
      </c>
      <c r="Q10" s="467"/>
      <c r="R10" s="479" t="s">
        <v>106</v>
      </c>
      <c r="S10" s="480">
        <f>2755+2</f>
        <v>2757</v>
      </c>
      <c r="T10" s="481">
        <v>2133890.4300000002</v>
      </c>
      <c r="U10" s="481">
        <v>257.04149999999998</v>
      </c>
      <c r="V10" s="481"/>
      <c r="W10" s="482">
        <v>2836686.56</v>
      </c>
      <c r="X10" s="483">
        <f>W10/$G$62</f>
        <v>5.0563829043375634E-2</v>
      </c>
      <c r="Y10" s="467"/>
      <c r="Z10" s="479" t="s">
        <v>106</v>
      </c>
      <c r="AA10" s="480">
        <v>12637</v>
      </c>
      <c r="AB10" s="481">
        <v>9780911.6300000008</v>
      </c>
      <c r="AC10" s="481">
        <v>1179.0320999999999</v>
      </c>
      <c r="AD10" s="481"/>
      <c r="AE10" s="310">
        <v>12923966.08</v>
      </c>
      <c r="AF10" s="483">
        <f>AE10/$G$62</f>
        <v>0.23036919927857857</v>
      </c>
      <c r="AH10" s="704"/>
      <c r="AK10" s="704"/>
      <c r="AM10" s="704"/>
    </row>
    <row r="11" spans="1:39">
      <c r="A11" s="479" t="s">
        <v>108</v>
      </c>
      <c r="B11" s="479" t="s">
        <v>106</v>
      </c>
      <c r="C11" s="480">
        <f t="shared" ref="C11:G11" si="0">K11+S11</f>
        <v>0</v>
      </c>
      <c r="D11" s="493">
        <f t="shared" si="0"/>
        <v>0</v>
      </c>
      <c r="E11" s="493">
        <f t="shared" si="0"/>
        <v>0</v>
      </c>
      <c r="F11" s="493">
        <v>0</v>
      </c>
      <c r="G11" s="310">
        <f t="shared" si="0"/>
        <v>0</v>
      </c>
      <c r="H11" s="483">
        <f>G11/$G$62</f>
        <v>0</v>
      </c>
      <c r="I11" s="467"/>
      <c r="J11" s="479" t="s">
        <v>106</v>
      </c>
      <c r="K11" s="480"/>
      <c r="L11" s="481"/>
      <c r="M11" s="481"/>
      <c r="N11" s="481"/>
      <c r="O11" s="482"/>
      <c r="P11" s="483">
        <f>O11/$G$62</f>
        <v>0</v>
      </c>
      <c r="Q11" s="467"/>
      <c r="R11" s="479" t="s">
        <v>106</v>
      </c>
      <c r="S11" s="480"/>
      <c r="T11" s="481"/>
      <c r="U11" s="481"/>
      <c r="V11" s="481"/>
      <c r="W11" s="482"/>
      <c r="X11" s="483">
        <f>W11/$G$62</f>
        <v>0</v>
      </c>
      <c r="Y11" s="467"/>
      <c r="Z11" s="479" t="s">
        <v>106</v>
      </c>
      <c r="AA11" s="480"/>
      <c r="AB11" s="481"/>
      <c r="AC11" s="481"/>
      <c r="AD11" s="481"/>
      <c r="AE11" s="310"/>
      <c r="AF11" s="483">
        <f>AE11/$G$62</f>
        <v>0</v>
      </c>
      <c r="AH11" s="704"/>
      <c r="AK11" s="704"/>
    </row>
    <row r="12" spans="1:39">
      <c r="A12" s="484" t="s">
        <v>41</v>
      </c>
      <c r="B12" s="467"/>
      <c r="C12" s="485"/>
      <c r="D12" s="486"/>
      <c r="E12" s="486"/>
      <c r="F12" s="486"/>
      <c r="G12" s="681"/>
      <c r="H12" s="478"/>
      <c r="I12" s="467"/>
      <c r="J12" s="467"/>
      <c r="K12" s="485"/>
      <c r="L12" s="486"/>
      <c r="M12" s="486"/>
      <c r="N12" s="486"/>
      <c r="O12" s="486"/>
      <c r="P12" s="478"/>
      <c r="Q12" s="467"/>
      <c r="R12" s="467"/>
      <c r="S12" s="485"/>
      <c r="T12" s="486"/>
      <c r="U12" s="486"/>
      <c r="V12" s="486"/>
      <c r="W12" s="486"/>
      <c r="X12" s="478"/>
      <c r="Y12" s="467"/>
      <c r="Z12" s="467"/>
      <c r="AA12" s="485"/>
      <c r="AB12" s="486"/>
      <c r="AC12" s="486"/>
      <c r="AD12" s="486"/>
      <c r="AE12" s="681"/>
      <c r="AF12" s="478"/>
      <c r="AH12" s="704"/>
      <c r="AK12" s="704"/>
    </row>
    <row r="13" spans="1:39">
      <c r="A13" s="479" t="s">
        <v>109</v>
      </c>
      <c r="B13" s="479" t="s">
        <v>110</v>
      </c>
      <c r="C13" s="480">
        <v>13</v>
      </c>
      <c r="D13" s="493">
        <v>1123.5</v>
      </c>
      <c r="E13" s="493">
        <v>0.1323</v>
      </c>
      <c r="F13" s="493">
        <v>0</v>
      </c>
      <c r="G13" s="310">
        <f t="shared" ref="C13:G22" si="1">O13+W13</f>
        <v>644</v>
      </c>
      <c r="H13" s="483">
        <f t="shared" ref="H13:H22" si="2">G13/$G$62</f>
        <v>1.1479275279512696E-5</v>
      </c>
      <c r="I13" s="467"/>
      <c r="J13" s="479" t="s">
        <v>110</v>
      </c>
      <c r="K13" s="487">
        <v>13</v>
      </c>
      <c r="L13" s="488">
        <v>1123.5</v>
      </c>
      <c r="M13" s="488">
        <v>0.1323</v>
      </c>
      <c r="N13" s="488"/>
      <c r="O13" s="482">
        <v>644</v>
      </c>
      <c r="P13" s="483">
        <f t="shared" ref="P13:P22" si="3">O13/$G$62</f>
        <v>1.1479275279512696E-5</v>
      </c>
      <c r="Q13" s="467"/>
      <c r="R13" s="479" t="s">
        <v>110</v>
      </c>
      <c r="S13" s="487"/>
      <c r="T13" s="488"/>
      <c r="U13" s="488"/>
      <c r="V13" s="488"/>
      <c r="W13" s="482"/>
      <c r="X13" s="483">
        <f t="shared" ref="X13:X22" si="4">W13/$G$62</f>
        <v>0</v>
      </c>
      <c r="Y13" s="467"/>
      <c r="Z13" s="479" t="s">
        <v>110</v>
      </c>
      <c r="AA13" s="487">
        <v>13</v>
      </c>
      <c r="AB13" s="488">
        <v>1123.5</v>
      </c>
      <c r="AC13" s="488">
        <v>0.1323</v>
      </c>
      <c r="AD13" s="488"/>
      <c r="AE13" s="310">
        <v>644</v>
      </c>
      <c r="AF13" s="483">
        <f t="shared" ref="AF13:AF22" si="5">AE13/$G$62</f>
        <v>1.1479275279512696E-5</v>
      </c>
      <c r="AH13" s="704"/>
      <c r="AK13" s="704"/>
    </row>
    <row r="14" spans="1:39">
      <c r="A14" s="479" t="s">
        <v>111</v>
      </c>
      <c r="B14" s="479" t="s">
        <v>110</v>
      </c>
      <c r="C14" s="480">
        <v>230</v>
      </c>
      <c r="D14" s="493">
        <v>25151.62</v>
      </c>
      <c r="E14" s="493">
        <v>2.97</v>
      </c>
      <c r="F14" s="493">
        <v>0</v>
      </c>
      <c r="G14" s="310">
        <v>7163</v>
      </c>
      <c r="H14" s="483">
        <f t="shared" si="2"/>
        <v>1.2768020004215751E-4</v>
      </c>
      <c r="I14" s="467"/>
      <c r="J14" s="479" t="s">
        <v>110</v>
      </c>
      <c r="K14" s="487">
        <v>202</v>
      </c>
      <c r="L14" s="488">
        <v>22201.06</v>
      </c>
      <c r="M14" s="488">
        <v>2.62</v>
      </c>
      <c r="N14" s="488"/>
      <c r="O14" s="482">
        <v>6203</v>
      </c>
      <c r="P14" s="483">
        <f t="shared" si="3"/>
        <v>1.1056823689257338E-4</v>
      </c>
      <c r="Q14" s="467"/>
      <c r="R14" s="479" t="s">
        <v>110</v>
      </c>
      <c r="S14" s="487">
        <v>28</v>
      </c>
      <c r="T14" s="488">
        <v>2950.56</v>
      </c>
      <c r="U14" s="488">
        <v>0.35</v>
      </c>
      <c r="V14" s="488"/>
      <c r="W14" s="482">
        <v>960</v>
      </c>
      <c r="X14" s="483">
        <f t="shared" si="4"/>
        <v>1.7111963149584142E-5</v>
      </c>
      <c r="Y14" s="467"/>
      <c r="Z14" s="479" t="s">
        <v>110</v>
      </c>
      <c r="AA14" s="487">
        <v>199</v>
      </c>
      <c r="AB14" s="488">
        <v>21372.61</v>
      </c>
      <c r="AC14" s="488">
        <v>2.5299999999999998</v>
      </c>
      <c r="AD14" s="488"/>
      <c r="AE14" s="310">
        <v>6138.5</v>
      </c>
      <c r="AF14" s="483">
        <f t="shared" si="5"/>
        <v>1.0941852686846069E-4</v>
      </c>
      <c r="AH14" s="704"/>
      <c r="AK14" s="704"/>
    </row>
    <row r="15" spans="1:39">
      <c r="A15" s="479" t="s">
        <v>112</v>
      </c>
      <c r="B15" s="479" t="s">
        <v>110</v>
      </c>
      <c r="C15" s="480">
        <v>64</v>
      </c>
      <c r="D15" s="493">
        <v>5460.24</v>
      </c>
      <c r="E15" s="493">
        <v>0.64</v>
      </c>
      <c r="F15" s="493">
        <v>0</v>
      </c>
      <c r="G15" s="310">
        <v>1264</v>
      </c>
      <c r="H15" s="483">
        <f t="shared" si="2"/>
        <v>2.2530751480285788E-5</v>
      </c>
      <c r="I15" s="467"/>
      <c r="J15" s="479" t="s">
        <v>110</v>
      </c>
      <c r="K15" s="487">
        <v>59</v>
      </c>
      <c r="L15" s="488">
        <v>5033.76</v>
      </c>
      <c r="M15" s="488">
        <v>0.59</v>
      </c>
      <c r="N15" s="488"/>
      <c r="O15" s="482">
        <v>1165.25</v>
      </c>
      <c r="P15" s="483">
        <f t="shared" si="3"/>
        <v>2.0770536520888463E-5</v>
      </c>
      <c r="Q15" s="467"/>
      <c r="R15" s="479" t="s">
        <v>110</v>
      </c>
      <c r="S15" s="487">
        <v>5</v>
      </c>
      <c r="T15" s="488">
        <v>426.48</v>
      </c>
      <c r="U15" s="488">
        <v>0.05</v>
      </c>
      <c r="V15" s="488"/>
      <c r="W15" s="482">
        <v>98.75</v>
      </c>
      <c r="X15" s="483">
        <f t="shared" si="4"/>
        <v>1.7602149593973273E-6</v>
      </c>
      <c r="Y15" s="467"/>
      <c r="Z15" s="479" t="s">
        <v>110</v>
      </c>
      <c r="AA15" s="487">
        <v>47</v>
      </c>
      <c r="AB15" s="488">
        <v>4009.56</v>
      </c>
      <c r="AC15" s="488">
        <v>0.47</v>
      </c>
      <c r="AD15" s="488"/>
      <c r="AE15" s="310">
        <v>928.25</v>
      </c>
      <c r="AF15" s="483">
        <f t="shared" si="5"/>
        <v>1.6546020618334877E-5</v>
      </c>
      <c r="AH15" s="704"/>
      <c r="AK15" s="704"/>
    </row>
    <row r="16" spans="1:39">
      <c r="A16" s="479" t="s">
        <v>113</v>
      </c>
      <c r="B16" s="479" t="s">
        <v>110</v>
      </c>
      <c r="C16" s="480">
        <v>224</v>
      </c>
      <c r="D16" s="493">
        <v>35948.19</v>
      </c>
      <c r="E16" s="493">
        <v>4.25</v>
      </c>
      <c r="F16" s="493">
        <v>0</v>
      </c>
      <c r="G16" s="310">
        <v>2312.5</v>
      </c>
      <c r="H16" s="483">
        <f t="shared" si="2"/>
        <v>4.1220223732722217E-5</v>
      </c>
      <c r="I16" s="467"/>
      <c r="J16" s="479" t="s">
        <v>110</v>
      </c>
      <c r="K16" s="487">
        <v>206</v>
      </c>
      <c r="L16" s="488">
        <v>33248.22</v>
      </c>
      <c r="M16" s="488">
        <v>3.93</v>
      </c>
      <c r="N16" s="488"/>
      <c r="O16" s="482">
        <v>2122.5</v>
      </c>
      <c r="P16" s="483">
        <f t="shared" si="3"/>
        <v>3.7833481026033691E-5</v>
      </c>
      <c r="Q16" s="467"/>
      <c r="R16" s="479" t="s">
        <v>110</v>
      </c>
      <c r="S16" s="487">
        <v>18</v>
      </c>
      <c r="T16" s="488">
        <v>2699.97</v>
      </c>
      <c r="U16" s="488">
        <v>0.32</v>
      </c>
      <c r="V16" s="488"/>
      <c r="W16" s="482">
        <v>190</v>
      </c>
      <c r="X16" s="483">
        <f t="shared" si="4"/>
        <v>3.3867427066885283E-6</v>
      </c>
      <c r="Y16" s="467"/>
      <c r="Z16" s="479" t="s">
        <v>110</v>
      </c>
      <c r="AA16" s="487">
        <v>175</v>
      </c>
      <c r="AB16" s="488">
        <v>27520.3</v>
      </c>
      <c r="AC16" s="488">
        <v>3.25</v>
      </c>
      <c r="AD16" s="488"/>
      <c r="AE16" s="310">
        <v>1752.5</v>
      </c>
      <c r="AF16" s="483">
        <f t="shared" si="5"/>
        <v>3.1238245228798139E-5</v>
      </c>
      <c r="AH16" s="704"/>
      <c r="AK16" s="704"/>
    </row>
    <row r="17" spans="1:37">
      <c r="A17" s="479" t="s">
        <v>114</v>
      </c>
      <c r="B17" s="479" t="s">
        <v>106</v>
      </c>
      <c r="C17" s="480">
        <f t="shared" si="1"/>
        <v>0</v>
      </c>
      <c r="D17" s="493">
        <f t="shared" si="1"/>
        <v>0</v>
      </c>
      <c r="E17" s="493">
        <f t="shared" si="1"/>
        <v>0</v>
      </c>
      <c r="F17" s="493">
        <v>0</v>
      </c>
      <c r="G17" s="310">
        <f t="shared" si="1"/>
        <v>0</v>
      </c>
      <c r="H17" s="483">
        <f t="shared" si="2"/>
        <v>0</v>
      </c>
      <c r="I17" s="467"/>
      <c r="J17" s="479" t="s">
        <v>106</v>
      </c>
      <c r="K17" s="487"/>
      <c r="L17" s="488"/>
      <c r="M17" s="488"/>
      <c r="N17" s="488"/>
      <c r="O17" s="482"/>
      <c r="P17" s="483">
        <f t="shared" si="3"/>
        <v>0</v>
      </c>
      <c r="Q17" s="467"/>
      <c r="R17" s="479" t="s">
        <v>106</v>
      </c>
      <c r="S17" s="487"/>
      <c r="T17" s="488"/>
      <c r="U17" s="488"/>
      <c r="V17" s="488"/>
      <c r="W17" s="482"/>
      <c r="X17" s="483">
        <f t="shared" si="4"/>
        <v>0</v>
      </c>
      <c r="Y17" s="467"/>
      <c r="Z17" s="479" t="s">
        <v>106</v>
      </c>
      <c r="AA17" s="487"/>
      <c r="AB17" s="488"/>
      <c r="AC17" s="488"/>
      <c r="AD17" s="488"/>
      <c r="AE17" s="310"/>
      <c r="AF17" s="483">
        <f t="shared" si="5"/>
        <v>0</v>
      </c>
      <c r="AH17" s="704"/>
      <c r="AK17" s="704"/>
    </row>
    <row r="18" spans="1:37">
      <c r="A18" s="479" t="s">
        <v>115</v>
      </c>
      <c r="B18" s="479" t="s">
        <v>106</v>
      </c>
      <c r="C18" s="480">
        <f t="shared" si="1"/>
        <v>0</v>
      </c>
      <c r="D18" s="493">
        <f t="shared" si="1"/>
        <v>0</v>
      </c>
      <c r="E18" s="493">
        <f t="shared" si="1"/>
        <v>0</v>
      </c>
      <c r="F18" s="493">
        <v>0</v>
      </c>
      <c r="G18" s="310">
        <f t="shared" si="1"/>
        <v>0</v>
      </c>
      <c r="H18" s="483">
        <f t="shared" si="2"/>
        <v>0</v>
      </c>
      <c r="I18" s="467"/>
      <c r="J18" s="479" t="s">
        <v>106</v>
      </c>
      <c r="K18" s="487"/>
      <c r="L18" s="488"/>
      <c r="M18" s="488"/>
      <c r="N18" s="488"/>
      <c r="O18" s="482"/>
      <c r="P18" s="483">
        <f t="shared" si="3"/>
        <v>0</v>
      </c>
      <c r="Q18" s="467"/>
      <c r="R18" s="479" t="s">
        <v>106</v>
      </c>
      <c r="S18" s="487"/>
      <c r="T18" s="488"/>
      <c r="U18" s="488"/>
      <c r="V18" s="488"/>
      <c r="W18" s="482"/>
      <c r="X18" s="483">
        <f t="shared" si="4"/>
        <v>0</v>
      </c>
      <c r="Y18" s="467"/>
      <c r="Z18" s="479" t="s">
        <v>106</v>
      </c>
      <c r="AA18" s="487"/>
      <c r="AB18" s="488"/>
      <c r="AC18" s="488"/>
      <c r="AD18" s="488"/>
      <c r="AE18" s="310"/>
      <c r="AF18" s="483">
        <f t="shared" si="5"/>
        <v>0</v>
      </c>
      <c r="AH18" s="704"/>
      <c r="AK18" s="704"/>
    </row>
    <row r="19" spans="1:37">
      <c r="A19" s="479" t="s">
        <v>116</v>
      </c>
      <c r="B19" s="479" t="s">
        <v>106</v>
      </c>
      <c r="C19" s="480">
        <f t="shared" si="1"/>
        <v>0</v>
      </c>
      <c r="D19" s="493">
        <f t="shared" si="1"/>
        <v>0</v>
      </c>
      <c r="E19" s="493">
        <f t="shared" si="1"/>
        <v>0</v>
      </c>
      <c r="F19" s="493">
        <v>0</v>
      </c>
      <c r="G19" s="310">
        <f t="shared" si="1"/>
        <v>0</v>
      </c>
      <c r="H19" s="483">
        <f t="shared" si="2"/>
        <v>0</v>
      </c>
      <c r="I19" s="467"/>
      <c r="J19" s="479" t="s">
        <v>106</v>
      </c>
      <c r="K19" s="487"/>
      <c r="L19" s="488"/>
      <c r="M19" s="488"/>
      <c r="N19" s="488"/>
      <c r="O19" s="482"/>
      <c r="P19" s="483">
        <f t="shared" si="3"/>
        <v>0</v>
      </c>
      <c r="Q19" s="467"/>
      <c r="R19" s="479" t="s">
        <v>106</v>
      </c>
      <c r="S19" s="487"/>
      <c r="T19" s="488"/>
      <c r="U19" s="488"/>
      <c r="V19" s="488"/>
      <c r="W19" s="482"/>
      <c r="X19" s="483">
        <f t="shared" si="4"/>
        <v>0</v>
      </c>
      <c r="Y19" s="467"/>
      <c r="Z19" s="479" t="s">
        <v>106</v>
      </c>
      <c r="AA19" s="487"/>
      <c r="AB19" s="488"/>
      <c r="AC19" s="488"/>
      <c r="AD19" s="488"/>
      <c r="AE19" s="310"/>
      <c r="AF19" s="483">
        <f t="shared" si="5"/>
        <v>0</v>
      </c>
      <c r="AH19" s="704"/>
      <c r="AK19" s="704"/>
    </row>
    <row r="20" spans="1:37">
      <c r="A20" s="479" t="s">
        <v>117</v>
      </c>
      <c r="B20" s="479" t="s">
        <v>106</v>
      </c>
      <c r="C20" s="480">
        <f t="shared" si="1"/>
        <v>0</v>
      </c>
      <c r="D20" s="493">
        <f t="shared" si="1"/>
        <v>0</v>
      </c>
      <c r="E20" s="493">
        <f t="shared" si="1"/>
        <v>0</v>
      </c>
      <c r="F20" s="493">
        <v>0</v>
      </c>
      <c r="G20" s="310">
        <f t="shared" si="1"/>
        <v>0</v>
      </c>
      <c r="H20" s="483">
        <f t="shared" si="2"/>
        <v>0</v>
      </c>
      <c r="I20" s="467"/>
      <c r="J20" s="479" t="s">
        <v>106</v>
      </c>
      <c r="K20" s="487"/>
      <c r="L20" s="488"/>
      <c r="M20" s="488"/>
      <c r="N20" s="488"/>
      <c r="O20" s="482"/>
      <c r="P20" s="483">
        <f t="shared" si="3"/>
        <v>0</v>
      </c>
      <c r="Q20" s="467"/>
      <c r="R20" s="479" t="s">
        <v>106</v>
      </c>
      <c r="S20" s="487"/>
      <c r="T20" s="488"/>
      <c r="U20" s="488"/>
      <c r="V20" s="488"/>
      <c r="W20" s="482"/>
      <c r="X20" s="483">
        <f t="shared" si="4"/>
        <v>0</v>
      </c>
      <c r="Y20" s="467"/>
      <c r="Z20" s="479" t="s">
        <v>106</v>
      </c>
      <c r="AA20" s="487"/>
      <c r="AB20" s="488"/>
      <c r="AC20" s="488"/>
      <c r="AD20" s="488"/>
      <c r="AE20" s="310"/>
      <c r="AF20" s="483">
        <f t="shared" si="5"/>
        <v>0</v>
      </c>
      <c r="AH20" s="704"/>
      <c r="AK20" s="704"/>
    </row>
    <row r="21" spans="1:37">
      <c r="A21" s="479" t="s">
        <v>118</v>
      </c>
      <c r="B21" s="479" t="s">
        <v>106</v>
      </c>
      <c r="C21" s="480">
        <f t="shared" si="1"/>
        <v>0</v>
      </c>
      <c r="D21" s="493">
        <f t="shared" si="1"/>
        <v>0</v>
      </c>
      <c r="E21" s="493">
        <f t="shared" si="1"/>
        <v>0</v>
      </c>
      <c r="F21" s="493">
        <v>0</v>
      </c>
      <c r="G21" s="310">
        <f t="shared" si="1"/>
        <v>0</v>
      </c>
      <c r="H21" s="483">
        <f t="shared" si="2"/>
        <v>0</v>
      </c>
      <c r="I21" s="467"/>
      <c r="J21" s="479" t="s">
        <v>106</v>
      </c>
      <c r="K21" s="487"/>
      <c r="L21" s="488"/>
      <c r="M21" s="488"/>
      <c r="N21" s="488"/>
      <c r="O21" s="482"/>
      <c r="P21" s="483">
        <f t="shared" si="3"/>
        <v>0</v>
      </c>
      <c r="Q21" s="467"/>
      <c r="R21" s="479" t="s">
        <v>106</v>
      </c>
      <c r="S21" s="487"/>
      <c r="T21" s="488"/>
      <c r="U21" s="488"/>
      <c r="V21" s="488"/>
      <c r="W21" s="482"/>
      <c r="X21" s="483">
        <f t="shared" si="4"/>
        <v>0</v>
      </c>
      <c r="Y21" s="467"/>
      <c r="Z21" s="479" t="s">
        <v>106</v>
      </c>
      <c r="AA21" s="487"/>
      <c r="AB21" s="488"/>
      <c r="AC21" s="488"/>
      <c r="AD21" s="488"/>
      <c r="AE21" s="310"/>
      <c r="AF21" s="483">
        <f t="shared" si="5"/>
        <v>0</v>
      </c>
      <c r="AH21" s="704"/>
      <c r="AK21" s="704"/>
    </row>
    <row r="22" spans="1:37">
      <c r="A22" s="479" t="s">
        <v>119</v>
      </c>
      <c r="B22" s="479" t="s">
        <v>106</v>
      </c>
      <c r="C22" s="480">
        <f t="shared" si="1"/>
        <v>0</v>
      </c>
      <c r="D22" s="493">
        <f t="shared" si="1"/>
        <v>0</v>
      </c>
      <c r="E22" s="493">
        <f t="shared" si="1"/>
        <v>0</v>
      </c>
      <c r="F22" s="493">
        <v>0</v>
      </c>
      <c r="G22" s="310">
        <f t="shared" si="1"/>
        <v>0</v>
      </c>
      <c r="H22" s="483">
        <f t="shared" si="2"/>
        <v>0</v>
      </c>
      <c r="I22" s="467"/>
      <c r="J22" s="479" t="s">
        <v>106</v>
      </c>
      <c r="K22" s="487"/>
      <c r="L22" s="488"/>
      <c r="M22" s="488"/>
      <c r="N22" s="488"/>
      <c r="O22" s="482"/>
      <c r="P22" s="483">
        <f t="shared" si="3"/>
        <v>0</v>
      </c>
      <c r="Q22" s="467"/>
      <c r="R22" s="479" t="s">
        <v>106</v>
      </c>
      <c r="S22" s="487"/>
      <c r="T22" s="488"/>
      <c r="U22" s="488"/>
      <c r="V22" s="488"/>
      <c r="W22" s="482"/>
      <c r="X22" s="483">
        <f t="shared" si="4"/>
        <v>0</v>
      </c>
      <c r="Y22" s="467"/>
      <c r="Z22" s="479" t="s">
        <v>106</v>
      </c>
      <c r="AA22" s="487"/>
      <c r="AB22" s="488"/>
      <c r="AC22" s="488"/>
      <c r="AD22" s="488"/>
      <c r="AE22" s="310"/>
      <c r="AF22" s="483">
        <f t="shared" si="5"/>
        <v>0</v>
      </c>
      <c r="AH22" s="704"/>
      <c r="AK22" s="704"/>
    </row>
    <row r="23" spans="1:37">
      <c r="A23" s="484" t="s">
        <v>42</v>
      </c>
      <c r="B23" s="467"/>
      <c r="C23" s="485"/>
      <c r="D23" s="486"/>
      <c r="E23" s="486"/>
      <c r="F23" s="486"/>
      <c r="G23" s="681"/>
      <c r="H23" s="478"/>
      <c r="I23" s="467"/>
      <c r="J23" s="467"/>
      <c r="K23" s="485"/>
      <c r="L23" s="486"/>
      <c r="M23" s="486"/>
      <c r="N23" s="486"/>
      <c r="O23" s="486"/>
      <c r="P23" s="478"/>
      <c r="Q23" s="467"/>
      <c r="R23" s="467"/>
      <c r="S23" s="485"/>
      <c r="T23" s="486"/>
      <c r="U23" s="486"/>
      <c r="V23" s="486"/>
      <c r="W23" s="486"/>
      <c r="X23" s="478"/>
      <c r="Y23" s="467"/>
      <c r="Z23" s="467"/>
      <c r="AA23" s="485"/>
      <c r="AB23" s="486"/>
      <c r="AC23" s="486"/>
      <c r="AD23" s="486"/>
      <c r="AE23" s="681"/>
      <c r="AF23" s="478"/>
      <c r="AH23" s="704"/>
      <c r="AK23" s="704"/>
    </row>
    <row r="24" spans="1:37">
      <c r="A24" s="479" t="s">
        <v>120</v>
      </c>
      <c r="B24" s="479" t="s">
        <v>110</v>
      </c>
      <c r="C24" s="480">
        <v>506</v>
      </c>
      <c r="D24" s="493">
        <v>83741.25</v>
      </c>
      <c r="E24" s="493">
        <v>22.7</v>
      </c>
      <c r="F24" s="493">
        <v>0</v>
      </c>
      <c r="G24" s="310">
        <v>48674.79</v>
      </c>
      <c r="H24" s="483">
        <f>G24/$G$62</f>
        <v>8.6762626332681958E-4</v>
      </c>
      <c r="I24" s="467"/>
      <c r="J24" s="479" t="s">
        <v>110</v>
      </c>
      <c r="K24" s="489">
        <v>455</v>
      </c>
      <c r="L24" s="490">
        <v>74097.17</v>
      </c>
      <c r="M24" s="490">
        <v>20.170000000000002</v>
      </c>
      <c r="N24" s="490"/>
      <c r="O24" s="482">
        <v>43083.7</v>
      </c>
      <c r="P24" s="483">
        <f>O24/$G$62</f>
        <v>7.679652986955607E-4</v>
      </c>
      <c r="Q24" s="467"/>
      <c r="R24" s="479" t="s">
        <v>110</v>
      </c>
      <c r="S24" s="489">
        <f>3+48</f>
        <v>51</v>
      </c>
      <c r="T24" s="490">
        <v>9644.08</v>
      </c>
      <c r="U24" s="490">
        <v>2.5299999999999998</v>
      </c>
      <c r="V24" s="490"/>
      <c r="W24" s="482">
        <f>75+5516.09</f>
        <v>5591.09</v>
      </c>
      <c r="X24" s="483">
        <f>W24/$G$62</f>
        <v>9.9660964631258759E-5</v>
      </c>
      <c r="Y24" s="467"/>
      <c r="Z24" s="479" t="s">
        <v>110</v>
      </c>
      <c r="AA24" s="489">
        <v>433</v>
      </c>
      <c r="AB24" s="490">
        <v>71410.78</v>
      </c>
      <c r="AC24" s="490">
        <v>21.1</v>
      </c>
      <c r="AD24" s="490"/>
      <c r="AE24" s="310">
        <v>41034.32</v>
      </c>
      <c r="AF24" s="483">
        <f>AE24/$G$62</f>
        <v>7.3143517886275372E-4</v>
      </c>
      <c r="AG24" s="491"/>
      <c r="AH24" s="704"/>
      <c r="AK24" s="704"/>
    </row>
    <row r="25" spans="1:37">
      <c r="A25" s="494" t="s">
        <v>121</v>
      </c>
      <c r="B25" s="494" t="s">
        <v>110</v>
      </c>
      <c r="C25" s="480">
        <v>1</v>
      </c>
      <c r="D25" s="493">
        <v>0</v>
      </c>
      <c r="E25" s="493">
        <v>0</v>
      </c>
      <c r="F25" s="493">
        <v>0</v>
      </c>
      <c r="G25" s="310">
        <v>1356.48</v>
      </c>
      <c r="H25" s="483">
        <f>G25/$G$62</f>
        <v>2.4179203930362394E-5</v>
      </c>
      <c r="I25" s="467"/>
      <c r="J25" s="494" t="s">
        <v>110</v>
      </c>
      <c r="K25" s="495">
        <v>1</v>
      </c>
      <c r="L25" s="496">
        <v>0</v>
      </c>
      <c r="M25" s="496">
        <v>0</v>
      </c>
      <c r="N25" s="496"/>
      <c r="O25" s="482">
        <v>1356.48</v>
      </c>
      <c r="P25" s="483">
        <f>O25/$G$62</f>
        <v>2.4179203930362394E-5</v>
      </c>
      <c r="Q25" s="467"/>
      <c r="R25" s="494" t="s">
        <v>110</v>
      </c>
      <c r="S25" s="495"/>
      <c r="T25" s="496"/>
      <c r="U25" s="496"/>
      <c r="V25" s="496"/>
      <c r="W25" s="482"/>
      <c r="X25" s="483">
        <f>W25/$G$62</f>
        <v>0</v>
      </c>
      <c r="Y25" s="467"/>
      <c r="Z25" s="494" t="s">
        <v>110</v>
      </c>
      <c r="AA25" s="495">
        <v>1</v>
      </c>
      <c r="AB25" s="496">
        <v>0</v>
      </c>
      <c r="AC25" s="496">
        <v>0</v>
      </c>
      <c r="AD25" s="496"/>
      <c r="AE25" s="310">
        <v>1356.48</v>
      </c>
      <c r="AF25" s="483">
        <f>AE25/$G$62</f>
        <v>2.4179203930362394E-5</v>
      </c>
      <c r="AH25" s="704"/>
      <c r="AK25" s="704"/>
    </row>
    <row r="26" spans="1:37">
      <c r="A26" s="484" t="s">
        <v>43</v>
      </c>
      <c r="B26" s="467"/>
      <c r="C26" s="485"/>
      <c r="D26" s="486"/>
      <c r="E26" s="486"/>
      <c r="F26" s="486"/>
      <c r="G26" s="681"/>
      <c r="H26" s="478"/>
      <c r="I26" s="467"/>
      <c r="J26" s="467"/>
      <c r="K26" s="485"/>
      <c r="L26" s="486"/>
      <c r="M26" s="486"/>
      <c r="N26" s="486"/>
      <c r="O26" s="486"/>
      <c r="P26" s="478"/>
      <c r="Q26" s="467"/>
      <c r="R26" s="467"/>
      <c r="S26" s="485"/>
      <c r="T26" s="486"/>
      <c r="U26" s="486"/>
      <c r="V26" s="486"/>
      <c r="W26" s="486"/>
      <c r="X26" s="478"/>
      <c r="Y26" s="467"/>
      <c r="Z26" s="467"/>
      <c r="AA26" s="485"/>
      <c r="AB26" s="486"/>
      <c r="AC26" s="486"/>
      <c r="AD26" s="486"/>
      <c r="AE26" s="681"/>
      <c r="AF26" s="478"/>
      <c r="AH26" s="704"/>
      <c r="AK26" s="704"/>
    </row>
    <row r="27" spans="1:37">
      <c r="A27" s="479" t="s">
        <v>122</v>
      </c>
      <c r="B27" s="479" t="s">
        <v>106</v>
      </c>
      <c r="C27" s="480">
        <f t="shared" ref="C27:G36" si="6">K27+S27</f>
        <v>0</v>
      </c>
      <c r="D27" s="493">
        <f t="shared" si="6"/>
        <v>0</v>
      </c>
      <c r="E27" s="493">
        <f t="shared" si="6"/>
        <v>0</v>
      </c>
      <c r="F27" s="493">
        <v>0</v>
      </c>
      <c r="G27" s="310">
        <f t="shared" si="6"/>
        <v>0</v>
      </c>
      <c r="H27" s="483">
        <f t="shared" ref="H27:H36" si="7">G27/$G$62</f>
        <v>0</v>
      </c>
      <c r="I27" s="467"/>
      <c r="J27" s="479" t="s">
        <v>106</v>
      </c>
      <c r="K27" s="497"/>
      <c r="L27" s="498"/>
      <c r="M27" s="498"/>
      <c r="N27" s="498"/>
      <c r="O27" s="482"/>
      <c r="P27" s="483">
        <f t="shared" ref="P27:P36" si="8">O27/$G$62</f>
        <v>0</v>
      </c>
      <c r="Q27" s="467"/>
      <c r="R27" s="479" t="s">
        <v>106</v>
      </c>
      <c r="S27" s="497"/>
      <c r="T27" s="498"/>
      <c r="U27" s="498"/>
      <c r="V27" s="498"/>
      <c r="W27" s="482"/>
      <c r="X27" s="483">
        <f t="shared" ref="X27:X36" si="9">W27/$G$62</f>
        <v>0</v>
      </c>
      <c r="Y27" s="467"/>
      <c r="Z27" s="479" t="s">
        <v>106</v>
      </c>
      <c r="AA27" s="497"/>
      <c r="AB27" s="498"/>
      <c r="AC27" s="498"/>
      <c r="AD27" s="498"/>
      <c r="AE27" s="310"/>
      <c r="AF27" s="483">
        <f t="shared" ref="AF27:AF36" si="10">AE27/$G$62</f>
        <v>0</v>
      </c>
      <c r="AH27" s="704"/>
      <c r="AK27" s="704"/>
    </row>
    <row r="28" spans="1:37">
      <c r="A28" s="479" t="s">
        <v>123</v>
      </c>
      <c r="B28" s="479" t="s">
        <v>106</v>
      </c>
      <c r="C28" s="480">
        <v>1</v>
      </c>
      <c r="D28" s="493">
        <f t="shared" si="6"/>
        <v>0</v>
      </c>
      <c r="E28" s="493">
        <f t="shared" si="6"/>
        <v>0</v>
      </c>
      <c r="F28" s="493">
        <v>0</v>
      </c>
      <c r="G28" s="310">
        <f t="shared" si="6"/>
        <v>0</v>
      </c>
      <c r="H28" s="483">
        <f t="shared" si="7"/>
        <v>0</v>
      </c>
      <c r="I28" s="467"/>
      <c r="J28" s="479" t="s">
        <v>106</v>
      </c>
      <c r="K28" s="497">
        <v>1</v>
      </c>
      <c r="L28" s="498"/>
      <c r="M28" s="498"/>
      <c r="N28" s="498"/>
      <c r="O28" s="482"/>
      <c r="P28" s="483">
        <f t="shared" si="8"/>
        <v>0</v>
      </c>
      <c r="Q28" s="467"/>
      <c r="R28" s="479" t="s">
        <v>106</v>
      </c>
      <c r="S28" s="497"/>
      <c r="T28" s="498"/>
      <c r="U28" s="498"/>
      <c r="V28" s="498"/>
      <c r="W28" s="482"/>
      <c r="X28" s="483">
        <f t="shared" si="9"/>
        <v>0</v>
      </c>
      <c r="Y28" s="467"/>
      <c r="Z28" s="479" t="s">
        <v>106</v>
      </c>
      <c r="AA28" s="497">
        <v>1</v>
      </c>
      <c r="AB28" s="498"/>
      <c r="AC28" s="498"/>
      <c r="AD28" s="498"/>
      <c r="AE28" s="310"/>
      <c r="AF28" s="483">
        <f t="shared" si="10"/>
        <v>0</v>
      </c>
      <c r="AH28" s="704"/>
      <c r="AK28" s="704"/>
    </row>
    <row r="29" spans="1:37">
      <c r="A29" s="479" t="s">
        <v>124</v>
      </c>
      <c r="B29" s="479" t="s">
        <v>106</v>
      </c>
      <c r="C29" s="480">
        <v>879</v>
      </c>
      <c r="D29" s="493">
        <v>64107.47</v>
      </c>
      <c r="E29" s="493">
        <v>9.8800000000000008</v>
      </c>
      <c r="F29" s="493">
        <v>0</v>
      </c>
      <c r="G29" s="310">
        <v>727482.49</v>
      </c>
      <c r="H29" s="483">
        <f t="shared" si="7"/>
        <v>1.296734745921637E-2</v>
      </c>
      <c r="I29" s="467"/>
      <c r="J29" s="479" t="s">
        <v>106</v>
      </c>
      <c r="K29" s="497">
        <v>712</v>
      </c>
      <c r="L29" s="498">
        <v>51712.65</v>
      </c>
      <c r="M29" s="498">
        <v>7.97</v>
      </c>
      <c r="N29" s="498"/>
      <c r="O29" s="482">
        <v>590835.99</v>
      </c>
      <c r="P29" s="483">
        <f t="shared" si="8"/>
        <v>1.0531628842008402E-2</v>
      </c>
      <c r="Q29" s="467"/>
      <c r="R29" s="479" t="s">
        <v>106</v>
      </c>
      <c r="S29" s="497">
        <v>167</v>
      </c>
      <c r="T29" s="498">
        <v>12394.82</v>
      </c>
      <c r="U29" s="498">
        <v>1.91</v>
      </c>
      <c r="V29" s="498"/>
      <c r="W29" s="482">
        <v>136646.49</v>
      </c>
      <c r="X29" s="483">
        <f t="shared" si="9"/>
        <v>2.4357184389583522E-3</v>
      </c>
      <c r="Y29" s="467"/>
      <c r="Z29" s="479" t="s">
        <v>106</v>
      </c>
      <c r="AA29" s="497">
        <v>439</v>
      </c>
      <c r="AB29" s="498">
        <v>37447.64</v>
      </c>
      <c r="AC29" s="498">
        <v>5.77</v>
      </c>
      <c r="AD29" s="498"/>
      <c r="AE29" s="310">
        <v>355372.46</v>
      </c>
      <c r="AF29" s="483">
        <f t="shared" si="10"/>
        <v>6.3345004582261097E-3</v>
      </c>
      <c r="AH29" s="704"/>
      <c r="AK29" s="704"/>
    </row>
    <row r="30" spans="1:37">
      <c r="A30" s="479" t="s">
        <v>125</v>
      </c>
      <c r="B30" s="479" t="s">
        <v>106</v>
      </c>
      <c r="C30" s="480">
        <v>3100</v>
      </c>
      <c r="D30" s="493">
        <v>610849.93999999994</v>
      </c>
      <c r="E30" s="493">
        <v>94.19</v>
      </c>
      <c r="F30" s="493">
        <v>0</v>
      </c>
      <c r="G30" s="310">
        <v>11899970.939999999</v>
      </c>
      <c r="H30" s="483">
        <f t="shared" si="7"/>
        <v>0.21211652521500227</v>
      </c>
      <c r="I30" s="467"/>
      <c r="J30" s="479" t="s">
        <v>106</v>
      </c>
      <c r="K30" s="497">
        <v>2757</v>
      </c>
      <c r="L30" s="498">
        <v>540515.1</v>
      </c>
      <c r="M30" s="498">
        <v>83.34</v>
      </c>
      <c r="N30" s="498"/>
      <c r="O30" s="482">
        <v>10582018.939999999</v>
      </c>
      <c r="P30" s="483">
        <f t="shared" si="8"/>
        <v>0.18862408140570985</v>
      </c>
      <c r="Q30" s="467"/>
      <c r="R30" s="479" t="s">
        <v>106</v>
      </c>
      <c r="S30" s="497">
        <f>1+342</f>
        <v>343</v>
      </c>
      <c r="T30" s="498">
        <f>100.71+70234.13</f>
        <v>70334.840000000011</v>
      </c>
      <c r="U30" s="498">
        <f>0.02+10.83</f>
        <v>10.85</v>
      </c>
      <c r="V30" s="498"/>
      <c r="W30" s="482">
        <f>2992.83+1314959.17</f>
        <v>1317952</v>
      </c>
      <c r="X30" s="483">
        <f t="shared" si="9"/>
        <v>2.3492443809292416E-2</v>
      </c>
      <c r="Y30" s="467"/>
      <c r="Z30" s="479" t="s">
        <v>106</v>
      </c>
      <c r="AA30" s="497">
        <v>2466</v>
      </c>
      <c r="AB30" s="498">
        <v>521903.7</v>
      </c>
      <c r="AC30" s="498">
        <v>80.48</v>
      </c>
      <c r="AD30" s="498"/>
      <c r="AE30" s="310">
        <v>9449199.0600000005</v>
      </c>
      <c r="AF30" s="483">
        <f t="shared" si="10"/>
        <v>0.16843161052896369</v>
      </c>
      <c r="AH30" s="704"/>
      <c r="AK30" s="704"/>
    </row>
    <row r="31" spans="1:37">
      <c r="A31" s="479" t="s">
        <v>126</v>
      </c>
      <c r="B31" s="479" t="s">
        <v>106</v>
      </c>
      <c r="C31" s="480">
        <v>288</v>
      </c>
      <c r="D31" s="493">
        <v>203934.03</v>
      </c>
      <c r="E31" s="493">
        <v>92.694500000000005</v>
      </c>
      <c r="F31" s="493">
        <v>0</v>
      </c>
      <c r="G31" s="310">
        <v>1082513.83</v>
      </c>
      <c r="H31" s="483">
        <f t="shared" si="7"/>
        <v>1.9295767466536662E-2</v>
      </c>
      <c r="I31" s="467"/>
      <c r="J31" s="479" t="s">
        <v>106</v>
      </c>
      <c r="K31" s="497">
        <v>272</v>
      </c>
      <c r="L31" s="498">
        <v>192901.23</v>
      </c>
      <c r="M31" s="498">
        <v>87.68</v>
      </c>
      <c r="N31" s="498"/>
      <c r="O31" s="482">
        <v>1014300.33</v>
      </c>
      <c r="P31" s="483">
        <f t="shared" si="8"/>
        <v>1.807986444746983E-2</v>
      </c>
      <c r="Q31" s="467"/>
      <c r="R31" s="479" t="s">
        <v>106</v>
      </c>
      <c r="S31" s="497">
        <v>16</v>
      </c>
      <c r="T31" s="498">
        <v>11032.8</v>
      </c>
      <c r="U31" s="498">
        <v>5.0199999999999996</v>
      </c>
      <c r="V31" s="498"/>
      <c r="W31" s="482">
        <v>68213.5</v>
      </c>
      <c r="X31" s="483">
        <f t="shared" si="9"/>
        <v>1.2159030190668312E-3</v>
      </c>
      <c r="Y31" s="467"/>
      <c r="Z31" s="479" t="s">
        <v>106</v>
      </c>
      <c r="AA31" s="497">
        <v>228</v>
      </c>
      <c r="AB31" s="498">
        <v>158402.53</v>
      </c>
      <c r="AC31" s="498">
        <v>71.989999999999995</v>
      </c>
      <c r="AD31" s="498"/>
      <c r="AE31" s="310">
        <v>890104.08</v>
      </c>
      <c r="AF31" s="483">
        <f t="shared" si="10"/>
        <v>1.5866071058598434E-2</v>
      </c>
      <c r="AH31" s="704"/>
      <c r="AK31" s="704"/>
    </row>
    <row r="32" spans="1:37">
      <c r="A32" s="479" t="s">
        <v>127</v>
      </c>
      <c r="B32" s="479" t="s">
        <v>106</v>
      </c>
      <c r="C32" s="480">
        <v>10984</v>
      </c>
      <c r="D32" s="493">
        <v>5325998.09</v>
      </c>
      <c r="E32" s="493">
        <v>821.75</v>
      </c>
      <c r="F32" s="493">
        <v>0</v>
      </c>
      <c r="G32" s="310">
        <v>10959099.26</v>
      </c>
      <c r="H32" s="483">
        <f t="shared" si="7"/>
        <v>0.19534552363516131</v>
      </c>
      <c r="I32" s="467"/>
      <c r="J32" s="479" t="s">
        <v>106</v>
      </c>
      <c r="K32" s="497">
        <v>9502</v>
      </c>
      <c r="L32" s="498">
        <v>4621190.09</v>
      </c>
      <c r="M32" s="498">
        <v>713.02</v>
      </c>
      <c r="N32" s="498"/>
      <c r="O32" s="482">
        <v>9478160.5999999996</v>
      </c>
      <c r="P32" s="483">
        <f t="shared" si="8"/>
        <v>0.16894784886775033</v>
      </c>
      <c r="Q32" s="467"/>
      <c r="R32" s="479" t="s">
        <v>106</v>
      </c>
      <c r="S32" s="497">
        <v>1482</v>
      </c>
      <c r="T32" s="498">
        <v>704808</v>
      </c>
      <c r="U32" s="498">
        <v>108.73</v>
      </c>
      <c r="V32" s="498"/>
      <c r="W32" s="482">
        <v>1480938.66</v>
      </c>
      <c r="X32" s="483">
        <f t="shared" si="9"/>
        <v>2.6397674767410957E-2</v>
      </c>
      <c r="Y32" s="467"/>
      <c r="Z32" s="479" t="s">
        <v>106</v>
      </c>
      <c r="AA32" s="497">
        <v>7821</v>
      </c>
      <c r="AB32" s="498">
        <v>3748670.67</v>
      </c>
      <c r="AC32" s="498">
        <v>578.32000000000005</v>
      </c>
      <c r="AD32" s="498"/>
      <c r="AE32" s="310">
        <v>7821177.8200000003</v>
      </c>
      <c r="AF32" s="483">
        <f t="shared" si="10"/>
        <v>0.13941219441894254</v>
      </c>
      <c r="AH32" s="704"/>
      <c r="AK32" s="704"/>
    </row>
    <row r="33" spans="1:37">
      <c r="A33" s="479" t="s">
        <v>128</v>
      </c>
      <c r="B33" s="479" t="s">
        <v>110</v>
      </c>
      <c r="C33" s="480">
        <v>3058</v>
      </c>
      <c r="D33" s="493">
        <v>101236.64</v>
      </c>
      <c r="E33" s="493">
        <v>16.37</v>
      </c>
      <c r="F33" s="493">
        <v>0</v>
      </c>
      <c r="G33" s="310">
        <v>696250</v>
      </c>
      <c r="H33" s="483">
        <f t="shared" si="7"/>
        <v>1.2410629523852041E-2</v>
      </c>
      <c r="I33" s="467"/>
      <c r="J33" s="479" t="s">
        <v>110</v>
      </c>
      <c r="K33" s="497">
        <v>2789</v>
      </c>
      <c r="L33" s="498">
        <v>92849.2</v>
      </c>
      <c r="M33" s="498">
        <v>15.01</v>
      </c>
      <c r="N33" s="498"/>
      <c r="O33" s="482">
        <v>633100</v>
      </c>
      <c r="P33" s="483">
        <f t="shared" si="8"/>
        <v>1.128498319791846E-2</v>
      </c>
      <c r="Q33" s="467"/>
      <c r="R33" s="479" t="s">
        <v>110</v>
      </c>
      <c r="S33" s="497">
        <v>269</v>
      </c>
      <c r="T33" s="498">
        <v>8387.44</v>
      </c>
      <c r="U33" s="498">
        <v>1.36</v>
      </c>
      <c r="V33" s="498"/>
      <c r="W33" s="482">
        <f>100+63050</f>
        <v>63150</v>
      </c>
      <c r="X33" s="483">
        <f t="shared" si="9"/>
        <v>1.1256463259335819E-3</v>
      </c>
      <c r="Y33" s="467"/>
      <c r="Z33" s="479" t="s">
        <v>110</v>
      </c>
      <c r="AA33" s="497">
        <v>2431</v>
      </c>
      <c r="AB33" s="498">
        <v>88731.46</v>
      </c>
      <c r="AC33" s="498">
        <v>14.34</v>
      </c>
      <c r="AD33" s="498"/>
      <c r="AE33" s="310">
        <v>556000</v>
      </c>
      <c r="AF33" s="483">
        <f t="shared" si="10"/>
        <v>9.9106786574674824E-3</v>
      </c>
      <c r="AH33" s="704"/>
      <c r="AK33" s="704"/>
    </row>
    <row r="34" spans="1:37">
      <c r="A34" s="479" t="s">
        <v>129</v>
      </c>
      <c r="B34" s="479" t="s">
        <v>110</v>
      </c>
      <c r="C34" s="480">
        <f t="shared" si="6"/>
        <v>0</v>
      </c>
      <c r="D34" s="493">
        <f t="shared" si="6"/>
        <v>0</v>
      </c>
      <c r="E34" s="493">
        <f t="shared" si="6"/>
        <v>0</v>
      </c>
      <c r="F34" s="493">
        <v>0</v>
      </c>
      <c r="G34" s="310">
        <f t="shared" si="6"/>
        <v>0</v>
      </c>
      <c r="H34" s="483">
        <f t="shared" si="7"/>
        <v>0</v>
      </c>
      <c r="I34" s="467"/>
      <c r="J34" s="479" t="s">
        <v>110</v>
      </c>
      <c r="K34" s="497"/>
      <c r="L34" s="498"/>
      <c r="M34" s="498"/>
      <c r="N34" s="498"/>
      <c r="O34" s="482"/>
      <c r="P34" s="483">
        <f t="shared" si="8"/>
        <v>0</v>
      </c>
      <c r="Q34" s="467"/>
      <c r="R34" s="479" t="s">
        <v>110</v>
      </c>
      <c r="S34" s="497"/>
      <c r="T34" s="498"/>
      <c r="U34" s="498"/>
      <c r="V34" s="498"/>
      <c r="W34" s="482"/>
      <c r="X34" s="483">
        <f t="shared" si="9"/>
        <v>0</v>
      </c>
      <c r="Y34" s="467"/>
      <c r="Z34" s="479" t="s">
        <v>110</v>
      </c>
      <c r="AA34" s="497"/>
      <c r="AB34" s="498"/>
      <c r="AC34" s="498"/>
      <c r="AD34" s="498"/>
      <c r="AE34" s="310"/>
      <c r="AF34" s="483">
        <f t="shared" si="10"/>
        <v>0</v>
      </c>
      <c r="AH34" s="704"/>
      <c r="AK34" s="704"/>
    </row>
    <row r="35" spans="1:37">
      <c r="A35" s="479" t="s">
        <v>130</v>
      </c>
      <c r="B35" s="479" t="s">
        <v>110</v>
      </c>
      <c r="C35" s="480">
        <f t="shared" si="6"/>
        <v>0</v>
      </c>
      <c r="D35" s="493">
        <f t="shared" si="6"/>
        <v>0</v>
      </c>
      <c r="E35" s="493">
        <f t="shared" si="6"/>
        <v>0</v>
      </c>
      <c r="F35" s="493">
        <v>0</v>
      </c>
      <c r="G35" s="310">
        <f t="shared" si="6"/>
        <v>0</v>
      </c>
      <c r="H35" s="483">
        <f t="shared" si="7"/>
        <v>0</v>
      </c>
      <c r="I35" s="467"/>
      <c r="J35" s="479" t="s">
        <v>110</v>
      </c>
      <c r="K35" s="497"/>
      <c r="L35" s="498"/>
      <c r="M35" s="498"/>
      <c r="N35" s="498"/>
      <c r="O35" s="482"/>
      <c r="P35" s="483">
        <f t="shared" si="8"/>
        <v>0</v>
      </c>
      <c r="Q35" s="467"/>
      <c r="R35" s="479" t="s">
        <v>110</v>
      </c>
      <c r="S35" s="497"/>
      <c r="T35" s="498"/>
      <c r="U35" s="498"/>
      <c r="V35" s="498"/>
      <c r="W35" s="482"/>
      <c r="X35" s="483">
        <f t="shared" si="9"/>
        <v>0</v>
      </c>
      <c r="Y35" s="467"/>
      <c r="Z35" s="479" t="s">
        <v>110</v>
      </c>
      <c r="AA35" s="497"/>
      <c r="AB35" s="498"/>
      <c r="AC35" s="498"/>
      <c r="AD35" s="498"/>
      <c r="AE35" s="310"/>
      <c r="AF35" s="483">
        <f t="shared" si="10"/>
        <v>0</v>
      </c>
      <c r="AH35" s="704"/>
      <c r="AK35" s="704"/>
    </row>
    <row r="36" spans="1:37">
      <c r="A36" s="479" t="s">
        <v>131</v>
      </c>
      <c r="B36" s="479" t="s">
        <v>110</v>
      </c>
      <c r="C36" s="480">
        <f t="shared" si="6"/>
        <v>0</v>
      </c>
      <c r="D36" s="493">
        <f t="shared" si="6"/>
        <v>0</v>
      </c>
      <c r="E36" s="493">
        <f t="shared" si="6"/>
        <v>0</v>
      </c>
      <c r="F36" s="493">
        <v>0</v>
      </c>
      <c r="G36" s="310">
        <f t="shared" si="6"/>
        <v>0</v>
      </c>
      <c r="H36" s="483">
        <f t="shared" si="7"/>
        <v>0</v>
      </c>
      <c r="I36" s="467"/>
      <c r="J36" s="479" t="s">
        <v>110</v>
      </c>
      <c r="K36" s="497"/>
      <c r="L36" s="498"/>
      <c r="M36" s="498"/>
      <c r="N36" s="498"/>
      <c r="O36" s="482"/>
      <c r="P36" s="483">
        <f t="shared" si="8"/>
        <v>0</v>
      </c>
      <c r="Q36" s="467"/>
      <c r="R36" s="479" t="s">
        <v>110</v>
      </c>
      <c r="S36" s="497"/>
      <c r="T36" s="498"/>
      <c r="U36" s="498"/>
      <c r="V36" s="498"/>
      <c r="W36" s="482"/>
      <c r="X36" s="483">
        <f t="shared" si="9"/>
        <v>0</v>
      </c>
      <c r="Y36" s="467"/>
      <c r="Z36" s="479" t="s">
        <v>110</v>
      </c>
      <c r="AA36" s="497"/>
      <c r="AB36" s="498"/>
      <c r="AC36" s="498"/>
      <c r="AD36" s="498"/>
      <c r="AE36" s="310"/>
      <c r="AF36" s="483">
        <f t="shared" si="10"/>
        <v>0</v>
      </c>
      <c r="AH36" s="704"/>
      <c r="AK36" s="704"/>
    </row>
    <row r="37" spans="1:37">
      <c r="A37" s="484" t="s">
        <v>46</v>
      </c>
      <c r="B37" s="467"/>
      <c r="C37" s="485"/>
      <c r="D37" s="486"/>
      <c r="E37" s="486"/>
      <c r="F37" s="486"/>
      <c r="G37" s="681"/>
      <c r="H37" s="478"/>
      <c r="I37" s="467"/>
      <c r="J37" s="467"/>
      <c r="K37" s="485"/>
      <c r="L37" s="486"/>
      <c r="M37" s="486"/>
      <c r="N37" s="486"/>
      <c r="O37" s="499"/>
      <c r="P37" s="478"/>
      <c r="Q37" s="467"/>
      <c r="R37" s="467"/>
      <c r="S37" s="485"/>
      <c r="T37" s="486"/>
      <c r="U37" s="486"/>
      <c r="V37" s="486"/>
      <c r="W37" s="499"/>
      <c r="X37" s="478"/>
      <c r="Y37" s="467"/>
      <c r="Z37" s="467"/>
      <c r="AA37" s="485"/>
      <c r="AB37" s="486"/>
      <c r="AC37" s="486"/>
      <c r="AD37" s="486"/>
      <c r="AE37" s="681"/>
      <c r="AF37" s="478"/>
      <c r="AH37" s="704"/>
      <c r="AK37" s="704"/>
    </row>
    <row r="38" spans="1:37">
      <c r="A38" s="479" t="s">
        <v>132</v>
      </c>
      <c r="B38" s="479" t="s">
        <v>110</v>
      </c>
      <c r="C38" s="480">
        <f t="shared" ref="C38:G38" si="11">K38+S38</f>
        <v>0</v>
      </c>
      <c r="D38" s="493">
        <f t="shared" si="11"/>
        <v>0</v>
      </c>
      <c r="E38" s="493">
        <f t="shared" si="11"/>
        <v>0</v>
      </c>
      <c r="F38" s="493">
        <v>0</v>
      </c>
      <c r="G38" s="310">
        <f t="shared" si="11"/>
        <v>0</v>
      </c>
      <c r="H38" s="483">
        <f>G38/$G$62</f>
        <v>0</v>
      </c>
      <c r="I38" s="467"/>
      <c r="J38" s="479" t="s">
        <v>110</v>
      </c>
      <c r="K38" s="500"/>
      <c r="L38" s="501"/>
      <c r="M38" s="501"/>
      <c r="N38" s="501"/>
      <c r="O38" s="482"/>
      <c r="P38" s="483">
        <f>O38/$G$62</f>
        <v>0</v>
      </c>
      <c r="Q38" s="467"/>
      <c r="R38" s="479" t="s">
        <v>110</v>
      </c>
      <c r="S38" s="500"/>
      <c r="T38" s="501"/>
      <c r="U38" s="501"/>
      <c r="V38" s="501"/>
      <c r="W38" s="482"/>
      <c r="X38" s="483">
        <f>W38/$G$62</f>
        <v>0</v>
      </c>
      <c r="Y38" s="467"/>
      <c r="Z38" s="479" t="s">
        <v>110</v>
      </c>
      <c r="AA38" s="500"/>
      <c r="AB38" s="501"/>
      <c r="AC38" s="501"/>
      <c r="AD38" s="501"/>
      <c r="AE38" s="310"/>
      <c r="AF38" s="483">
        <f>AE38/$G$62</f>
        <v>0</v>
      </c>
      <c r="AH38" s="704"/>
      <c r="AK38" s="704"/>
    </row>
    <row r="39" spans="1:37">
      <c r="A39" s="479" t="s">
        <v>133</v>
      </c>
      <c r="B39" s="479" t="s">
        <v>110</v>
      </c>
      <c r="C39" s="480">
        <v>1</v>
      </c>
      <c r="D39" s="493">
        <v>204</v>
      </c>
      <c r="E39" s="493">
        <v>3.15E-2</v>
      </c>
      <c r="F39" s="493">
        <v>0</v>
      </c>
      <c r="G39" s="310">
        <v>130</v>
      </c>
      <c r="H39" s="483">
        <f>G39/$G$62</f>
        <v>2.3172450098395195E-6</v>
      </c>
      <c r="I39" s="467"/>
      <c r="J39" s="479" t="s">
        <v>110</v>
      </c>
      <c r="K39" s="500">
        <v>1</v>
      </c>
      <c r="L39" s="501">
        <v>204</v>
      </c>
      <c r="M39" s="501">
        <v>3.15E-2</v>
      </c>
      <c r="N39" s="501"/>
      <c r="O39" s="482">
        <v>130</v>
      </c>
      <c r="P39" s="483">
        <f>O39/$G$62</f>
        <v>2.3172450098395195E-6</v>
      </c>
      <c r="Q39" s="467"/>
      <c r="R39" s="479" t="s">
        <v>110</v>
      </c>
      <c r="S39" s="500">
        <v>0</v>
      </c>
      <c r="T39" s="501">
        <v>0</v>
      </c>
      <c r="U39" s="501">
        <v>0</v>
      </c>
      <c r="V39" s="501">
        <v>0</v>
      </c>
      <c r="W39" s="482">
        <v>0</v>
      </c>
      <c r="X39" s="483">
        <f>W39/$G$62</f>
        <v>0</v>
      </c>
      <c r="Y39" s="467"/>
      <c r="Z39" s="479" t="s">
        <v>110</v>
      </c>
      <c r="AA39" s="500">
        <v>0</v>
      </c>
      <c r="AB39" s="501">
        <v>0</v>
      </c>
      <c r="AC39" s="501">
        <v>0</v>
      </c>
      <c r="AD39" s="501"/>
      <c r="AE39" s="310">
        <v>0</v>
      </c>
      <c r="AF39" s="483">
        <f>AE39/$G$62</f>
        <v>0</v>
      </c>
      <c r="AH39" s="704"/>
      <c r="AK39" s="704"/>
    </row>
    <row r="40" spans="1:37">
      <c r="A40" s="484" t="s">
        <v>134</v>
      </c>
      <c r="B40" s="467"/>
      <c r="C40" s="485"/>
      <c r="D40" s="486"/>
      <c r="E40" s="486"/>
      <c r="F40" s="486"/>
      <c r="G40" s="681"/>
      <c r="H40" s="478"/>
      <c r="I40" s="467"/>
      <c r="J40" s="467"/>
      <c r="K40" s="485"/>
      <c r="L40" s="486"/>
      <c r="M40" s="486"/>
      <c r="N40" s="486"/>
      <c r="O40" s="486"/>
      <c r="P40" s="478"/>
      <c r="Q40" s="467"/>
      <c r="R40" s="467"/>
      <c r="S40" s="485"/>
      <c r="T40" s="486"/>
      <c r="U40" s="486"/>
      <c r="V40" s="486"/>
      <c r="W40" s="486"/>
      <c r="X40" s="478"/>
      <c r="Y40" s="467"/>
      <c r="Z40" s="467"/>
      <c r="AA40" s="485"/>
      <c r="AB40" s="486"/>
      <c r="AC40" s="486"/>
      <c r="AD40" s="486"/>
      <c r="AE40" s="681"/>
      <c r="AF40" s="478"/>
      <c r="AH40" s="704"/>
      <c r="AK40" s="704"/>
    </row>
    <row r="41" spans="1:37">
      <c r="A41" s="582" t="s">
        <v>135</v>
      </c>
      <c r="B41" s="582" t="s">
        <v>106</v>
      </c>
      <c r="C41" s="480">
        <v>237659</v>
      </c>
      <c r="D41" s="493">
        <v>3959403.66</v>
      </c>
      <c r="E41" s="493">
        <v>503.38</v>
      </c>
      <c r="F41" s="493">
        <v>0</v>
      </c>
      <c r="G41" s="310">
        <v>1691005.34</v>
      </c>
      <c r="H41" s="735">
        <f t="shared" ref="H41:H51" si="12">G41/$G$62</f>
        <v>3.0142105274822924E-2</v>
      </c>
      <c r="I41" s="582"/>
      <c r="J41" s="582" t="s">
        <v>106</v>
      </c>
      <c r="K41" s="502">
        <v>187812</v>
      </c>
      <c r="L41" s="503">
        <v>3128951.6500192294</v>
      </c>
      <c r="M41" s="503">
        <v>397.97699999999998</v>
      </c>
      <c r="N41" s="503"/>
      <c r="O41" s="482">
        <v>1335852</v>
      </c>
      <c r="P41" s="735">
        <f t="shared" ref="P41:P51" si="13">O41/$G$62</f>
        <v>2.3811510622185707E-2</v>
      </c>
      <c r="Q41" s="582"/>
      <c r="R41" s="582" t="s">
        <v>106</v>
      </c>
      <c r="S41" s="502">
        <v>49847</v>
      </c>
      <c r="T41" s="503">
        <v>830452.00998077076</v>
      </c>
      <c r="U41" s="503">
        <v>105.4079</v>
      </c>
      <c r="V41" s="503"/>
      <c r="W41" s="482">
        <v>355153.34</v>
      </c>
      <c r="X41" s="735">
        <f t="shared" ref="X41:X51" si="14">W41/$G$62</f>
        <v>6.330594652637217E-3</v>
      </c>
      <c r="Y41" s="582"/>
      <c r="Z41" s="582" t="s">
        <v>106</v>
      </c>
      <c r="AA41" s="502">
        <v>215620</v>
      </c>
      <c r="AB41" s="503">
        <v>3596904.38</v>
      </c>
      <c r="AC41" s="503">
        <v>457.24200000000002</v>
      </c>
      <c r="AD41" s="503"/>
      <c r="AE41" s="310">
        <v>1532809.46</v>
      </c>
      <c r="AF41" s="735">
        <f t="shared" ref="AF41:AF51" si="15">AE41/$G$62</f>
        <v>2.7322269786306218E-2</v>
      </c>
      <c r="AG41" s="89"/>
      <c r="AH41" s="704"/>
      <c r="AK41" s="704"/>
    </row>
    <row r="42" spans="1:37">
      <c r="A42" s="582" t="s">
        <v>136</v>
      </c>
      <c r="B42" s="582" t="s">
        <v>106</v>
      </c>
      <c r="C42" s="480">
        <f t="shared" ref="C42:G50" si="16">K42+S42</f>
        <v>0</v>
      </c>
      <c r="D42" s="493">
        <f t="shared" si="16"/>
        <v>0</v>
      </c>
      <c r="E42" s="493">
        <f t="shared" si="16"/>
        <v>0</v>
      </c>
      <c r="F42" s="493">
        <v>0</v>
      </c>
      <c r="G42" s="310">
        <f t="shared" si="16"/>
        <v>0</v>
      </c>
      <c r="H42" s="735">
        <f t="shared" si="12"/>
        <v>0</v>
      </c>
      <c r="I42" s="582"/>
      <c r="J42" s="582" t="s">
        <v>106</v>
      </c>
      <c r="K42" s="502"/>
      <c r="L42" s="503"/>
      <c r="M42" s="503"/>
      <c r="N42" s="503"/>
      <c r="O42" s="482"/>
      <c r="P42" s="735">
        <f t="shared" si="13"/>
        <v>0</v>
      </c>
      <c r="Q42" s="582"/>
      <c r="R42" s="582" t="s">
        <v>106</v>
      </c>
      <c r="S42" s="502"/>
      <c r="T42" s="503"/>
      <c r="U42" s="503"/>
      <c r="V42" s="503"/>
      <c r="W42" s="482"/>
      <c r="X42" s="735">
        <f t="shared" si="14"/>
        <v>0</v>
      </c>
      <c r="Y42" s="582"/>
      <c r="Z42" s="582" t="s">
        <v>106</v>
      </c>
      <c r="AA42" s="502"/>
      <c r="AB42" s="503"/>
      <c r="AC42" s="503"/>
      <c r="AD42" s="503"/>
      <c r="AE42" s="310"/>
      <c r="AF42" s="735">
        <f t="shared" si="15"/>
        <v>0</v>
      </c>
      <c r="AG42" s="89"/>
      <c r="AH42" s="704"/>
      <c r="AK42" s="704"/>
    </row>
    <row r="43" spans="1:37">
      <c r="A43" s="582" t="s">
        <v>137</v>
      </c>
      <c r="B43" s="582" t="s">
        <v>106</v>
      </c>
      <c r="C43" s="480">
        <v>1791</v>
      </c>
      <c r="D43" s="493">
        <v>62615</v>
      </c>
      <c r="E43" s="493">
        <v>8.0500000000000007</v>
      </c>
      <c r="F43" s="493">
        <v>0</v>
      </c>
      <c r="G43" s="310">
        <v>160190</v>
      </c>
      <c r="H43" s="735">
        <f t="shared" si="12"/>
        <v>2.8553806009707122E-3</v>
      </c>
      <c r="I43" s="582"/>
      <c r="J43" s="582" t="s">
        <v>106</v>
      </c>
      <c r="K43" s="502">
        <v>1412</v>
      </c>
      <c r="L43" s="503">
        <v>49350</v>
      </c>
      <c r="M43" s="503">
        <v>6.35</v>
      </c>
      <c r="N43" s="503"/>
      <c r="O43" s="482">
        <v>126400</v>
      </c>
      <c r="P43" s="735">
        <f t="shared" si="13"/>
        <v>2.2530751480285788E-3</v>
      </c>
      <c r="Q43" s="582"/>
      <c r="R43" s="582" t="s">
        <v>106</v>
      </c>
      <c r="S43" s="502">
        <v>379</v>
      </c>
      <c r="T43" s="503">
        <v>13265</v>
      </c>
      <c r="U43" s="503">
        <v>1.71</v>
      </c>
      <c r="V43" s="503"/>
      <c r="W43" s="482">
        <v>33790</v>
      </c>
      <c r="X43" s="735">
        <f t="shared" si="14"/>
        <v>6.0230545294213359E-4</v>
      </c>
      <c r="Y43" s="582"/>
      <c r="Z43" s="582" t="s">
        <v>106</v>
      </c>
      <c r="AA43" s="502">
        <v>1202</v>
      </c>
      <c r="AB43" s="503">
        <v>42000</v>
      </c>
      <c r="AC43" s="503">
        <v>5.4</v>
      </c>
      <c r="AD43" s="503"/>
      <c r="AE43" s="310">
        <v>107525</v>
      </c>
      <c r="AF43" s="735">
        <f t="shared" si="15"/>
        <v>1.9166289975614949E-3</v>
      </c>
      <c r="AG43" s="89"/>
      <c r="AH43" s="704"/>
      <c r="AK43" s="704"/>
    </row>
    <row r="44" spans="1:37">
      <c r="A44" s="582" t="s">
        <v>138</v>
      </c>
      <c r="B44" s="582" t="s">
        <v>106</v>
      </c>
      <c r="C44" s="480">
        <v>3899</v>
      </c>
      <c r="D44" s="493">
        <v>351965.4</v>
      </c>
      <c r="E44" s="493">
        <v>45.19</v>
      </c>
      <c r="F44" s="493">
        <v>0</v>
      </c>
      <c r="G44" s="310">
        <v>239730.59</v>
      </c>
      <c r="H44" s="735">
        <f t="shared" si="12"/>
        <v>4.2731885644875676E-3</v>
      </c>
      <c r="I44" s="582"/>
      <c r="J44" s="582" t="s">
        <v>106</v>
      </c>
      <c r="K44" s="502">
        <v>3494</v>
      </c>
      <c r="L44" s="503">
        <v>315405.77265965636</v>
      </c>
      <c r="M44" s="503">
        <v>40.47</v>
      </c>
      <c r="N44" s="503"/>
      <c r="O44" s="482">
        <v>214783.35</v>
      </c>
      <c r="P44" s="735">
        <f t="shared" si="13"/>
        <v>3.8285049691085767E-3</v>
      </c>
      <c r="Q44" s="582"/>
      <c r="R44" s="582" t="s">
        <v>106</v>
      </c>
      <c r="S44" s="502">
        <v>405</v>
      </c>
      <c r="T44" s="503">
        <v>36559.627340343679</v>
      </c>
      <c r="U44" s="503">
        <v>4.68</v>
      </c>
      <c r="V44" s="503"/>
      <c r="W44" s="482">
        <v>24947.24</v>
      </c>
      <c r="X44" s="735">
        <f t="shared" si="14"/>
        <v>4.446835953789912E-4</v>
      </c>
      <c r="Y44" s="582"/>
      <c r="Z44" s="582" t="s">
        <v>106</v>
      </c>
      <c r="AA44" s="502">
        <v>3324</v>
      </c>
      <c r="AB44" s="503">
        <v>290496.3</v>
      </c>
      <c r="AC44" s="503">
        <v>37.299999999999997</v>
      </c>
      <c r="AD44" s="503"/>
      <c r="AE44" s="310">
        <v>198210.24</v>
      </c>
      <c r="AF44" s="735">
        <f t="shared" si="15"/>
        <v>3.5330899195314884E-3</v>
      </c>
      <c r="AG44" s="89"/>
      <c r="AH44" s="704"/>
      <c r="AK44" s="704"/>
    </row>
    <row r="45" spans="1:37">
      <c r="A45" s="582" t="s">
        <v>139</v>
      </c>
      <c r="B45" s="582" t="s">
        <v>106</v>
      </c>
      <c r="C45" s="480">
        <v>7235</v>
      </c>
      <c r="D45" s="493">
        <v>278075.61</v>
      </c>
      <c r="E45" s="493">
        <v>29.45</v>
      </c>
      <c r="F45" s="493">
        <v>0</v>
      </c>
      <c r="G45" s="310">
        <v>463639.59</v>
      </c>
      <c r="H45" s="735">
        <f t="shared" si="12"/>
        <v>8.264357894550314E-3</v>
      </c>
      <c r="I45" s="582"/>
      <c r="J45" s="582" t="s">
        <v>106</v>
      </c>
      <c r="K45" s="502">
        <v>5578</v>
      </c>
      <c r="L45" s="503">
        <v>214477.12</v>
      </c>
      <c r="M45" s="503">
        <v>22.73</v>
      </c>
      <c r="N45" s="503"/>
      <c r="O45" s="482">
        <v>357541.72</v>
      </c>
      <c r="P45" s="735">
        <f t="shared" si="13"/>
        <v>6.3731674344572201E-3</v>
      </c>
      <c r="Q45" s="582"/>
      <c r="R45" s="582" t="s">
        <v>106</v>
      </c>
      <c r="S45" s="502">
        <v>1657</v>
      </c>
      <c r="T45" s="503">
        <v>63598.49</v>
      </c>
      <c r="U45" s="503">
        <v>6.73</v>
      </c>
      <c r="V45" s="503"/>
      <c r="W45" s="482">
        <v>106097.87</v>
      </c>
      <c r="X45" s="735">
        <f t="shared" si="14"/>
        <v>1.8911904600930926E-3</v>
      </c>
      <c r="Y45" s="582"/>
      <c r="Z45" s="582" t="s">
        <v>106</v>
      </c>
      <c r="AA45" s="502">
        <v>6617</v>
      </c>
      <c r="AB45" s="503">
        <v>253072.98</v>
      </c>
      <c r="AC45" s="503">
        <v>26.76</v>
      </c>
      <c r="AD45" s="503"/>
      <c r="AE45" s="310">
        <v>423959.75</v>
      </c>
      <c r="AF45" s="735">
        <f t="shared" si="15"/>
        <v>7.557066269694694E-3</v>
      </c>
      <c r="AG45" s="89"/>
      <c r="AH45" s="704"/>
      <c r="AK45" s="704"/>
    </row>
    <row r="46" spans="1:37">
      <c r="A46" s="582" t="s">
        <v>140</v>
      </c>
      <c r="B46" s="582" t="s">
        <v>106</v>
      </c>
      <c r="C46" s="480">
        <f t="shared" si="16"/>
        <v>0</v>
      </c>
      <c r="D46" s="493">
        <f t="shared" si="16"/>
        <v>0</v>
      </c>
      <c r="E46" s="493">
        <f t="shared" si="16"/>
        <v>0</v>
      </c>
      <c r="F46" s="493">
        <v>0</v>
      </c>
      <c r="G46" s="310">
        <f t="shared" si="16"/>
        <v>0</v>
      </c>
      <c r="H46" s="735">
        <f t="shared" si="12"/>
        <v>0</v>
      </c>
      <c r="I46" s="582"/>
      <c r="J46" s="582" t="s">
        <v>106</v>
      </c>
      <c r="K46" s="502"/>
      <c r="L46" s="503"/>
      <c r="M46" s="503"/>
      <c r="N46" s="503"/>
      <c r="O46" s="482"/>
      <c r="P46" s="735">
        <f t="shared" si="13"/>
        <v>0</v>
      </c>
      <c r="Q46" s="582"/>
      <c r="R46" s="582" t="s">
        <v>106</v>
      </c>
      <c r="S46" s="502"/>
      <c r="T46" s="503"/>
      <c r="U46" s="503"/>
      <c r="V46" s="503"/>
      <c r="W46" s="482"/>
      <c r="X46" s="735">
        <f t="shared" si="14"/>
        <v>0</v>
      </c>
      <c r="Y46" s="582"/>
      <c r="Z46" s="582" t="s">
        <v>106</v>
      </c>
      <c r="AA46" s="502"/>
      <c r="AB46" s="503"/>
      <c r="AC46" s="503"/>
      <c r="AD46" s="503"/>
      <c r="AE46" s="310"/>
      <c r="AF46" s="735">
        <f t="shared" si="15"/>
        <v>0</v>
      </c>
      <c r="AG46" s="89"/>
      <c r="AH46" s="704"/>
      <c r="AK46" s="704"/>
    </row>
    <row r="47" spans="1:37">
      <c r="A47" s="582" t="s">
        <v>141</v>
      </c>
      <c r="B47" s="582" t="s">
        <v>106</v>
      </c>
      <c r="C47" s="480">
        <f t="shared" si="16"/>
        <v>0</v>
      </c>
      <c r="D47" s="493">
        <f t="shared" si="16"/>
        <v>0</v>
      </c>
      <c r="E47" s="493">
        <f t="shared" si="16"/>
        <v>0</v>
      </c>
      <c r="F47" s="493">
        <v>0</v>
      </c>
      <c r="G47" s="310">
        <f t="shared" si="16"/>
        <v>0</v>
      </c>
      <c r="H47" s="735">
        <f t="shared" si="12"/>
        <v>0</v>
      </c>
      <c r="I47" s="582"/>
      <c r="J47" s="582" t="s">
        <v>106</v>
      </c>
      <c r="K47" s="502"/>
      <c r="L47" s="503"/>
      <c r="M47" s="503"/>
      <c r="N47" s="503"/>
      <c r="O47" s="482"/>
      <c r="P47" s="735">
        <f t="shared" si="13"/>
        <v>0</v>
      </c>
      <c r="Q47" s="582"/>
      <c r="R47" s="582" t="s">
        <v>106</v>
      </c>
      <c r="S47" s="502"/>
      <c r="T47" s="503"/>
      <c r="U47" s="503"/>
      <c r="V47" s="503"/>
      <c r="W47" s="482"/>
      <c r="X47" s="735">
        <f t="shared" si="14"/>
        <v>0</v>
      </c>
      <c r="Y47" s="582"/>
      <c r="Z47" s="582" t="s">
        <v>106</v>
      </c>
      <c r="AA47" s="502"/>
      <c r="AB47" s="503"/>
      <c r="AC47" s="503"/>
      <c r="AD47" s="503"/>
      <c r="AE47" s="310"/>
      <c r="AF47" s="735">
        <f t="shared" si="15"/>
        <v>0</v>
      </c>
      <c r="AG47" s="89"/>
      <c r="AH47" s="704"/>
      <c r="AK47" s="704"/>
    </row>
    <row r="48" spans="1:37">
      <c r="A48" s="582" t="s">
        <v>142</v>
      </c>
      <c r="B48" s="582" t="s">
        <v>106</v>
      </c>
      <c r="C48" s="480">
        <f t="shared" si="16"/>
        <v>0</v>
      </c>
      <c r="D48" s="493">
        <f t="shared" si="16"/>
        <v>0</v>
      </c>
      <c r="E48" s="493">
        <f t="shared" si="16"/>
        <v>0</v>
      </c>
      <c r="F48" s="493">
        <v>0</v>
      </c>
      <c r="G48" s="310">
        <f t="shared" si="16"/>
        <v>0</v>
      </c>
      <c r="H48" s="735">
        <f t="shared" si="12"/>
        <v>0</v>
      </c>
      <c r="I48" s="582"/>
      <c r="J48" s="582" t="s">
        <v>106</v>
      </c>
      <c r="K48" s="502"/>
      <c r="L48" s="503"/>
      <c r="M48" s="503"/>
      <c r="N48" s="503"/>
      <c r="O48" s="482"/>
      <c r="P48" s="735">
        <f t="shared" si="13"/>
        <v>0</v>
      </c>
      <c r="Q48" s="582"/>
      <c r="R48" s="582" t="s">
        <v>106</v>
      </c>
      <c r="S48" s="502"/>
      <c r="T48" s="503"/>
      <c r="U48" s="503"/>
      <c r="V48" s="503"/>
      <c r="W48" s="482"/>
      <c r="X48" s="735">
        <f t="shared" si="14"/>
        <v>0</v>
      </c>
      <c r="Y48" s="582"/>
      <c r="Z48" s="582" t="s">
        <v>106</v>
      </c>
      <c r="AA48" s="502"/>
      <c r="AB48" s="503"/>
      <c r="AC48" s="503"/>
      <c r="AD48" s="503"/>
      <c r="AE48" s="310"/>
      <c r="AF48" s="735">
        <f t="shared" si="15"/>
        <v>0</v>
      </c>
      <c r="AG48" s="89"/>
      <c r="AH48" s="704"/>
      <c r="AK48" s="704"/>
    </row>
    <row r="49" spans="1:37">
      <c r="A49" s="582" t="s">
        <v>143</v>
      </c>
      <c r="B49" s="582" t="s">
        <v>106</v>
      </c>
      <c r="C49" s="480">
        <f t="shared" si="16"/>
        <v>0</v>
      </c>
      <c r="D49" s="493">
        <f t="shared" si="16"/>
        <v>0</v>
      </c>
      <c r="E49" s="493">
        <f t="shared" si="16"/>
        <v>0</v>
      </c>
      <c r="F49" s="493">
        <v>0</v>
      </c>
      <c r="G49" s="310">
        <f t="shared" si="16"/>
        <v>0</v>
      </c>
      <c r="H49" s="735">
        <f t="shared" si="12"/>
        <v>0</v>
      </c>
      <c r="I49" s="582"/>
      <c r="J49" s="582" t="s">
        <v>106</v>
      </c>
      <c r="K49" s="502"/>
      <c r="L49" s="503"/>
      <c r="M49" s="503"/>
      <c r="N49" s="503"/>
      <c r="O49" s="482"/>
      <c r="P49" s="735">
        <f t="shared" si="13"/>
        <v>0</v>
      </c>
      <c r="Q49" s="582"/>
      <c r="R49" s="582" t="s">
        <v>106</v>
      </c>
      <c r="S49" s="502"/>
      <c r="T49" s="503"/>
      <c r="U49" s="503"/>
      <c r="V49" s="503"/>
      <c r="W49" s="482"/>
      <c r="X49" s="735">
        <f t="shared" si="14"/>
        <v>0</v>
      </c>
      <c r="Y49" s="582"/>
      <c r="Z49" s="582" t="s">
        <v>106</v>
      </c>
      <c r="AA49" s="502"/>
      <c r="AB49" s="503"/>
      <c r="AC49" s="503"/>
      <c r="AD49" s="503"/>
      <c r="AE49" s="310"/>
      <c r="AF49" s="735">
        <f t="shared" si="15"/>
        <v>0</v>
      </c>
      <c r="AG49" s="89"/>
      <c r="AH49" s="704"/>
      <c r="AK49" s="704"/>
    </row>
    <row r="50" spans="1:37">
      <c r="A50" s="582" t="s">
        <v>144</v>
      </c>
      <c r="B50" s="582" t="s">
        <v>106</v>
      </c>
      <c r="C50" s="480">
        <f t="shared" si="16"/>
        <v>0</v>
      </c>
      <c r="D50" s="493">
        <f t="shared" si="16"/>
        <v>0</v>
      </c>
      <c r="E50" s="493">
        <f t="shared" si="16"/>
        <v>0</v>
      </c>
      <c r="F50" s="493">
        <v>0</v>
      </c>
      <c r="G50" s="310">
        <f t="shared" si="16"/>
        <v>0</v>
      </c>
      <c r="H50" s="735">
        <f t="shared" si="12"/>
        <v>0</v>
      </c>
      <c r="I50" s="582"/>
      <c r="J50" s="582" t="s">
        <v>106</v>
      </c>
      <c r="K50" s="502"/>
      <c r="L50" s="503"/>
      <c r="M50" s="503"/>
      <c r="N50" s="503"/>
      <c r="O50" s="482"/>
      <c r="P50" s="735">
        <f t="shared" si="13"/>
        <v>0</v>
      </c>
      <c r="Q50" s="582"/>
      <c r="R50" s="582" t="s">
        <v>106</v>
      </c>
      <c r="S50" s="502"/>
      <c r="T50" s="503"/>
      <c r="U50" s="503"/>
      <c r="V50" s="503"/>
      <c r="W50" s="482"/>
      <c r="X50" s="735">
        <f t="shared" si="14"/>
        <v>0</v>
      </c>
      <c r="Y50" s="582"/>
      <c r="Z50" s="582" t="s">
        <v>106</v>
      </c>
      <c r="AA50" s="502"/>
      <c r="AB50" s="503"/>
      <c r="AC50" s="503"/>
      <c r="AD50" s="503"/>
      <c r="AE50" s="310"/>
      <c r="AF50" s="735">
        <f t="shared" si="15"/>
        <v>0</v>
      </c>
      <c r="AG50" s="89"/>
      <c r="AH50" s="704"/>
      <c r="AK50" s="704"/>
    </row>
    <row r="51" spans="1:37">
      <c r="A51" s="582" t="s">
        <v>145</v>
      </c>
      <c r="B51" s="582" t="s">
        <v>106</v>
      </c>
      <c r="C51" s="480">
        <v>107634</v>
      </c>
      <c r="D51" s="493">
        <v>4208229.34</v>
      </c>
      <c r="E51" s="493">
        <v>457.2</v>
      </c>
      <c r="F51" s="493">
        <v>0</v>
      </c>
      <c r="G51" s="310">
        <v>969189.66</v>
      </c>
      <c r="H51" s="735">
        <f t="shared" si="12"/>
        <v>1.7275768486331236E-2</v>
      </c>
      <c r="I51" s="582"/>
      <c r="J51" s="582" t="s">
        <v>106</v>
      </c>
      <c r="K51" s="502">
        <v>85302</v>
      </c>
      <c r="L51" s="503">
        <v>3334968.47</v>
      </c>
      <c r="M51" s="503">
        <v>361.81</v>
      </c>
      <c r="N51" s="503"/>
      <c r="O51" s="482">
        <v>765668.9</v>
      </c>
      <c r="P51" s="735">
        <f t="shared" si="13"/>
        <v>1.3648018751648569E-2</v>
      </c>
      <c r="Q51" s="582"/>
      <c r="R51" s="582" t="s">
        <v>106</v>
      </c>
      <c r="S51" s="502">
        <v>22332</v>
      </c>
      <c r="T51" s="503">
        <v>873260.87</v>
      </c>
      <c r="U51" s="503">
        <v>95.39</v>
      </c>
      <c r="V51" s="503"/>
      <c r="W51" s="482">
        <v>203520.76</v>
      </c>
      <c r="X51" s="735">
        <f t="shared" si="14"/>
        <v>3.6277497346826654E-3</v>
      </c>
      <c r="Y51" s="582"/>
      <c r="Z51" s="582" t="s">
        <v>106</v>
      </c>
      <c r="AA51" s="502">
        <v>99158</v>
      </c>
      <c r="AB51" s="503">
        <v>3863786.34</v>
      </c>
      <c r="AC51" s="503">
        <v>419.14</v>
      </c>
      <c r="AD51" s="503"/>
      <c r="AE51" s="310">
        <v>889368.95</v>
      </c>
      <c r="AF51" s="735">
        <f t="shared" si="15"/>
        <v>1.5852967394567024E-2</v>
      </c>
      <c r="AG51" s="89"/>
      <c r="AH51" s="704"/>
      <c r="AK51" s="704"/>
    </row>
    <row r="52" spans="1:37">
      <c r="A52" s="484" t="s">
        <v>47</v>
      </c>
      <c r="B52" s="467"/>
      <c r="C52" s="485"/>
      <c r="D52" s="486"/>
      <c r="E52" s="486"/>
      <c r="F52" s="486"/>
      <c r="G52" s="681"/>
      <c r="H52" s="478"/>
      <c r="I52" s="467"/>
      <c r="J52" s="467"/>
      <c r="K52" s="485"/>
      <c r="L52" s="486"/>
      <c r="M52" s="486"/>
      <c r="N52" s="486"/>
      <c r="O52" s="486"/>
      <c r="P52" s="478"/>
      <c r="Q52" s="467"/>
      <c r="R52" s="467"/>
      <c r="S52" s="485"/>
      <c r="T52" s="486"/>
      <c r="U52" s="486"/>
      <c r="V52" s="486"/>
      <c r="W52" s="486"/>
      <c r="X52" s="478"/>
      <c r="Y52" s="467"/>
      <c r="Z52" s="467"/>
      <c r="AA52" s="485"/>
      <c r="AB52" s="486"/>
      <c r="AC52" s="486"/>
      <c r="AD52" s="486"/>
      <c r="AE52" s="681"/>
      <c r="AF52" s="478"/>
      <c r="AH52" s="704"/>
      <c r="AK52" s="704"/>
    </row>
    <row r="53" spans="1:37">
      <c r="A53" s="479" t="s">
        <v>146</v>
      </c>
      <c r="B53" s="479" t="s">
        <v>106</v>
      </c>
      <c r="C53" s="480">
        <v>2179</v>
      </c>
      <c r="D53" s="493">
        <v>3799035.68</v>
      </c>
      <c r="E53" s="493">
        <v>1194.0899999999999</v>
      </c>
      <c r="F53" s="493">
        <v>0</v>
      </c>
      <c r="G53" s="310">
        <v>2670367.27</v>
      </c>
      <c r="H53" s="483">
        <f>G53/$G$62</f>
        <v>4.7599194083432925E-2</v>
      </c>
      <c r="I53" s="467"/>
      <c r="J53" s="479" t="s">
        <v>106</v>
      </c>
      <c r="K53" s="504">
        <v>1848</v>
      </c>
      <c r="L53" s="505">
        <v>3222020.4</v>
      </c>
      <c r="M53" s="505">
        <v>1012.7</v>
      </c>
      <c r="N53" s="505"/>
      <c r="O53" s="482">
        <v>2271269.69</v>
      </c>
      <c r="P53" s="483">
        <f>O53/$G$62</f>
        <v>4.0485295039632711E-2</v>
      </c>
      <c r="Q53" s="467"/>
      <c r="R53" s="479" t="s">
        <v>106</v>
      </c>
      <c r="S53" s="504">
        <v>331</v>
      </c>
      <c r="T53" s="505">
        <v>577015.28</v>
      </c>
      <c r="U53" s="505">
        <v>181.39</v>
      </c>
      <c r="V53" s="505"/>
      <c r="W53" s="482">
        <v>399097.58</v>
      </c>
      <c r="X53" s="483">
        <f t="shared" ref="X53" si="17">W53/$G$62</f>
        <v>7.1138990438002186E-3</v>
      </c>
      <c r="Y53" s="467"/>
      <c r="Z53" s="479" t="s">
        <v>106</v>
      </c>
      <c r="AA53" s="504">
        <v>1828</v>
      </c>
      <c r="AB53" s="505">
        <v>3187564.16</v>
      </c>
      <c r="AC53" s="505">
        <v>1001.74</v>
      </c>
      <c r="AD53" s="505"/>
      <c r="AE53" s="310">
        <v>2234454.75</v>
      </c>
      <c r="AF53" s="483">
        <f t="shared" ref="AF53" si="18">AE53/$G$62</f>
        <v>3.9829070147305468E-2</v>
      </c>
      <c r="AH53" s="704"/>
      <c r="AK53" s="704"/>
    </row>
    <row r="54" spans="1:37">
      <c r="A54" s="582" t="s">
        <v>147</v>
      </c>
      <c r="B54" s="582" t="s">
        <v>106</v>
      </c>
      <c r="C54" s="480">
        <v>42811</v>
      </c>
      <c r="D54" s="493">
        <v>1040156.41</v>
      </c>
      <c r="E54" s="493">
        <v>141.25</v>
      </c>
      <c r="F54" s="493">
        <v>0</v>
      </c>
      <c r="G54" s="310">
        <v>1712815.54</v>
      </c>
      <c r="H54" s="735">
        <f>G54/$G$62</f>
        <v>3.053087125261986E-2</v>
      </c>
      <c r="I54" s="582"/>
      <c r="J54" s="582" t="s">
        <v>106</v>
      </c>
      <c r="K54" s="504">
        <v>33057</v>
      </c>
      <c r="L54" s="505">
        <v>803222.05</v>
      </c>
      <c r="M54" s="505">
        <v>109.08</v>
      </c>
      <c r="N54" s="505"/>
      <c r="O54" s="482">
        <v>1322633.75</v>
      </c>
      <c r="P54" s="735">
        <f>O54/$G$62</f>
        <v>2.3575895823329467E-2</v>
      </c>
      <c r="Q54" s="582"/>
      <c r="R54" s="582" t="s">
        <v>106</v>
      </c>
      <c r="S54" s="504">
        <v>9754</v>
      </c>
      <c r="T54" s="505">
        <f>24.3+236910.06</f>
        <v>236934.36</v>
      </c>
      <c r="U54" s="505">
        <v>32.17</v>
      </c>
      <c r="V54" s="505"/>
      <c r="W54" s="482">
        <v>390142.09</v>
      </c>
      <c r="X54" s="735">
        <f>W54/$G$62</f>
        <v>6.9542677783143133E-3</v>
      </c>
      <c r="Y54" s="582"/>
      <c r="Z54" s="582" t="s">
        <v>106</v>
      </c>
      <c r="AA54" s="504">
        <v>40655</v>
      </c>
      <c r="AB54" s="505">
        <v>987757.33</v>
      </c>
      <c r="AC54" s="505">
        <v>134.13</v>
      </c>
      <c r="AD54" s="505"/>
      <c r="AE54" s="310">
        <v>1625671.62</v>
      </c>
      <c r="AF54" s="735">
        <f>AE54/$G$62</f>
        <v>2.897753422371329E-2</v>
      </c>
      <c r="AG54" s="89"/>
      <c r="AH54" s="704"/>
      <c r="AK54" s="704"/>
    </row>
    <row r="55" spans="1:37">
      <c r="A55" s="582" t="s">
        <v>148</v>
      </c>
      <c r="B55" s="582" t="s">
        <v>106</v>
      </c>
      <c r="C55" s="480">
        <v>721</v>
      </c>
      <c r="D55" s="493">
        <v>93730</v>
      </c>
      <c r="E55" s="493">
        <v>12.98</v>
      </c>
      <c r="F55" s="493">
        <v>0</v>
      </c>
      <c r="G55" s="310">
        <v>40667.81</v>
      </c>
      <c r="H55" s="735">
        <f>G55/$G$62</f>
        <v>7.2490215218155157E-4</v>
      </c>
      <c r="I55" s="582"/>
      <c r="J55" s="582" t="s">
        <v>106</v>
      </c>
      <c r="K55" s="504">
        <v>615</v>
      </c>
      <c r="L55" s="505">
        <v>79950</v>
      </c>
      <c r="M55" s="505">
        <v>11.07</v>
      </c>
      <c r="N55" s="505"/>
      <c r="O55" s="482">
        <v>34692.080000000002</v>
      </c>
      <c r="P55" s="735">
        <f>O55/$G$62</f>
        <v>6.1838499431502618E-4</v>
      </c>
      <c r="Q55" s="582"/>
      <c r="R55" s="582" t="s">
        <v>106</v>
      </c>
      <c r="S55" s="504">
        <v>106</v>
      </c>
      <c r="T55" s="505">
        <v>13780</v>
      </c>
      <c r="U55" s="505">
        <v>1.9079999999999999</v>
      </c>
      <c r="V55" s="505"/>
      <c r="W55" s="482">
        <v>5975.73</v>
      </c>
      <c r="X55" s="735">
        <f t="shared" ref="X55" si="19">W55/$G$62</f>
        <v>1.0651715786652546E-4</v>
      </c>
      <c r="Y55" s="582"/>
      <c r="Z55" s="582" t="s">
        <v>106</v>
      </c>
      <c r="AA55" s="504">
        <v>714</v>
      </c>
      <c r="AB55" s="505">
        <v>92820</v>
      </c>
      <c r="AC55" s="505">
        <v>12.852</v>
      </c>
      <c r="AD55" s="505"/>
      <c r="AE55" s="310">
        <v>40275.53</v>
      </c>
      <c r="AF55" s="735">
        <f t="shared" ref="AF55" si="20">AE55/$G$62</f>
        <v>7.1790977623955275E-4</v>
      </c>
      <c r="AG55" s="89"/>
      <c r="AH55" s="704"/>
      <c r="AK55" s="704"/>
    </row>
    <row r="56" spans="1:37">
      <c r="A56" s="484" t="s">
        <v>149</v>
      </c>
      <c r="B56" s="467"/>
      <c r="C56" s="485"/>
      <c r="D56" s="486"/>
      <c r="E56" s="486"/>
      <c r="F56" s="486"/>
      <c r="G56" s="681"/>
      <c r="H56" s="478"/>
      <c r="I56" s="467"/>
      <c r="J56" s="467"/>
      <c r="K56" s="485"/>
      <c r="L56" s="486"/>
      <c r="M56" s="486"/>
      <c r="N56" s="486"/>
      <c r="O56" s="486"/>
      <c r="P56" s="478"/>
      <c r="Q56" s="467"/>
      <c r="R56" s="467"/>
      <c r="S56" s="485"/>
      <c r="T56" s="486"/>
      <c r="U56" s="486"/>
      <c r="V56" s="486"/>
      <c r="W56" s="486"/>
      <c r="X56" s="478"/>
      <c r="Y56" s="467"/>
      <c r="Z56" s="467"/>
      <c r="AA56" s="485"/>
      <c r="AB56" s="486"/>
      <c r="AC56" s="486"/>
      <c r="AD56" s="486"/>
      <c r="AE56" s="681"/>
      <c r="AF56" s="478"/>
      <c r="AH56" s="704"/>
      <c r="AK56" s="704"/>
    </row>
    <row r="57" spans="1:37">
      <c r="A57" s="479"/>
      <c r="B57" s="479"/>
      <c r="C57" s="200"/>
      <c r="D57" s="459"/>
      <c r="E57" s="459"/>
      <c r="F57" s="459"/>
      <c r="G57" s="682"/>
      <c r="H57" s="506"/>
      <c r="I57" s="467"/>
      <c r="J57" s="479"/>
      <c r="K57" s="200"/>
      <c r="L57" s="459"/>
      <c r="M57" s="459"/>
      <c r="N57" s="459"/>
      <c r="O57" s="459"/>
      <c r="P57" s="506"/>
      <c r="Q57" s="467"/>
      <c r="R57" s="479"/>
      <c r="S57" s="200"/>
      <c r="T57" s="459"/>
      <c r="U57" s="459"/>
      <c r="V57" s="459"/>
      <c r="W57" s="459"/>
      <c r="X57" s="506"/>
      <c r="Y57" s="467"/>
      <c r="Z57" s="479"/>
      <c r="AA57" s="200"/>
      <c r="AB57" s="459"/>
      <c r="AC57" s="459"/>
      <c r="AD57" s="459"/>
      <c r="AE57" s="682"/>
      <c r="AF57" s="506"/>
      <c r="AH57" s="704"/>
      <c r="AK57" s="704"/>
    </row>
    <row r="58" spans="1:37">
      <c r="A58" s="484" t="s">
        <v>40</v>
      </c>
      <c r="B58" s="467"/>
      <c r="C58" s="485"/>
      <c r="D58" s="486"/>
      <c r="E58" s="486"/>
      <c r="F58" s="486"/>
      <c r="G58" s="681"/>
      <c r="H58" s="478"/>
      <c r="I58" s="467"/>
      <c r="J58" s="467"/>
      <c r="K58" s="485"/>
      <c r="L58" s="486"/>
      <c r="M58" s="486"/>
      <c r="N58" s="486"/>
      <c r="O58" s="486"/>
      <c r="P58" s="478"/>
      <c r="Q58" s="467"/>
      <c r="R58" s="467"/>
      <c r="S58" s="485"/>
      <c r="T58" s="486"/>
      <c r="U58" s="486"/>
      <c r="V58" s="486"/>
      <c r="W58" s="486"/>
      <c r="X58" s="478"/>
      <c r="Y58" s="467"/>
      <c r="Z58" s="467"/>
      <c r="AA58" s="485"/>
      <c r="AB58" s="486"/>
      <c r="AC58" s="486"/>
      <c r="AD58" s="486"/>
      <c r="AE58" s="681"/>
      <c r="AF58" s="478"/>
      <c r="AH58" s="704"/>
      <c r="AK58" s="704"/>
    </row>
    <row r="59" spans="1:37">
      <c r="A59" s="479" t="s">
        <v>150</v>
      </c>
      <c r="B59" s="479" t="s">
        <v>110</v>
      </c>
      <c r="C59" s="480">
        <v>88566</v>
      </c>
      <c r="D59" s="486"/>
      <c r="E59" s="486"/>
      <c r="F59" s="486"/>
      <c r="G59" s="310">
        <v>6398079.75</v>
      </c>
      <c r="H59" s="483">
        <f>G59/$G$62</f>
        <v>0.11404552594802138</v>
      </c>
      <c r="I59" s="467"/>
      <c r="J59" s="479" t="s">
        <v>110</v>
      </c>
      <c r="K59" s="507">
        <v>70496</v>
      </c>
      <c r="L59" s="486"/>
      <c r="M59" s="486"/>
      <c r="N59" s="486"/>
      <c r="O59" s="482">
        <v>5138738.75</v>
      </c>
      <c r="P59" s="483">
        <f>O59/$G$62</f>
        <v>9.1597820963895918E-2</v>
      </c>
      <c r="Q59" s="467"/>
      <c r="R59" s="479" t="s">
        <v>110</v>
      </c>
      <c r="S59" s="507">
        <f>2+18068</f>
        <v>18070</v>
      </c>
      <c r="T59" s="486"/>
      <c r="U59" s="486"/>
      <c r="V59" s="486"/>
      <c r="W59" s="482">
        <f>47+1259294</f>
        <v>1259341</v>
      </c>
      <c r="X59" s="483">
        <f>W59/$G$62</f>
        <v>2.2447704984125464E-2</v>
      </c>
      <c r="Y59" s="467"/>
      <c r="Z59" s="479" t="s">
        <v>110</v>
      </c>
      <c r="AA59" s="507">
        <v>78795</v>
      </c>
      <c r="AB59" s="486"/>
      <c r="AC59" s="486"/>
      <c r="AD59" s="486"/>
      <c r="AE59" s="310">
        <v>5592688.75</v>
      </c>
      <c r="AF59" s="483">
        <f>AE59/$G$62</f>
        <v>9.9689462288639383E-2</v>
      </c>
      <c r="AH59" s="704"/>
      <c r="AK59" s="704"/>
    </row>
    <row r="60" spans="1:37">
      <c r="A60" s="479" t="s">
        <v>44</v>
      </c>
      <c r="B60" s="479" t="s">
        <v>110</v>
      </c>
      <c r="C60" s="480">
        <v>66539</v>
      </c>
      <c r="D60" s="486"/>
      <c r="E60" s="486"/>
      <c r="F60" s="486"/>
      <c r="G60" s="310">
        <v>998002.5</v>
      </c>
      <c r="H60" s="483">
        <f>G60/$G$62</f>
        <v>1.7789356253325884E-2</v>
      </c>
      <c r="I60" s="467"/>
      <c r="J60" s="479" t="s">
        <v>110</v>
      </c>
      <c r="K60" s="507">
        <v>53538</v>
      </c>
      <c r="L60" s="486"/>
      <c r="M60" s="486"/>
      <c r="N60" s="486"/>
      <c r="O60" s="482">
        <v>803010</v>
      </c>
      <c r="P60" s="483">
        <f>O60/$G$62</f>
        <v>1.4313622425778711E-2</v>
      </c>
      <c r="Q60" s="467"/>
      <c r="R60" s="479" t="s">
        <v>110</v>
      </c>
      <c r="S60" s="507">
        <f>4+12997</f>
        <v>13001</v>
      </c>
      <c r="T60" s="486"/>
      <c r="U60" s="486"/>
      <c r="V60" s="486"/>
      <c r="W60" s="482">
        <f>60+194932.5</f>
        <v>194992.5</v>
      </c>
      <c r="X60" s="483">
        <f>W60/$G$62</f>
        <v>3.4757338275471731E-3</v>
      </c>
      <c r="Y60" s="467"/>
      <c r="Z60" s="479" t="s">
        <v>110</v>
      </c>
      <c r="AA60" s="507">
        <v>58825</v>
      </c>
      <c r="AB60" s="486"/>
      <c r="AC60" s="486"/>
      <c r="AD60" s="486"/>
      <c r="AE60" s="310">
        <v>892292.5</v>
      </c>
      <c r="AF60" s="483">
        <f>AE60/$G$62</f>
        <v>1.5905079561094073E-2</v>
      </c>
      <c r="AH60" s="704"/>
      <c r="AK60" s="704"/>
    </row>
    <row r="61" spans="1:37">
      <c r="A61" s="467"/>
      <c r="B61" s="467"/>
      <c r="C61" s="476"/>
      <c r="D61" s="486"/>
      <c r="E61" s="486"/>
      <c r="F61" s="486"/>
      <c r="G61" s="681"/>
      <c r="H61" s="478"/>
      <c r="I61" s="467"/>
      <c r="J61" s="467"/>
      <c r="K61" s="476"/>
      <c r="L61" s="477"/>
      <c r="M61" s="486"/>
      <c r="N61" s="477"/>
      <c r="O61" s="477"/>
      <c r="P61" s="478"/>
      <c r="Q61" s="467"/>
      <c r="R61" s="467"/>
      <c r="S61" s="476"/>
      <c r="T61" s="477"/>
      <c r="U61" s="486"/>
      <c r="V61" s="477"/>
      <c r="W61" s="477"/>
      <c r="X61" s="478"/>
      <c r="Y61" s="467"/>
      <c r="Z61" s="467"/>
      <c r="AA61" s="476"/>
      <c r="AB61" s="477"/>
      <c r="AC61" s="486"/>
      <c r="AD61" s="477"/>
      <c r="AE61" s="681"/>
      <c r="AF61" s="478"/>
      <c r="AH61" s="704"/>
      <c r="AK61" s="704"/>
    </row>
    <row r="62" spans="1:37">
      <c r="A62" s="508" t="s">
        <v>151</v>
      </c>
      <c r="B62" s="479"/>
      <c r="C62" s="459"/>
      <c r="D62" s="459">
        <f>SUM(D9:D61)</f>
        <v>31824438.539999995</v>
      </c>
      <c r="E62" s="459">
        <f>SUM(E9:E61)</f>
        <v>4852.3131999999996</v>
      </c>
      <c r="F62" s="459">
        <f>SUM(F9:F61)</f>
        <v>0</v>
      </c>
      <c r="G62" s="682">
        <f>SUM(G9:G61)</f>
        <v>56101102.580000006</v>
      </c>
      <c r="H62" s="478"/>
      <c r="I62" s="467"/>
      <c r="J62" s="479"/>
      <c r="K62" s="509"/>
      <c r="L62" s="459">
        <f>SUM(L9:L61)</f>
        <v>26223003.482678887</v>
      </c>
      <c r="M62" s="459">
        <f>SUM(M9:M61)</f>
        <v>4034.5675999999999</v>
      </c>
      <c r="N62" s="459">
        <f>SUM(N9:N61)</f>
        <v>0</v>
      </c>
      <c r="O62" s="510">
        <f>SUM(O9:O61)</f>
        <v>47215385.099999994</v>
      </c>
      <c r="P62" s="478"/>
      <c r="Q62" s="467"/>
      <c r="R62" s="479"/>
      <c r="S62" s="509"/>
      <c r="T62" s="459">
        <f>SUM(T9:T61)</f>
        <v>5601435.0573211154</v>
      </c>
      <c r="U62" s="459">
        <f>SUM(U9:U61)</f>
        <v>817.54740000000004</v>
      </c>
      <c r="V62" s="459">
        <f>SUM(V9:V61)</f>
        <v>0</v>
      </c>
      <c r="W62" s="510">
        <f>SUM(W9:W61)</f>
        <v>8883485.1600000001</v>
      </c>
      <c r="X62" s="478"/>
      <c r="Y62" s="467"/>
      <c r="Z62" s="479"/>
      <c r="AA62" s="509"/>
      <c r="AB62" s="459">
        <f>SUM(AB9:AB61)</f>
        <v>26775905.870000001</v>
      </c>
      <c r="AC62" s="459">
        <f>SUM(AC9:AC61)</f>
        <v>4051.9784</v>
      </c>
      <c r="AD62" s="459">
        <f>SUM(AD9:AD61)</f>
        <v>0</v>
      </c>
      <c r="AE62" s="682">
        <f>SUM(AE9:AE61)</f>
        <v>45584930.100000001</v>
      </c>
      <c r="AF62" s="478"/>
      <c r="AG62" s="89"/>
      <c r="AH62" s="704"/>
      <c r="AK62" s="704"/>
    </row>
    <row r="63" spans="1:37">
      <c r="A63" s="475"/>
      <c r="B63" s="819"/>
      <c r="C63" s="477"/>
      <c r="D63" s="477"/>
      <c r="E63" s="477"/>
      <c r="F63" s="477"/>
      <c r="G63" s="477"/>
      <c r="H63" s="820"/>
      <c r="I63" s="467"/>
      <c r="J63" s="819"/>
      <c r="K63" s="477"/>
      <c r="L63" s="477"/>
      <c r="M63" s="477"/>
      <c r="N63" s="477"/>
      <c r="O63" s="477"/>
      <c r="P63" s="820"/>
      <c r="Q63" s="467"/>
      <c r="R63" s="819"/>
      <c r="S63" s="477"/>
      <c r="T63" s="477"/>
      <c r="U63" s="477"/>
      <c r="V63" s="477"/>
      <c r="W63" s="477"/>
      <c r="X63" s="820"/>
      <c r="Y63" s="467"/>
      <c r="Z63" s="819"/>
      <c r="AA63" s="477"/>
      <c r="AB63" s="477"/>
      <c r="AC63" s="477"/>
      <c r="AD63" s="477"/>
      <c r="AE63" s="477"/>
      <c r="AF63" s="820"/>
    </row>
    <row r="64" spans="1:37" ht="13.8" thickBot="1">
      <c r="A64" s="511" t="s">
        <v>152</v>
      </c>
      <c r="B64" s="511"/>
      <c r="C64" s="480">
        <v>503</v>
      </c>
      <c r="D64" s="692"/>
      <c r="E64" s="693"/>
      <c r="F64" s="693"/>
      <c r="G64" s="683"/>
      <c r="H64" s="514"/>
      <c r="I64" s="515"/>
      <c r="J64" s="511"/>
      <c r="K64" s="516">
        <f>+K24</f>
        <v>455</v>
      </c>
      <c r="L64" s="512"/>
      <c r="M64" s="513"/>
      <c r="N64" s="513"/>
      <c r="O64" s="513"/>
      <c r="P64" s="514"/>
      <c r="Q64" s="515"/>
      <c r="R64" s="511"/>
      <c r="S64" s="516">
        <v>48</v>
      </c>
      <c r="T64" s="512"/>
      <c r="U64" s="513"/>
      <c r="V64" s="513"/>
      <c r="W64" s="513"/>
      <c r="X64" s="514"/>
      <c r="Y64" s="515"/>
      <c r="Z64" s="511"/>
      <c r="AA64" s="516">
        <f>+AA24</f>
        <v>433</v>
      </c>
      <c r="AB64" s="512"/>
      <c r="AC64" s="513"/>
      <c r="AD64" s="513"/>
      <c r="AE64" s="683"/>
      <c r="AF64" s="514"/>
    </row>
    <row r="65" spans="1:32">
      <c r="A65" s="517"/>
      <c r="B65" s="518"/>
      <c r="C65" s="519"/>
      <c r="D65" s="924"/>
      <c r="E65" s="925"/>
      <c r="F65" s="926"/>
      <c r="G65" s="942"/>
      <c r="H65" s="943"/>
      <c r="I65" s="938"/>
      <c r="J65" s="518"/>
      <c r="K65" s="519"/>
      <c r="L65" s="936"/>
      <c r="M65" s="937"/>
      <c r="N65" s="938"/>
      <c r="O65" s="936"/>
      <c r="P65" s="937"/>
      <c r="Q65" s="938"/>
      <c r="R65" s="518"/>
      <c r="S65" s="519"/>
      <c r="T65" s="936"/>
      <c r="U65" s="937"/>
      <c r="V65" s="938"/>
      <c r="W65" s="936"/>
      <c r="X65" s="937"/>
      <c r="Y65" s="938"/>
      <c r="Z65" s="517"/>
      <c r="AA65" s="519"/>
      <c r="AB65" s="936"/>
      <c r="AC65" s="937"/>
      <c r="AD65" s="938"/>
      <c r="AE65" s="936"/>
      <c r="AF65" s="938"/>
    </row>
    <row r="66" spans="1:32" ht="13.8" thickBot="1">
      <c r="A66" s="520" t="s">
        <v>153</v>
      </c>
      <c r="B66" s="477" t="s">
        <v>154</v>
      </c>
      <c r="C66" s="477"/>
      <c r="D66" s="486"/>
      <c r="E66" s="486"/>
      <c r="F66" s="486"/>
      <c r="G66" s="681"/>
      <c r="H66" s="477"/>
      <c r="I66" s="477"/>
      <c r="J66" s="477" t="s">
        <v>155</v>
      </c>
      <c r="K66" s="477"/>
      <c r="L66" s="477"/>
      <c r="M66" s="521"/>
      <c r="N66" s="522"/>
      <c r="O66" s="523"/>
      <c r="P66" s="521"/>
      <c r="Q66" s="524"/>
      <c r="R66" s="521" t="s">
        <v>156</v>
      </c>
      <c r="S66" s="521"/>
      <c r="T66" s="520"/>
      <c r="U66" s="525"/>
      <c r="V66" s="524"/>
      <c r="W66" s="520"/>
      <c r="X66" s="525"/>
      <c r="Y66" s="524"/>
      <c r="Z66" s="521" t="s">
        <v>157</v>
      </c>
      <c r="AA66" s="521"/>
      <c r="AB66" s="520"/>
      <c r="AC66" s="525"/>
      <c r="AD66" s="524"/>
      <c r="AE66" s="701"/>
      <c r="AF66" s="524"/>
    </row>
    <row r="67" spans="1:32">
      <c r="A67" s="509" t="s">
        <v>158</v>
      </c>
      <c r="B67" s="99" t="s">
        <v>110</v>
      </c>
      <c r="C67" s="526">
        <v>53039</v>
      </c>
      <c r="D67" s="694"/>
      <c r="E67" s="590"/>
      <c r="F67" s="590"/>
      <c r="G67" s="684"/>
      <c r="H67" s="528"/>
      <c r="I67" s="529"/>
      <c r="J67" s="99" t="s">
        <v>110</v>
      </c>
      <c r="K67" s="526">
        <v>42498</v>
      </c>
      <c r="L67" s="530"/>
      <c r="M67" s="531"/>
      <c r="N67" s="532"/>
      <c r="O67" s="533"/>
      <c r="P67" s="534"/>
      <c r="Q67" s="529"/>
      <c r="R67" s="99" t="s">
        <v>110</v>
      </c>
      <c r="S67" s="526">
        <v>10541</v>
      </c>
      <c r="T67" s="530"/>
      <c r="U67" s="531"/>
      <c r="V67" s="532"/>
      <c r="W67" s="533"/>
      <c r="X67" s="534"/>
      <c r="Y67" s="506"/>
      <c r="Z67" s="509" t="s">
        <v>110</v>
      </c>
      <c r="AA67" s="526">
        <v>46994</v>
      </c>
      <c r="AB67" s="530"/>
      <c r="AC67" s="531"/>
      <c r="AD67" s="532"/>
      <c r="AE67" s="702"/>
      <c r="AF67" s="534"/>
    </row>
    <row r="68" spans="1:32">
      <c r="A68" s="509" t="s">
        <v>159</v>
      </c>
      <c r="B68" s="99" t="s">
        <v>110</v>
      </c>
      <c r="C68" s="526">
        <v>20646</v>
      </c>
      <c r="D68" s="694"/>
      <c r="E68" s="590"/>
      <c r="F68" s="590"/>
      <c r="G68" s="684"/>
      <c r="H68" s="528"/>
      <c r="I68" s="529"/>
      <c r="J68" s="99" t="s">
        <v>110</v>
      </c>
      <c r="K68" s="526">
        <v>17169</v>
      </c>
      <c r="L68" s="535"/>
      <c r="M68" s="536"/>
      <c r="N68" s="396"/>
      <c r="O68" s="527"/>
      <c r="P68" s="537"/>
      <c r="Q68" s="529"/>
      <c r="R68" s="99" t="s">
        <v>110</v>
      </c>
      <c r="S68" s="526">
        <v>3477</v>
      </c>
      <c r="T68" s="535"/>
      <c r="U68" s="536"/>
      <c r="V68" s="396"/>
      <c r="W68" s="527"/>
      <c r="X68" s="537"/>
      <c r="Y68" s="506"/>
      <c r="Z68" s="509" t="s">
        <v>110</v>
      </c>
      <c r="AA68" s="526">
        <v>19892</v>
      </c>
      <c r="AB68" s="535"/>
      <c r="AC68" s="536"/>
      <c r="AD68" s="396"/>
      <c r="AE68" s="684"/>
      <c r="AF68" s="537"/>
    </row>
    <row r="69" spans="1:32" ht="39.6" customHeight="1">
      <c r="A69" s="509" t="s">
        <v>160</v>
      </c>
      <c r="B69" s="99" t="s">
        <v>110</v>
      </c>
      <c r="C69" s="526">
        <v>6648</v>
      </c>
      <c r="D69" s="694"/>
      <c r="E69" s="590"/>
      <c r="F69" s="590"/>
      <c r="G69" s="684"/>
      <c r="H69" s="528"/>
      <c r="I69" s="529"/>
      <c r="J69" s="99" t="s">
        <v>110</v>
      </c>
      <c r="K69" s="526">
        <v>4853</v>
      </c>
      <c r="L69" s="535"/>
      <c r="M69" s="536"/>
      <c r="N69" s="396"/>
      <c r="O69" s="527"/>
      <c r="P69" s="537"/>
      <c r="Q69" s="529"/>
      <c r="R69" s="99" t="s">
        <v>110</v>
      </c>
      <c r="S69" s="526">
        <v>1795</v>
      </c>
      <c r="T69" s="535"/>
      <c r="U69" s="536"/>
      <c r="V69" s="396"/>
      <c r="W69" s="527"/>
      <c r="X69" s="537"/>
      <c r="Y69" s="506"/>
      <c r="Z69" s="509" t="s">
        <v>110</v>
      </c>
      <c r="AA69" s="526">
        <v>5828</v>
      </c>
      <c r="AB69" s="535"/>
      <c r="AC69" s="536"/>
      <c r="AD69" s="396"/>
      <c r="AE69" s="684"/>
      <c r="AF69" s="537"/>
    </row>
    <row r="70" spans="1:32">
      <c r="A70" s="538" t="s">
        <v>161</v>
      </c>
      <c r="B70" s="99" t="s">
        <v>110</v>
      </c>
      <c r="C70" s="526">
        <f>SUM(C67:C69)</f>
        <v>80333</v>
      </c>
      <c r="D70" s="694"/>
      <c r="E70" s="590"/>
      <c r="F70" s="590"/>
      <c r="G70" s="684"/>
      <c r="H70" s="528"/>
      <c r="I70" s="539"/>
      <c r="J70" s="99" t="s">
        <v>110</v>
      </c>
      <c r="K70" s="526">
        <v>64520</v>
      </c>
      <c r="L70" s="540"/>
      <c r="M70" s="536"/>
      <c r="N70" s="541"/>
      <c r="O70" s="542"/>
      <c r="P70" s="537"/>
      <c r="Q70" s="539"/>
      <c r="R70" s="99" t="s">
        <v>110</v>
      </c>
      <c r="S70" s="526">
        <v>15813</v>
      </c>
      <c r="T70" s="540"/>
      <c r="U70" s="536"/>
      <c r="V70" s="541"/>
      <c r="W70" s="542"/>
      <c r="X70" s="537"/>
      <c r="Y70" s="543"/>
      <c r="Z70" s="509" t="s">
        <v>110</v>
      </c>
      <c r="AA70" s="526">
        <v>72714</v>
      </c>
      <c r="AB70" s="540"/>
      <c r="AC70" s="536"/>
      <c r="AD70" s="541"/>
      <c r="AE70" s="684"/>
      <c r="AF70" s="537"/>
    </row>
    <row r="71" spans="1:32">
      <c r="A71" s="538" t="s">
        <v>162</v>
      </c>
      <c r="B71" s="99" t="s">
        <v>110</v>
      </c>
      <c r="C71" s="526">
        <v>54509</v>
      </c>
      <c r="D71" s="694"/>
      <c r="E71" s="695"/>
      <c r="F71" s="590"/>
      <c r="G71" s="684"/>
      <c r="H71" s="537"/>
      <c r="I71" s="529"/>
      <c r="J71" s="99" t="s">
        <v>110</v>
      </c>
      <c r="K71" s="544">
        <v>36522</v>
      </c>
      <c r="L71" s="535"/>
      <c r="M71" s="536"/>
      <c r="N71" s="396"/>
      <c r="O71" s="527"/>
      <c r="P71" s="537"/>
      <c r="Q71" s="529"/>
      <c r="R71" s="99" t="s">
        <v>110</v>
      </c>
      <c r="S71" s="544">
        <v>17987</v>
      </c>
      <c r="T71" s="535"/>
      <c r="U71" s="536"/>
      <c r="V71" s="396"/>
      <c r="W71" s="527"/>
      <c r="X71" s="537"/>
      <c r="Y71" s="506"/>
      <c r="Z71" s="509" t="s">
        <v>110</v>
      </c>
      <c r="AA71" s="544">
        <v>0</v>
      </c>
      <c r="AB71" s="535"/>
      <c r="AC71" s="536"/>
      <c r="AD71" s="396"/>
      <c r="AE71" s="684"/>
      <c r="AF71" s="537"/>
    </row>
    <row r="72" spans="1:32">
      <c r="A72" s="538" t="s">
        <v>163</v>
      </c>
      <c r="B72" s="99" t="s">
        <v>8</v>
      </c>
      <c r="C72" s="545">
        <f>C70/C71</f>
        <v>1.4737566273459428</v>
      </c>
      <c r="D72" s="694"/>
      <c r="E72" s="695"/>
      <c r="F72" s="590"/>
      <c r="G72" s="684"/>
      <c r="H72" s="537"/>
      <c r="I72" s="529"/>
      <c r="J72" s="99" t="s">
        <v>8</v>
      </c>
      <c r="K72" s="545">
        <f>K70/K71</f>
        <v>1.7666064290016976</v>
      </c>
      <c r="L72" s="535"/>
      <c r="M72" s="536"/>
      <c r="N72" s="396"/>
      <c r="O72" s="527"/>
      <c r="P72" s="537"/>
      <c r="Q72" s="529"/>
      <c r="R72" s="99" t="s">
        <v>8</v>
      </c>
      <c r="S72" s="545">
        <f>S70/S71</f>
        <v>0.87913493078334348</v>
      </c>
      <c r="T72" s="535"/>
      <c r="U72" s="536"/>
      <c r="V72" s="396"/>
      <c r="W72" s="527"/>
      <c r="X72" s="537"/>
      <c r="Y72" s="506"/>
      <c r="Z72" s="509" t="s">
        <v>8</v>
      </c>
      <c r="AA72" s="545">
        <v>0</v>
      </c>
      <c r="AB72" s="535"/>
      <c r="AC72" s="536"/>
      <c r="AD72" s="396"/>
      <c r="AE72" s="684"/>
      <c r="AF72" s="537"/>
    </row>
    <row r="73" spans="1:32" ht="13.8" thickBot="1">
      <c r="A73" s="546" t="s">
        <v>164</v>
      </c>
      <c r="B73" s="547" t="s">
        <v>110</v>
      </c>
      <c r="C73" s="548">
        <v>12349</v>
      </c>
      <c r="D73" s="696"/>
      <c r="E73" s="697"/>
      <c r="F73" s="698"/>
      <c r="G73" s="685"/>
      <c r="H73" s="551"/>
      <c r="I73" s="552"/>
      <c r="J73" s="547" t="s">
        <v>110</v>
      </c>
      <c r="K73" s="548">
        <v>10177</v>
      </c>
      <c r="L73" s="553"/>
      <c r="M73" s="549"/>
      <c r="N73" s="513"/>
      <c r="O73" s="550"/>
      <c r="P73" s="551"/>
      <c r="Q73" s="552"/>
      <c r="R73" s="547" t="s">
        <v>110</v>
      </c>
      <c r="S73" s="548">
        <v>2172</v>
      </c>
      <c r="T73" s="553"/>
      <c r="U73" s="549"/>
      <c r="V73" s="513"/>
      <c r="W73" s="550"/>
      <c r="X73" s="551"/>
      <c r="Y73" s="554"/>
      <c r="Z73" s="546" t="s">
        <v>110</v>
      </c>
      <c r="AA73" s="548">
        <v>11604</v>
      </c>
      <c r="AB73" s="553"/>
      <c r="AC73" s="549"/>
      <c r="AD73" s="513"/>
      <c r="AE73" s="685"/>
      <c r="AF73" s="551"/>
    </row>
    <row r="74" spans="1:32">
      <c r="A74" s="89"/>
      <c r="B74" s="89"/>
      <c r="C74" s="89"/>
      <c r="D74" s="576"/>
      <c r="E74" s="576"/>
      <c r="F74" s="576"/>
      <c r="G74" s="686"/>
      <c r="H74" s="89"/>
      <c r="I74" s="89"/>
      <c r="K74" s="89"/>
      <c r="L74" s="89"/>
    </row>
    <row r="75" spans="1:32">
      <c r="A75" s="939" t="s">
        <v>165</v>
      </c>
      <c r="B75" s="939"/>
      <c r="C75" s="939"/>
      <c r="D75" s="939"/>
      <c r="E75" s="939"/>
      <c r="F75" s="939"/>
      <c r="G75" s="939"/>
      <c r="H75" s="939"/>
      <c r="I75" s="939"/>
    </row>
    <row r="76" spans="1:32">
      <c r="A76" s="940" t="s">
        <v>166</v>
      </c>
      <c r="B76" s="940"/>
      <c r="C76" s="940"/>
      <c r="D76" s="940"/>
      <c r="E76" s="940"/>
      <c r="F76" s="940"/>
      <c r="G76" s="940"/>
      <c r="H76" s="940"/>
      <c r="I76" s="940"/>
    </row>
    <row r="77" spans="1:32">
      <c r="A77" s="555" t="s">
        <v>167</v>
      </c>
      <c r="B77" s="555"/>
      <c r="C77" s="555"/>
    </row>
    <row r="78" spans="1:32" ht="13.35" customHeight="1">
      <c r="A78" s="555" t="s">
        <v>168</v>
      </c>
      <c r="B78" s="556"/>
      <c r="C78" s="557"/>
    </row>
    <row r="79" spans="1:32" ht="13.35" customHeight="1">
      <c r="A79" s="555" t="s">
        <v>169</v>
      </c>
      <c r="B79" s="556"/>
      <c r="C79" s="556"/>
    </row>
    <row r="80" spans="1:32">
      <c r="A80" s="558" t="s">
        <v>170</v>
      </c>
      <c r="B80" s="556"/>
      <c r="C80" s="556"/>
    </row>
    <row r="81" spans="1:7">
      <c r="A81" s="941" t="s">
        <v>171</v>
      </c>
      <c r="B81" s="941"/>
      <c r="C81" s="941"/>
      <c r="D81" s="941"/>
      <c r="E81" s="941"/>
      <c r="F81" s="941"/>
      <c r="G81" s="941"/>
    </row>
    <row r="82" spans="1:7">
      <c r="A82" s="921" t="s">
        <v>172</v>
      </c>
      <c r="B82" s="921"/>
      <c r="C82" s="921"/>
      <c r="D82" s="921"/>
      <c r="E82" s="921"/>
      <c r="F82" s="921"/>
      <c r="G82" s="921"/>
    </row>
    <row r="83" spans="1:7">
      <c r="A83" s="873"/>
      <c r="B83" s="873"/>
      <c r="C83" s="873"/>
      <c r="D83" s="700"/>
      <c r="E83" s="700"/>
      <c r="F83" s="700"/>
      <c r="G83" s="688"/>
    </row>
    <row r="84" spans="1:7" ht="12.75" customHeight="1">
      <c r="A84" s="923"/>
      <c r="B84" s="923"/>
      <c r="C84" s="923"/>
      <c r="D84" s="923"/>
      <c r="E84" s="923"/>
      <c r="F84" s="923"/>
      <c r="G84" s="923"/>
    </row>
    <row r="86" spans="1:7">
      <c r="A86" s="922"/>
      <c r="B86" s="922"/>
      <c r="C86" s="922"/>
      <c r="D86" s="922"/>
    </row>
    <row r="87" spans="1:7" ht="34.35" customHeight="1"/>
    <row r="89" spans="1:7" ht="32.25" customHeight="1"/>
  </sheetData>
  <mergeCells count="25">
    <mergeCell ref="L65:N65"/>
    <mergeCell ref="O65:Q65"/>
    <mergeCell ref="T65:V65"/>
    <mergeCell ref="W65:Y65"/>
    <mergeCell ref="A1:I1"/>
    <mergeCell ref="A2:I2"/>
    <mergeCell ref="A3:I3"/>
    <mergeCell ref="B5:H5"/>
    <mergeCell ref="J5:P5"/>
    <mergeCell ref="A82:G82"/>
    <mergeCell ref="A86:D86"/>
    <mergeCell ref="A84:G84"/>
    <mergeCell ref="D65:F65"/>
    <mergeCell ref="Z5:AF5"/>
    <mergeCell ref="C6:H6"/>
    <mergeCell ref="K6:P6"/>
    <mergeCell ref="S6:X6"/>
    <mergeCell ref="AA6:AF6"/>
    <mergeCell ref="R5:X5"/>
    <mergeCell ref="AB65:AD65"/>
    <mergeCell ref="AE65:AF65"/>
    <mergeCell ref="A75:I75"/>
    <mergeCell ref="A76:I76"/>
    <mergeCell ref="A81:G81"/>
    <mergeCell ref="G65:I65"/>
  </mergeCells>
  <pageMargins left="0.2" right="0.2" top="0.5" bottom="0.5" header="0.3" footer="0.3"/>
  <pageSetup paperSize="5" scale="47" fitToHeight="0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J88"/>
  <sheetViews>
    <sheetView zoomScale="90" zoomScaleNormal="90" zoomScalePageLayoutView="75" workbookViewId="0">
      <selection activeCell="A2" sqref="A2:H2"/>
    </sheetView>
  </sheetViews>
  <sheetFormatPr defaultColWidth="8.6640625" defaultRowHeight="15" customHeight="1"/>
  <cols>
    <col min="1" max="1" width="41.5546875" style="352" customWidth="1"/>
    <col min="2" max="2" width="7.5546875" style="352" customWidth="1"/>
    <col min="3" max="3" width="8.6640625" style="352"/>
    <col min="4" max="4" width="12.44140625" style="352" customWidth="1"/>
    <col min="5" max="6" width="8.6640625" style="352"/>
    <col min="7" max="7" width="12.5546875" style="352" customWidth="1"/>
    <col min="8" max="8" width="12.44140625" style="352" customWidth="1"/>
    <col min="9" max="16384" width="8.6640625" style="352"/>
  </cols>
  <sheetData>
    <row r="1" spans="1:10" ht="15.6">
      <c r="A1" s="948" t="s">
        <v>84</v>
      </c>
      <c r="B1" s="948"/>
      <c r="C1" s="948"/>
      <c r="D1" s="948"/>
      <c r="E1" s="948"/>
      <c r="F1" s="948"/>
      <c r="G1" s="948"/>
      <c r="H1" s="948"/>
    </row>
    <row r="2" spans="1:10" ht="15.6" customHeight="1">
      <c r="A2" s="945" t="s">
        <v>601</v>
      </c>
      <c r="B2" s="945"/>
      <c r="C2" s="945"/>
      <c r="D2" s="945"/>
      <c r="E2" s="945"/>
      <c r="F2" s="945"/>
      <c r="G2" s="945"/>
      <c r="H2" s="945"/>
    </row>
    <row r="3" spans="1:10" ht="15.6" customHeight="1">
      <c r="A3" s="946" t="s">
        <v>86</v>
      </c>
      <c r="B3" s="946"/>
      <c r="C3" s="946"/>
      <c r="D3" s="946"/>
      <c r="E3" s="946"/>
      <c r="F3" s="946"/>
      <c r="G3" s="946"/>
      <c r="H3" s="946"/>
    </row>
    <row r="4" spans="1:10" ht="13.2">
      <c r="A4" s="952" t="s">
        <v>173</v>
      </c>
      <c r="B4" s="952"/>
      <c r="C4" s="952"/>
      <c r="D4" s="952"/>
      <c r="E4" s="952"/>
      <c r="F4" s="952"/>
      <c r="G4" s="952"/>
      <c r="H4" s="952"/>
      <c r="I4" s="952"/>
      <c r="J4" s="952"/>
    </row>
    <row r="5" spans="1:10" ht="13.8" thickBot="1">
      <c r="A5" s="874"/>
      <c r="B5" s="874"/>
      <c r="C5" s="874"/>
      <c r="D5" s="874"/>
      <c r="E5" s="874"/>
      <c r="F5" s="874"/>
      <c r="G5" s="874"/>
      <c r="H5" s="874"/>
      <c r="I5" s="874"/>
      <c r="J5" s="874"/>
    </row>
    <row r="6" spans="1:10" ht="16.2" thickBot="1">
      <c r="A6" s="888"/>
      <c r="B6" s="872"/>
      <c r="C6" s="949" t="s">
        <v>174</v>
      </c>
      <c r="D6" s="950"/>
      <c r="E6" s="950"/>
      <c r="F6" s="950"/>
      <c r="G6" s="950"/>
      <c r="H6" s="951"/>
    </row>
    <row r="7" spans="1:10" ht="13.2">
      <c r="A7" s="466"/>
      <c r="B7" s="466"/>
      <c r="C7" s="930" t="s">
        <v>91</v>
      </c>
      <c r="D7" s="931"/>
      <c r="E7" s="931"/>
      <c r="F7" s="931"/>
      <c r="G7" s="931"/>
      <c r="H7" s="932"/>
    </row>
    <row r="8" spans="1:10" ht="39.6">
      <c r="A8" s="469" t="s">
        <v>92</v>
      </c>
      <c r="B8" s="470" t="s">
        <v>93</v>
      </c>
      <c r="C8" s="471" t="s">
        <v>94</v>
      </c>
      <c r="D8" s="472" t="s">
        <v>95</v>
      </c>
      <c r="E8" s="472" t="s">
        <v>96</v>
      </c>
      <c r="F8" s="472" t="s">
        <v>97</v>
      </c>
      <c r="G8" s="472" t="s">
        <v>175</v>
      </c>
      <c r="H8" s="473" t="s">
        <v>99</v>
      </c>
    </row>
    <row r="9" spans="1:10" ht="13.2">
      <c r="A9" s="474" t="s">
        <v>39</v>
      </c>
      <c r="B9" s="475"/>
      <c r="C9" s="476"/>
      <c r="D9" s="477"/>
      <c r="E9" s="477"/>
      <c r="F9" s="477"/>
      <c r="G9" s="477"/>
      <c r="H9" s="478"/>
    </row>
    <row r="10" spans="1:10" ht="13.2">
      <c r="A10" s="479" t="s">
        <v>105</v>
      </c>
      <c r="B10" s="479" t="s">
        <v>106</v>
      </c>
      <c r="C10" s="480"/>
      <c r="D10" s="481"/>
      <c r="E10" s="481"/>
      <c r="F10" s="481"/>
      <c r="G10" s="482"/>
      <c r="H10"/>
    </row>
    <row r="11" spans="1:10" ht="13.2">
      <c r="A11" s="479" t="s">
        <v>107</v>
      </c>
      <c r="B11" s="479" t="s">
        <v>106</v>
      </c>
      <c r="C11" s="480"/>
      <c r="D11" s="481"/>
      <c r="E11" s="481"/>
      <c r="F11" s="481"/>
      <c r="G11" s="482"/>
      <c r="H11"/>
    </row>
    <row r="12" spans="1:10" ht="13.2">
      <c r="A12" s="479" t="s">
        <v>108</v>
      </c>
      <c r="B12" s="479" t="s">
        <v>106</v>
      </c>
      <c r="C12" s="480"/>
      <c r="D12" s="481"/>
      <c r="E12" s="481"/>
      <c r="F12" s="481"/>
      <c r="G12" s="482"/>
      <c r="H12"/>
    </row>
    <row r="13" spans="1:10" ht="13.2">
      <c r="A13" s="484" t="s">
        <v>41</v>
      </c>
      <c r="B13" s="467"/>
      <c r="C13" s="485"/>
      <c r="D13" s="486"/>
      <c r="E13" s="486"/>
      <c r="F13" s="486"/>
      <c r="G13" s="486"/>
      <c r="H13" s="478"/>
    </row>
    <row r="14" spans="1:10" ht="13.2">
      <c r="A14" s="479" t="s">
        <v>109</v>
      </c>
      <c r="B14" s="479" t="s">
        <v>110</v>
      </c>
      <c r="C14" s="487"/>
      <c r="D14" s="488"/>
      <c r="E14" s="488"/>
      <c r="F14" s="488"/>
      <c r="G14" s="482"/>
      <c r="H14"/>
    </row>
    <row r="15" spans="1:10" ht="13.2">
      <c r="A15" s="479" t="s">
        <v>111</v>
      </c>
      <c r="B15" s="479" t="s">
        <v>110</v>
      </c>
      <c r="C15" s="487"/>
      <c r="D15" s="488"/>
      <c r="E15" s="488"/>
      <c r="F15" s="488"/>
      <c r="G15" s="482"/>
      <c r="H15"/>
    </row>
    <row r="16" spans="1:10" ht="13.2">
      <c r="A16" s="479" t="s">
        <v>112</v>
      </c>
      <c r="B16" s="479" t="s">
        <v>110</v>
      </c>
      <c r="C16" s="487"/>
      <c r="D16" s="488"/>
      <c r="E16" s="488"/>
      <c r="F16" s="488"/>
      <c r="G16" s="482"/>
      <c r="H16"/>
    </row>
    <row r="17" spans="1:8" ht="13.2">
      <c r="A17" s="479" t="s">
        <v>113</v>
      </c>
      <c r="B17" s="479" t="s">
        <v>110</v>
      </c>
      <c r="C17" s="487"/>
      <c r="D17" s="488"/>
      <c r="E17" s="488"/>
      <c r="F17" s="488"/>
      <c r="G17" s="482"/>
      <c r="H17"/>
    </row>
    <row r="18" spans="1:8" ht="13.2">
      <c r="A18" s="479" t="s">
        <v>114</v>
      </c>
      <c r="B18" s="479" t="s">
        <v>106</v>
      </c>
      <c r="C18" s="487"/>
      <c r="D18" s="488"/>
      <c r="E18" s="488"/>
      <c r="F18" s="488"/>
      <c r="G18" s="482"/>
      <c r="H18"/>
    </row>
    <row r="19" spans="1:8" ht="13.2">
      <c r="A19" s="479" t="s">
        <v>115</v>
      </c>
      <c r="B19" s="479" t="s">
        <v>106</v>
      </c>
      <c r="C19" s="487"/>
      <c r="D19" s="488"/>
      <c r="E19" s="488"/>
      <c r="F19" s="488"/>
      <c r="G19" s="482"/>
      <c r="H19"/>
    </row>
    <row r="20" spans="1:8" ht="13.2">
      <c r="A20" s="479" t="s">
        <v>176</v>
      </c>
      <c r="B20" s="479" t="s">
        <v>106</v>
      </c>
      <c r="C20" s="487"/>
      <c r="D20" s="488"/>
      <c r="E20" s="488"/>
      <c r="F20" s="488"/>
      <c r="G20" s="482"/>
      <c r="H20"/>
    </row>
    <row r="21" spans="1:8" ht="13.2">
      <c r="A21" s="479" t="s">
        <v>117</v>
      </c>
      <c r="B21" s="479" t="s">
        <v>106</v>
      </c>
      <c r="C21" s="487"/>
      <c r="D21" s="488"/>
      <c r="E21" s="488"/>
      <c r="F21" s="488"/>
      <c r="G21" s="482"/>
      <c r="H21"/>
    </row>
    <row r="22" spans="1:8" ht="13.2">
      <c r="A22" s="479" t="s">
        <v>118</v>
      </c>
      <c r="B22" s="479" t="s">
        <v>106</v>
      </c>
      <c r="C22" s="487"/>
      <c r="D22" s="488"/>
      <c r="E22" s="488"/>
      <c r="F22" s="488"/>
      <c r="G22" s="482"/>
      <c r="H22"/>
    </row>
    <row r="23" spans="1:8" ht="13.2">
      <c r="A23" s="479" t="s">
        <v>119</v>
      </c>
      <c r="B23" s="479" t="s">
        <v>106</v>
      </c>
      <c r="C23" s="487"/>
      <c r="D23" s="488"/>
      <c r="E23" s="488"/>
      <c r="F23" s="488"/>
      <c r="G23" s="482"/>
      <c r="H23"/>
    </row>
    <row r="24" spans="1:8" ht="13.2">
      <c r="A24" s="484" t="s">
        <v>42</v>
      </c>
      <c r="B24" s="467"/>
      <c r="C24" s="485"/>
      <c r="D24" s="486"/>
      <c r="E24" s="486"/>
      <c r="F24" s="486"/>
      <c r="G24" s="486"/>
      <c r="H24" s="478"/>
    </row>
    <row r="25" spans="1:8" s="491" customFormat="1" ht="13.2">
      <c r="A25" s="479" t="s">
        <v>120</v>
      </c>
      <c r="B25" s="479" t="s">
        <v>110</v>
      </c>
      <c r="C25" s="489"/>
      <c r="D25" s="490"/>
      <c r="E25" s="490"/>
      <c r="F25" s="490"/>
      <c r="G25" s="482"/>
      <c r="H25"/>
    </row>
    <row r="26" spans="1:8" ht="13.2">
      <c r="A26" s="479" t="s">
        <v>177</v>
      </c>
      <c r="B26" s="479" t="s">
        <v>110</v>
      </c>
      <c r="C26" s="492"/>
      <c r="D26" s="493"/>
      <c r="E26" s="493"/>
      <c r="F26" s="493"/>
      <c r="G26" s="493"/>
      <c r="H26"/>
    </row>
    <row r="27" spans="1:8" ht="13.2">
      <c r="A27" s="494" t="s">
        <v>121</v>
      </c>
      <c r="B27" s="494" t="s">
        <v>110</v>
      </c>
      <c r="C27" s="495"/>
      <c r="D27" s="496"/>
      <c r="E27" s="496"/>
      <c r="F27" s="496"/>
      <c r="G27" s="482"/>
      <c r="H27"/>
    </row>
    <row r="28" spans="1:8" ht="13.2">
      <c r="A28" s="484" t="s">
        <v>43</v>
      </c>
      <c r="B28" s="467"/>
      <c r="C28" s="485"/>
      <c r="D28" s="486"/>
      <c r="E28" s="486"/>
      <c r="F28" s="486"/>
      <c r="G28" s="486"/>
      <c r="H28" s="478"/>
    </row>
    <row r="29" spans="1:8" ht="13.2">
      <c r="A29" s="479" t="s">
        <v>122</v>
      </c>
      <c r="B29" s="479" t="s">
        <v>106</v>
      </c>
      <c r="C29" s="497"/>
      <c r="D29" s="498"/>
      <c r="E29" s="498"/>
      <c r="F29" s="498"/>
      <c r="G29" s="482"/>
      <c r="H29"/>
    </row>
    <row r="30" spans="1:8" ht="13.2">
      <c r="A30" s="479" t="s">
        <v>123</v>
      </c>
      <c r="B30" s="479" t="s">
        <v>106</v>
      </c>
      <c r="C30" s="497"/>
      <c r="D30" s="498"/>
      <c r="E30" s="498"/>
      <c r="F30" s="498"/>
      <c r="G30" s="482"/>
      <c r="H30"/>
    </row>
    <row r="31" spans="1:8" ht="13.2">
      <c r="A31" s="479" t="s">
        <v>124</v>
      </c>
      <c r="B31" s="479" t="s">
        <v>106</v>
      </c>
      <c r="C31" s="497"/>
      <c r="D31" s="498"/>
      <c r="E31" s="498"/>
      <c r="F31" s="498"/>
      <c r="G31" s="482"/>
      <c r="H31"/>
    </row>
    <row r="32" spans="1:8" ht="13.2">
      <c r="A32" s="479" t="s">
        <v>125</v>
      </c>
      <c r="B32" s="479" t="s">
        <v>106</v>
      </c>
      <c r="C32" s="497"/>
      <c r="D32" s="498"/>
      <c r="E32" s="498"/>
      <c r="F32" s="498"/>
      <c r="G32" s="482"/>
      <c r="H32"/>
    </row>
    <row r="33" spans="1:8" ht="13.2">
      <c r="A33" s="479" t="s">
        <v>126</v>
      </c>
      <c r="B33" s="479" t="s">
        <v>106</v>
      </c>
      <c r="C33" s="497"/>
      <c r="D33" s="498"/>
      <c r="E33" s="498"/>
      <c r="F33" s="498"/>
      <c r="G33" s="482"/>
      <c r="H33"/>
    </row>
    <row r="34" spans="1:8" ht="13.2">
      <c r="A34" s="479" t="s">
        <v>178</v>
      </c>
      <c r="B34" s="479" t="s">
        <v>106</v>
      </c>
      <c r="C34" s="497"/>
      <c r="D34" s="498"/>
      <c r="E34" s="498"/>
      <c r="F34" s="498"/>
      <c r="G34" s="482"/>
      <c r="H34"/>
    </row>
    <row r="35" spans="1:8" ht="13.2">
      <c r="A35" s="479" t="s">
        <v>127</v>
      </c>
      <c r="B35" s="479" t="s">
        <v>106</v>
      </c>
      <c r="C35" s="497"/>
      <c r="D35" s="498"/>
      <c r="E35" s="498"/>
      <c r="F35" s="498"/>
      <c r="G35" s="482"/>
      <c r="H35"/>
    </row>
    <row r="36" spans="1:8" ht="13.2">
      <c r="A36" s="479" t="s">
        <v>128</v>
      </c>
      <c r="B36" s="479" t="s">
        <v>110</v>
      </c>
      <c r="C36" s="497"/>
      <c r="D36" s="498"/>
      <c r="E36" s="498"/>
      <c r="F36" s="498"/>
      <c r="G36" s="482"/>
      <c r="H36"/>
    </row>
    <row r="37" spans="1:8" ht="13.2">
      <c r="A37" s="479" t="s">
        <v>129</v>
      </c>
      <c r="B37" s="479" t="s">
        <v>110</v>
      </c>
      <c r="C37" s="497"/>
      <c r="D37" s="498"/>
      <c r="E37" s="498"/>
      <c r="F37" s="498"/>
      <c r="G37" s="482"/>
      <c r="H37"/>
    </row>
    <row r="38" spans="1:8" ht="13.2">
      <c r="A38" s="479" t="s">
        <v>130</v>
      </c>
      <c r="B38" s="479" t="s">
        <v>110</v>
      </c>
      <c r="C38" s="497"/>
      <c r="D38" s="498"/>
      <c r="E38" s="498"/>
      <c r="F38" s="498"/>
      <c r="G38" s="482"/>
      <c r="H38"/>
    </row>
    <row r="39" spans="1:8" ht="13.2">
      <c r="A39" s="479" t="s">
        <v>179</v>
      </c>
      <c r="B39" s="479" t="s">
        <v>110</v>
      </c>
      <c r="C39" s="497"/>
      <c r="D39" s="498"/>
      <c r="E39" s="498"/>
      <c r="F39" s="498"/>
      <c r="G39" s="482"/>
      <c r="H39"/>
    </row>
    <row r="40" spans="1:8" ht="13.2">
      <c r="A40" s="479" t="s">
        <v>131</v>
      </c>
      <c r="B40" s="479" t="s">
        <v>110</v>
      </c>
      <c r="C40" s="497"/>
      <c r="D40" s="498"/>
      <c r="E40" s="498"/>
      <c r="F40" s="498"/>
      <c r="G40" s="482"/>
      <c r="H40"/>
    </row>
    <row r="41" spans="1:8" ht="13.2">
      <c r="A41" s="484" t="s">
        <v>46</v>
      </c>
      <c r="B41" s="467"/>
      <c r="C41" s="485"/>
      <c r="D41" s="486"/>
      <c r="E41" s="486"/>
      <c r="F41" s="486"/>
      <c r="G41" s="499"/>
      <c r="H41" s="478"/>
    </row>
    <row r="42" spans="1:8" ht="13.2">
      <c r="A42" s="479" t="s">
        <v>132</v>
      </c>
      <c r="B42" s="479" t="s">
        <v>110</v>
      </c>
      <c r="C42" s="500"/>
      <c r="D42" s="501"/>
      <c r="E42" s="501"/>
      <c r="F42" s="501"/>
      <c r="G42" s="482"/>
      <c r="H42"/>
    </row>
    <row r="43" spans="1:8" ht="13.2">
      <c r="A43" s="479" t="s">
        <v>133</v>
      </c>
      <c r="B43" s="479" t="s">
        <v>110</v>
      </c>
      <c r="C43" s="500"/>
      <c r="D43" s="501"/>
      <c r="E43" s="501"/>
      <c r="F43" s="501"/>
      <c r="G43" s="482"/>
      <c r="H43"/>
    </row>
    <row r="44" spans="1:8" ht="13.2">
      <c r="A44" s="484" t="s">
        <v>134</v>
      </c>
      <c r="B44" s="467"/>
      <c r="C44" s="485"/>
      <c r="D44" s="486"/>
      <c r="E44" s="486"/>
      <c r="F44" s="486"/>
      <c r="G44" s="486"/>
      <c r="H44" s="478"/>
    </row>
    <row r="45" spans="1:8" ht="13.2">
      <c r="A45" s="479" t="s">
        <v>135</v>
      </c>
      <c r="B45" s="479" t="s">
        <v>106</v>
      </c>
      <c r="C45" s="502"/>
      <c r="D45" s="503"/>
      <c r="E45" s="503"/>
      <c r="F45" s="503"/>
      <c r="G45" s="482"/>
      <c r="H45"/>
    </row>
    <row r="46" spans="1:8" ht="13.2">
      <c r="A46" s="479" t="s">
        <v>136</v>
      </c>
      <c r="B46" s="479" t="s">
        <v>106</v>
      </c>
      <c r="C46" s="502"/>
      <c r="D46" s="503"/>
      <c r="E46" s="503"/>
      <c r="F46" s="503"/>
      <c r="G46" s="482"/>
      <c r="H46"/>
    </row>
    <row r="47" spans="1:8" ht="13.2">
      <c r="A47" s="479" t="s">
        <v>137</v>
      </c>
      <c r="B47" s="479" t="s">
        <v>106</v>
      </c>
      <c r="C47" s="502"/>
      <c r="D47" s="503"/>
      <c r="E47" s="503"/>
      <c r="F47" s="503"/>
      <c r="G47" s="482"/>
      <c r="H47"/>
    </row>
    <row r="48" spans="1:8" ht="13.2">
      <c r="A48" s="479" t="s">
        <v>138</v>
      </c>
      <c r="B48" s="479" t="s">
        <v>106</v>
      </c>
      <c r="C48" s="502"/>
      <c r="D48" s="503"/>
      <c r="E48" s="503"/>
      <c r="F48" s="503"/>
      <c r="G48" s="482"/>
      <c r="H48"/>
    </row>
    <row r="49" spans="1:9" ht="13.2">
      <c r="A49" s="479" t="s">
        <v>140</v>
      </c>
      <c r="B49" s="479" t="s">
        <v>106</v>
      </c>
      <c r="C49" s="502"/>
      <c r="D49" s="503"/>
      <c r="E49" s="503"/>
      <c r="F49" s="503"/>
      <c r="G49" s="482"/>
      <c r="H49"/>
    </row>
    <row r="50" spans="1:9" ht="13.2">
      <c r="A50" s="479" t="s">
        <v>141</v>
      </c>
      <c r="B50" s="479" t="s">
        <v>106</v>
      </c>
      <c r="C50" s="502"/>
      <c r="D50" s="503"/>
      <c r="E50" s="503"/>
      <c r="F50" s="503"/>
      <c r="G50" s="482"/>
      <c r="H50"/>
    </row>
    <row r="51" spans="1:9" ht="13.2">
      <c r="A51" s="479" t="s">
        <v>142</v>
      </c>
      <c r="B51" s="479" t="s">
        <v>106</v>
      </c>
      <c r="C51" s="502"/>
      <c r="D51" s="503"/>
      <c r="E51" s="503"/>
      <c r="F51" s="503"/>
      <c r="G51" s="482"/>
      <c r="H51"/>
    </row>
    <row r="52" spans="1:9" ht="13.2">
      <c r="A52" s="479" t="s">
        <v>143</v>
      </c>
      <c r="B52" s="479" t="s">
        <v>106</v>
      </c>
      <c r="C52" s="502"/>
      <c r="D52" s="503"/>
      <c r="E52" s="503"/>
      <c r="F52" s="503"/>
      <c r="G52" s="482"/>
      <c r="H52"/>
    </row>
    <row r="53" spans="1:9" ht="13.2">
      <c r="A53" s="479" t="s">
        <v>144</v>
      </c>
      <c r="B53" s="479" t="s">
        <v>106</v>
      </c>
      <c r="C53" s="502"/>
      <c r="D53" s="503"/>
      <c r="E53" s="503"/>
      <c r="F53" s="503"/>
      <c r="G53" s="482"/>
      <c r="H53"/>
    </row>
    <row r="54" spans="1:9" ht="13.2">
      <c r="A54" s="479" t="s">
        <v>145</v>
      </c>
      <c r="B54" s="479" t="s">
        <v>106</v>
      </c>
      <c r="C54" s="502"/>
      <c r="D54" s="503"/>
      <c r="E54" s="503"/>
      <c r="F54" s="503"/>
      <c r="G54" s="482"/>
      <c r="H54"/>
    </row>
    <row r="55" spans="1:9" ht="13.2">
      <c r="A55" s="484" t="s">
        <v>47</v>
      </c>
      <c r="B55" s="467"/>
      <c r="C55" s="485"/>
      <c r="D55" s="486"/>
      <c r="E55" s="486"/>
      <c r="F55" s="486"/>
      <c r="G55" s="486"/>
      <c r="H55" s="478"/>
    </row>
    <row r="56" spans="1:9" ht="13.2">
      <c r="A56" s="479" t="s">
        <v>146</v>
      </c>
      <c r="B56" s="479" t="s">
        <v>106</v>
      </c>
      <c r="C56" s="504"/>
      <c r="D56" s="505"/>
      <c r="E56" s="505"/>
      <c r="F56" s="505"/>
      <c r="G56" s="482"/>
      <c r="H56"/>
    </row>
    <row r="57" spans="1:9" ht="13.2">
      <c r="A57" s="479" t="s">
        <v>147</v>
      </c>
      <c r="B57" s="479" t="s">
        <v>106</v>
      </c>
      <c r="C57" s="504"/>
      <c r="D57" s="505"/>
      <c r="E57" s="505"/>
      <c r="F57" s="505"/>
      <c r="G57" s="482"/>
      <c r="H57"/>
    </row>
    <row r="58" spans="1:9" ht="13.2">
      <c r="A58" s="479" t="s">
        <v>148</v>
      </c>
      <c r="B58" s="479" t="s">
        <v>106</v>
      </c>
      <c r="C58" s="504"/>
      <c r="D58" s="505"/>
      <c r="E58" s="505"/>
      <c r="F58" s="505"/>
      <c r="G58" s="482"/>
      <c r="H58"/>
    </row>
    <row r="59" spans="1:9" ht="13.2">
      <c r="A59" s="484" t="s">
        <v>149</v>
      </c>
      <c r="B59" s="467"/>
      <c r="C59" s="485"/>
      <c r="D59" s="486"/>
      <c r="E59" s="486"/>
      <c r="F59" s="486"/>
      <c r="G59" s="486"/>
      <c r="H59" s="478"/>
    </row>
    <row r="60" spans="1:9" ht="13.2">
      <c r="A60" s="479"/>
      <c r="B60" s="479"/>
      <c r="C60" s="200"/>
      <c r="D60" s="459"/>
      <c r="E60" s="459"/>
      <c r="F60" s="459"/>
      <c r="G60" s="459"/>
      <c r="H60" s="506"/>
    </row>
    <row r="61" spans="1:9" ht="13.2">
      <c r="A61" s="484" t="s">
        <v>40</v>
      </c>
      <c r="B61" s="467"/>
      <c r="C61" s="485"/>
      <c r="D61" s="486"/>
      <c r="E61" s="486"/>
      <c r="F61" s="486"/>
      <c r="G61" s="486"/>
      <c r="H61" s="478"/>
    </row>
    <row r="62" spans="1:9" ht="13.2">
      <c r="A62" s="479" t="s">
        <v>150</v>
      </c>
      <c r="B62" s="479" t="s">
        <v>110</v>
      </c>
      <c r="C62" s="507"/>
      <c r="D62" s="486"/>
      <c r="E62" s="486"/>
      <c r="F62" s="486"/>
      <c r="G62" s="482">
        <v>0</v>
      </c>
      <c r="H62"/>
    </row>
    <row r="63" spans="1:9" ht="13.2">
      <c r="A63" s="479" t="s">
        <v>44</v>
      </c>
      <c r="B63" s="479" t="s">
        <v>110</v>
      </c>
      <c r="C63" s="507"/>
      <c r="D63" s="486"/>
      <c r="E63" s="486"/>
      <c r="F63" s="486"/>
      <c r="G63" s="482">
        <v>0</v>
      </c>
      <c r="H63"/>
      <c r="I63" s="352" t="s">
        <v>180</v>
      </c>
    </row>
    <row r="64" spans="1:9" ht="13.2">
      <c r="A64" s="467"/>
      <c r="B64" s="467"/>
      <c r="C64" s="477"/>
      <c r="D64" s="477"/>
      <c r="E64" s="486"/>
      <c r="F64" s="477"/>
      <c r="G64" s="477"/>
      <c r="H64" s="478"/>
    </row>
    <row r="65" spans="1:8" ht="13.2">
      <c r="A65" s="508" t="s">
        <v>151</v>
      </c>
      <c r="B65" s="479"/>
      <c r="C65" s="99"/>
      <c r="D65" s="459">
        <f>SUM(D10:D64)</f>
        <v>0</v>
      </c>
      <c r="E65" s="459">
        <f t="shared" ref="E65:G65" si="0">SUM(E10:E64)</f>
        <v>0</v>
      </c>
      <c r="F65" s="459">
        <f t="shared" si="0"/>
        <v>0</v>
      </c>
      <c r="G65" s="510">
        <f t="shared" si="0"/>
        <v>0</v>
      </c>
      <c r="H65"/>
    </row>
    <row r="66" spans="1:8" ht="13.2">
      <c r="A66" s="475"/>
      <c r="B66" s="467"/>
      <c r="C66" s="477" t="s">
        <v>181</v>
      </c>
      <c r="D66" s="477"/>
      <c r="E66" s="477"/>
      <c r="F66" s="477"/>
      <c r="G66" s="477"/>
      <c r="H66" s="560"/>
    </row>
    <row r="67" spans="1:8" ht="13.8" thickBot="1">
      <c r="A67" s="511" t="s">
        <v>152</v>
      </c>
      <c r="B67" s="479"/>
      <c r="C67" s="561"/>
      <c r="D67" s="99"/>
      <c r="E67" s="99"/>
      <c r="F67" s="99"/>
      <c r="G67" s="99"/>
      <c r="H67" s="506"/>
    </row>
    <row r="68" spans="1:8" s="461" customFormat="1" ht="13.35" customHeight="1" thickBot="1">
      <c r="A68" s="562"/>
      <c r="B68" s="563"/>
      <c r="C68" s="564"/>
      <c r="D68" s="564"/>
      <c r="E68" s="564"/>
      <c r="F68" s="564"/>
      <c r="G68" s="564"/>
      <c r="H68" s="565"/>
    </row>
    <row r="69" spans="1:8" s="461" customFormat="1" ht="13.2">
      <c r="A69" s="566" t="s">
        <v>153</v>
      </c>
      <c r="B69" s="518"/>
      <c r="C69" s="566" t="s">
        <v>182</v>
      </c>
      <c r="D69" s="566"/>
      <c r="E69" s="566"/>
      <c r="F69" s="566" t="s">
        <v>55</v>
      </c>
    </row>
    <row r="70" spans="1:8" s="461" customFormat="1" ht="13.2">
      <c r="A70" s="509" t="s">
        <v>158</v>
      </c>
      <c r="B70" s="99" t="s">
        <v>110</v>
      </c>
      <c r="C70" s="395"/>
      <c r="D70" s="567"/>
      <c r="E70" s="568"/>
      <c r="F70" s="569"/>
    </row>
    <row r="71" spans="1:8" s="461" customFormat="1" ht="13.2">
      <c r="A71" s="509" t="s">
        <v>159</v>
      </c>
      <c r="B71" s="99" t="s">
        <v>110</v>
      </c>
      <c r="C71" s="570" t="s">
        <v>183</v>
      </c>
      <c r="D71" s="571"/>
      <c r="E71" s="572"/>
      <c r="F71" s="569"/>
    </row>
    <row r="72" spans="1:8" s="461" customFormat="1" ht="13.2">
      <c r="A72" s="509" t="s">
        <v>160</v>
      </c>
      <c r="B72" s="99" t="s">
        <v>110</v>
      </c>
      <c r="C72" s="570"/>
      <c r="D72" s="571"/>
      <c r="E72" s="572"/>
      <c r="F72" s="569"/>
    </row>
    <row r="73" spans="1:8" s="461" customFormat="1" ht="13.2">
      <c r="A73" s="538" t="s">
        <v>161</v>
      </c>
      <c r="B73" s="99" t="s">
        <v>110</v>
      </c>
      <c r="C73" s="573"/>
      <c r="D73" s="574"/>
      <c r="E73" s="574"/>
      <c r="F73" s="575"/>
      <c r="G73" s="575"/>
      <c r="H73" s="575"/>
    </row>
    <row r="74" spans="1:8" s="461" customFormat="1" ht="13.2">
      <c r="A74" s="538" t="s">
        <v>162</v>
      </c>
      <c r="B74" s="99" t="s">
        <v>110</v>
      </c>
    </row>
    <row r="75" spans="1:8" s="461" customFormat="1" ht="13.2">
      <c r="A75" s="538" t="s">
        <v>163</v>
      </c>
      <c r="B75" s="99" t="s">
        <v>8</v>
      </c>
    </row>
    <row r="76" spans="1:8" s="461" customFormat="1" ht="13.8" thickBot="1">
      <c r="A76" s="546" t="s">
        <v>164</v>
      </c>
      <c r="B76" s="547" t="s">
        <v>110</v>
      </c>
    </row>
    <row r="77" spans="1:8" ht="13.2">
      <c r="D77" s="576"/>
    </row>
    <row r="78" spans="1:8" ht="13.35" customHeight="1">
      <c r="A78" s="940" t="s">
        <v>165</v>
      </c>
      <c r="B78" s="940"/>
      <c r="C78" s="940"/>
      <c r="D78" s="940"/>
    </row>
    <row r="79" spans="1:8" ht="13.35" customHeight="1">
      <c r="A79" s="940" t="s">
        <v>166</v>
      </c>
      <c r="B79" s="940"/>
      <c r="C79" s="940"/>
      <c r="D79" s="576"/>
    </row>
    <row r="80" spans="1:8" ht="13.2">
      <c r="A80" s="555" t="s">
        <v>184</v>
      </c>
      <c r="B80" s="555"/>
      <c r="D80" s="576"/>
    </row>
    <row r="81" spans="1:10" ht="13.2">
      <c r="A81" s="555" t="s">
        <v>168</v>
      </c>
      <c r="B81" s="577"/>
      <c r="D81" s="576"/>
    </row>
    <row r="82" spans="1:10" ht="13.2">
      <c r="A82" s="555" t="s">
        <v>169</v>
      </c>
      <c r="B82" s="556"/>
      <c r="D82" s="576"/>
    </row>
    <row r="83" spans="1:10" ht="13.2">
      <c r="A83" s="953" t="s">
        <v>170</v>
      </c>
      <c r="B83" s="954"/>
      <c r="D83" s="576"/>
    </row>
    <row r="84" spans="1:10" ht="12.75" customHeight="1">
      <c r="A84" s="941" t="s">
        <v>185</v>
      </c>
      <c r="B84" s="941"/>
      <c r="D84" s="576"/>
    </row>
    <row r="85" spans="1:10" ht="13.2">
      <c r="A85" s="955"/>
      <c r="B85" s="956"/>
    </row>
    <row r="86" spans="1:10" ht="13.2">
      <c r="A86" s="947" t="s">
        <v>173</v>
      </c>
      <c r="B86" s="947"/>
      <c r="C86" s="947"/>
      <c r="D86" s="947"/>
      <c r="E86" s="947"/>
      <c r="F86" s="947"/>
      <c r="G86" s="947"/>
      <c r="H86" s="947"/>
      <c r="I86" s="947"/>
      <c r="J86" s="947"/>
    </row>
    <row r="87" spans="1:10" ht="34.35" customHeight="1">
      <c r="A87" s="871"/>
      <c r="B87" s="871"/>
      <c r="D87" s="578"/>
    </row>
    <row r="88" spans="1:10" ht="13.2"/>
  </sheetData>
  <mergeCells count="12">
    <mergeCell ref="A86:J86"/>
    <mergeCell ref="C7:H7"/>
    <mergeCell ref="A1:H1"/>
    <mergeCell ref="A2:H2"/>
    <mergeCell ref="A3:H3"/>
    <mergeCell ref="C6:H6"/>
    <mergeCell ref="A4:J4"/>
    <mergeCell ref="A78:D78"/>
    <mergeCell ref="A79:C79"/>
    <mergeCell ref="A83:B83"/>
    <mergeCell ref="A84:B84"/>
    <mergeCell ref="A85:B85"/>
  </mergeCells>
  <phoneticPr fontId="12" type="noConversion"/>
  <printOptions horizontalCentered="1" headings="1"/>
  <pageMargins left="0" right="0" top="1" bottom="1" header="0.5" footer="0.5"/>
  <pageSetup scale="58" firstPageNumber="64" orientation="portrait" useFirstPageNumber="1" r:id="rId1"/>
  <headerFooter scaleWithDoc="0" alignWithMargins="0"/>
  <colBreaks count="2" manualBreakCount="2">
    <brk id="3" max="69" man="1"/>
    <brk id="7" max="69" man="1"/>
  </col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105"/>
  <sheetViews>
    <sheetView topLeftCell="A28" workbookViewId="0">
      <selection activeCell="K76" sqref="K76"/>
    </sheetView>
  </sheetViews>
  <sheetFormatPr defaultColWidth="8.6640625" defaultRowHeight="13.2"/>
  <cols>
    <col min="1" max="1" width="41.5546875" style="352" customWidth="1"/>
    <col min="2" max="2" width="7.5546875" style="352" customWidth="1"/>
    <col min="3" max="3" width="8.5546875" style="352" customWidth="1"/>
    <col min="4" max="4" width="11.5546875" style="352" customWidth="1"/>
    <col min="5" max="5" width="10.5546875" style="352" customWidth="1"/>
    <col min="6" max="6" width="12.5546875" style="352" customWidth="1"/>
    <col min="7" max="8" width="12.44140625" style="352" customWidth="1"/>
    <col min="9" max="16384" width="8.6640625" style="352"/>
  </cols>
  <sheetData>
    <row r="1" spans="1:10" ht="15.6">
      <c r="A1" s="944" t="s">
        <v>84</v>
      </c>
      <c r="B1" s="944"/>
      <c r="C1" s="944"/>
      <c r="D1" s="944"/>
      <c r="E1" s="944"/>
      <c r="F1" s="944"/>
      <c r="G1" s="944"/>
      <c r="H1" s="944"/>
      <c r="I1" s="944"/>
    </row>
    <row r="2" spans="1:10" ht="15.6" customHeight="1">
      <c r="A2" s="945" t="s">
        <v>186</v>
      </c>
      <c r="B2" s="945"/>
      <c r="C2" s="945"/>
      <c r="D2" s="945"/>
      <c r="E2" s="945"/>
      <c r="F2" s="945"/>
      <c r="G2" s="945"/>
      <c r="H2" s="945"/>
      <c r="I2" s="945"/>
    </row>
    <row r="3" spans="1:10" ht="15.6" customHeight="1">
      <c r="A3" s="946" t="s">
        <v>86</v>
      </c>
      <c r="B3" s="946"/>
      <c r="C3" s="946"/>
      <c r="D3" s="946"/>
      <c r="E3" s="946"/>
      <c r="F3" s="946"/>
      <c r="G3" s="946"/>
      <c r="H3" s="946"/>
      <c r="I3" s="946"/>
    </row>
    <row r="4" spans="1:10">
      <c r="A4" s="952" t="s">
        <v>187</v>
      </c>
      <c r="B4" s="952"/>
      <c r="C4" s="952"/>
      <c r="D4" s="952"/>
      <c r="E4" s="952"/>
      <c r="F4" s="952"/>
      <c r="G4" s="952"/>
      <c r="H4" s="952"/>
      <c r="I4" s="952"/>
      <c r="J4" s="952"/>
    </row>
    <row r="5" spans="1:10" ht="16.2" thickBot="1">
      <c r="A5" s="888"/>
      <c r="B5" s="887"/>
      <c r="C5" s="887"/>
      <c r="D5" s="887"/>
      <c r="E5" s="887"/>
      <c r="F5" s="887"/>
      <c r="G5" s="887"/>
      <c r="H5" s="887"/>
    </row>
    <row r="6" spans="1:10" ht="16.2" thickBot="1">
      <c r="A6" s="888"/>
      <c r="B6" s="927" t="s">
        <v>188</v>
      </c>
      <c r="C6" s="928"/>
      <c r="D6" s="928"/>
      <c r="E6" s="928"/>
      <c r="F6" s="928"/>
      <c r="G6" s="928"/>
      <c r="H6" s="929"/>
    </row>
    <row r="7" spans="1:10">
      <c r="A7" s="466"/>
      <c r="B7" s="466"/>
      <c r="C7" s="957" t="s">
        <v>91</v>
      </c>
      <c r="D7" s="958"/>
      <c r="E7" s="958"/>
      <c r="F7" s="958"/>
      <c r="G7" s="958"/>
      <c r="H7" s="959"/>
    </row>
    <row r="8" spans="1:10" ht="26.4">
      <c r="A8" s="469" t="s">
        <v>92</v>
      </c>
      <c r="B8" s="470" t="s">
        <v>93</v>
      </c>
      <c r="C8" s="471" t="s">
        <v>94</v>
      </c>
      <c r="D8" s="472" t="s">
        <v>95</v>
      </c>
      <c r="E8" s="472" t="s">
        <v>96</v>
      </c>
      <c r="F8" s="472" t="s">
        <v>97</v>
      </c>
      <c r="G8" s="472" t="s">
        <v>98</v>
      </c>
      <c r="H8" s="473" t="s">
        <v>99</v>
      </c>
    </row>
    <row r="9" spans="1:10">
      <c r="A9" s="474" t="s">
        <v>39</v>
      </c>
      <c r="B9" s="475"/>
      <c r="C9" s="476"/>
      <c r="D9" s="477"/>
      <c r="E9" s="477"/>
      <c r="F9" s="477"/>
      <c r="G9" s="477"/>
      <c r="H9" s="478"/>
    </row>
    <row r="10" spans="1:10">
      <c r="A10" s="479" t="s">
        <v>105</v>
      </c>
      <c r="B10" s="479" t="s">
        <v>106</v>
      </c>
      <c r="C10" s="480"/>
      <c r="D10" s="481"/>
      <c r="E10" s="481"/>
      <c r="F10" s="481"/>
      <c r="G10" s="482"/>
      <c r="H10"/>
    </row>
    <row r="11" spans="1:10">
      <c r="A11" s="479" t="s">
        <v>107</v>
      </c>
      <c r="B11" s="479" t="s">
        <v>106</v>
      </c>
      <c r="C11" s="480"/>
      <c r="D11" s="481"/>
      <c r="E11" s="481"/>
      <c r="F11" s="481"/>
      <c r="G11" s="482"/>
      <c r="H11"/>
    </row>
    <row r="12" spans="1:10">
      <c r="A12" s="479" t="s">
        <v>108</v>
      </c>
      <c r="B12" s="479" t="s">
        <v>106</v>
      </c>
      <c r="C12" s="480"/>
      <c r="D12" s="481"/>
      <c r="E12" s="481"/>
      <c r="F12" s="481"/>
      <c r="G12" s="482"/>
      <c r="H12"/>
    </row>
    <row r="13" spans="1:10">
      <c r="A13" s="479"/>
      <c r="B13" s="479"/>
      <c r="C13" s="480"/>
      <c r="D13" s="481"/>
      <c r="E13" s="481"/>
      <c r="F13" s="481"/>
      <c r="G13" s="482"/>
      <c r="H13"/>
    </row>
    <row r="14" spans="1:10">
      <c r="A14" s="479"/>
      <c r="B14" s="479"/>
      <c r="C14" s="480"/>
      <c r="D14" s="481"/>
      <c r="E14" s="481"/>
      <c r="F14" s="481"/>
      <c r="G14" s="482"/>
      <c r="H14"/>
    </row>
    <row r="15" spans="1:10">
      <c r="A15" s="484" t="s">
        <v>41</v>
      </c>
      <c r="B15" s="467"/>
      <c r="C15" s="485"/>
      <c r="D15" s="486"/>
      <c r="E15" s="486"/>
      <c r="F15" s="486"/>
      <c r="G15" s="486"/>
      <c r="H15" s="478"/>
    </row>
    <row r="16" spans="1:10">
      <c r="A16" s="479" t="s">
        <v>109</v>
      </c>
      <c r="B16" s="479" t="s">
        <v>110</v>
      </c>
      <c r="C16" s="487"/>
      <c r="D16" s="488"/>
      <c r="E16" s="488"/>
      <c r="F16" s="488"/>
      <c r="G16" s="482"/>
      <c r="H16"/>
    </row>
    <row r="17" spans="1:10">
      <c r="A17" s="479" t="s">
        <v>111</v>
      </c>
      <c r="B17" s="479" t="s">
        <v>110</v>
      </c>
      <c r="C17" s="487"/>
      <c r="D17" s="488"/>
      <c r="E17" s="488"/>
      <c r="F17" s="488"/>
      <c r="G17" s="482"/>
      <c r="H17"/>
    </row>
    <row r="18" spans="1:10">
      <c r="A18" s="479" t="s">
        <v>112</v>
      </c>
      <c r="B18" s="479" t="s">
        <v>110</v>
      </c>
      <c r="C18" s="487"/>
      <c r="D18" s="488"/>
      <c r="E18" s="488"/>
      <c r="F18" s="488"/>
      <c r="G18" s="482"/>
      <c r="H18"/>
    </row>
    <row r="19" spans="1:10">
      <c r="A19" s="479" t="s">
        <v>113</v>
      </c>
      <c r="B19" s="479" t="s">
        <v>110</v>
      </c>
      <c r="C19" s="487"/>
      <c r="D19" s="488"/>
      <c r="E19" s="488"/>
      <c r="F19" s="488"/>
      <c r="G19" s="482"/>
      <c r="H19"/>
    </row>
    <row r="20" spans="1:10">
      <c r="A20" s="479" t="s">
        <v>114</v>
      </c>
      <c r="B20" s="479" t="s">
        <v>106</v>
      </c>
      <c r="C20" s="487"/>
      <c r="D20" s="488"/>
      <c r="E20" s="488"/>
      <c r="F20" s="488"/>
      <c r="G20" s="482"/>
      <c r="H20"/>
    </row>
    <row r="21" spans="1:10">
      <c r="A21" s="479" t="s">
        <v>115</v>
      </c>
      <c r="B21" s="479" t="s">
        <v>106</v>
      </c>
      <c r="C21" s="487"/>
      <c r="D21" s="488"/>
      <c r="E21" s="488"/>
      <c r="F21" s="488"/>
      <c r="G21" s="482"/>
      <c r="H21"/>
    </row>
    <row r="22" spans="1:10">
      <c r="A22" s="479" t="s">
        <v>176</v>
      </c>
      <c r="B22" s="479" t="s">
        <v>106</v>
      </c>
      <c r="C22" s="492"/>
      <c r="D22" s="493"/>
      <c r="E22" s="493"/>
      <c r="F22" s="493"/>
      <c r="G22" s="493"/>
      <c r="H22"/>
    </row>
    <row r="23" spans="1:10">
      <c r="A23" s="479" t="s">
        <v>117</v>
      </c>
      <c r="B23" s="479" t="s">
        <v>106</v>
      </c>
      <c r="C23" s="489"/>
      <c r="D23" s="490"/>
      <c r="E23" s="490"/>
      <c r="F23" s="490"/>
      <c r="G23" s="482"/>
      <c r="H23"/>
    </row>
    <row r="24" spans="1:10">
      <c r="A24" s="479" t="s">
        <v>118</v>
      </c>
      <c r="B24" s="479" t="s">
        <v>106</v>
      </c>
      <c r="C24" s="492"/>
      <c r="D24" s="493"/>
      <c r="E24" s="493"/>
      <c r="F24" s="493"/>
      <c r="G24" s="493"/>
      <c r="H24"/>
    </row>
    <row r="25" spans="1:10">
      <c r="A25" s="479" t="s">
        <v>119</v>
      </c>
      <c r="B25" s="479" t="s">
        <v>106</v>
      </c>
      <c r="C25" s="495"/>
      <c r="D25" s="496"/>
      <c r="E25" s="496"/>
      <c r="F25" s="496"/>
      <c r="G25" s="482"/>
      <c r="H25"/>
    </row>
    <row r="26" spans="1:10">
      <c r="A26" s="479"/>
      <c r="B26" s="479"/>
      <c r="C26" s="495"/>
      <c r="D26" s="496"/>
      <c r="E26" s="496"/>
      <c r="F26" s="496"/>
      <c r="G26" s="482"/>
      <c r="H26"/>
    </row>
    <row r="27" spans="1:10">
      <c r="A27" s="479"/>
      <c r="B27" s="479"/>
      <c r="C27" s="495"/>
      <c r="D27" s="496"/>
      <c r="E27" s="496"/>
      <c r="F27" s="496"/>
      <c r="G27" s="482"/>
      <c r="H27" s="483"/>
    </row>
    <row r="28" spans="1:10" s="491" customFormat="1">
      <c r="A28" s="484" t="s">
        <v>42</v>
      </c>
      <c r="B28" s="467"/>
      <c r="C28" s="485"/>
      <c r="D28" s="486"/>
      <c r="E28" s="486"/>
      <c r="F28" s="486"/>
      <c r="G28" s="486"/>
      <c r="H28" s="478"/>
      <c r="I28" s="352"/>
      <c r="J28" s="352"/>
    </row>
    <row r="29" spans="1:10">
      <c r="A29" s="479" t="s">
        <v>120</v>
      </c>
      <c r="B29" s="479" t="s">
        <v>110</v>
      </c>
      <c r="C29" s="497"/>
      <c r="D29" s="498"/>
      <c r="E29" s="498"/>
      <c r="F29" s="498"/>
      <c r="G29" s="482"/>
      <c r="H29"/>
      <c r="I29" s="491"/>
      <c r="J29" s="491"/>
    </row>
    <row r="30" spans="1:10">
      <c r="A30" s="479" t="s">
        <v>177</v>
      </c>
      <c r="B30" s="479" t="s">
        <v>110</v>
      </c>
      <c r="C30" s="497"/>
      <c r="D30" s="498"/>
      <c r="E30" s="498"/>
      <c r="F30" s="498"/>
      <c r="G30" s="482"/>
      <c r="H30"/>
    </row>
    <row r="31" spans="1:10">
      <c r="A31" s="494" t="s">
        <v>121</v>
      </c>
      <c r="B31" s="494" t="s">
        <v>110</v>
      </c>
      <c r="C31" s="497"/>
      <c r="D31" s="498"/>
      <c r="E31" s="498"/>
      <c r="F31" s="498"/>
      <c r="G31" s="482"/>
      <c r="H31"/>
    </row>
    <row r="32" spans="1:10">
      <c r="A32" s="494"/>
      <c r="B32" s="494"/>
      <c r="C32" s="497"/>
      <c r="D32" s="498"/>
      <c r="E32" s="498"/>
      <c r="F32" s="498"/>
      <c r="G32" s="482"/>
      <c r="H32"/>
    </row>
    <row r="33" spans="1:8">
      <c r="A33" s="494"/>
      <c r="B33" s="494"/>
      <c r="C33" s="497"/>
      <c r="D33" s="498"/>
      <c r="E33" s="498"/>
      <c r="F33" s="498"/>
      <c r="G33" s="482"/>
      <c r="H33"/>
    </row>
    <row r="34" spans="1:8">
      <c r="A34" s="484" t="s">
        <v>43</v>
      </c>
      <c r="B34" s="467"/>
      <c r="C34" s="485"/>
      <c r="D34" s="486"/>
      <c r="E34" s="486"/>
      <c r="F34" s="486"/>
      <c r="G34" s="486"/>
      <c r="H34" s="478"/>
    </row>
    <row r="35" spans="1:8">
      <c r="A35" s="479" t="s">
        <v>122</v>
      </c>
      <c r="B35" s="479" t="s">
        <v>106</v>
      </c>
      <c r="C35" s="497"/>
      <c r="D35" s="498"/>
      <c r="E35" s="498"/>
      <c r="F35" s="498"/>
      <c r="G35" s="482"/>
      <c r="H35"/>
    </row>
    <row r="36" spans="1:8">
      <c r="A36" s="479" t="s">
        <v>123</v>
      </c>
      <c r="B36" s="479" t="s">
        <v>106</v>
      </c>
      <c r="C36" s="497"/>
      <c r="D36" s="498"/>
      <c r="E36" s="498"/>
      <c r="F36" s="498"/>
      <c r="G36" s="482"/>
      <c r="H36"/>
    </row>
    <row r="37" spans="1:8">
      <c r="A37" s="479" t="s">
        <v>124</v>
      </c>
      <c r="B37" s="479" t="s">
        <v>106</v>
      </c>
      <c r="C37" s="497"/>
      <c r="D37" s="498"/>
      <c r="E37" s="498"/>
      <c r="F37" s="498"/>
      <c r="G37" s="482"/>
      <c r="H37"/>
    </row>
    <row r="38" spans="1:8">
      <c r="A38" s="479" t="s">
        <v>125</v>
      </c>
      <c r="B38" s="479" t="s">
        <v>106</v>
      </c>
      <c r="C38" s="497"/>
      <c r="D38" s="498"/>
      <c r="E38" s="498"/>
      <c r="F38" s="498"/>
      <c r="G38" s="482"/>
      <c r="H38"/>
    </row>
    <row r="39" spans="1:8">
      <c r="A39" s="479" t="s">
        <v>126</v>
      </c>
      <c r="B39" s="479" t="s">
        <v>106</v>
      </c>
      <c r="C39" s="492"/>
      <c r="D39" s="493"/>
      <c r="E39" s="493"/>
      <c r="F39" s="493"/>
      <c r="G39" s="579"/>
      <c r="H39"/>
    </row>
    <row r="40" spans="1:8">
      <c r="A40" s="479" t="s">
        <v>178</v>
      </c>
      <c r="B40" s="479" t="s">
        <v>106</v>
      </c>
      <c r="C40" s="500"/>
      <c r="D40" s="501"/>
      <c r="E40" s="501"/>
      <c r="F40" s="501"/>
      <c r="G40" s="482"/>
      <c r="H40"/>
    </row>
    <row r="41" spans="1:8">
      <c r="A41" s="479" t="s">
        <v>127</v>
      </c>
      <c r="B41" s="479" t="s">
        <v>106</v>
      </c>
      <c r="C41" s="500"/>
      <c r="D41" s="501"/>
      <c r="E41" s="501"/>
      <c r="F41" s="501"/>
      <c r="G41" s="482"/>
      <c r="H41"/>
    </row>
    <row r="42" spans="1:8">
      <c r="A42" s="479" t="s">
        <v>128</v>
      </c>
      <c r="B42" s="479" t="s">
        <v>110</v>
      </c>
      <c r="C42" s="492"/>
      <c r="D42" s="493"/>
      <c r="E42" s="493"/>
      <c r="F42" s="493"/>
      <c r="G42" s="493"/>
      <c r="H42"/>
    </row>
    <row r="43" spans="1:8">
      <c r="A43" s="479" t="s">
        <v>129</v>
      </c>
      <c r="B43" s="479" t="s">
        <v>110</v>
      </c>
      <c r="C43" s="502"/>
      <c r="D43" s="503"/>
      <c r="E43" s="503"/>
      <c r="F43" s="503"/>
      <c r="G43" s="482"/>
      <c r="H43"/>
    </row>
    <row r="44" spans="1:8">
      <c r="A44" s="479" t="s">
        <v>130</v>
      </c>
      <c r="B44" s="479" t="s">
        <v>110</v>
      </c>
      <c r="C44" s="502"/>
      <c r="D44" s="503"/>
      <c r="E44" s="503"/>
      <c r="F44" s="503"/>
      <c r="G44" s="482"/>
      <c r="H44"/>
    </row>
    <row r="45" spans="1:8">
      <c r="A45" s="479" t="s">
        <v>179</v>
      </c>
      <c r="B45" s="479" t="s">
        <v>110</v>
      </c>
      <c r="C45" s="502"/>
      <c r="D45" s="503"/>
      <c r="E45" s="503"/>
      <c r="F45" s="503"/>
      <c r="G45" s="482"/>
      <c r="H45"/>
    </row>
    <row r="46" spans="1:8">
      <c r="A46" s="479" t="s">
        <v>131</v>
      </c>
      <c r="B46" s="479" t="s">
        <v>110</v>
      </c>
      <c r="C46" s="502"/>
      <c r="D46" s="503"/>
      <c r="E46" s="503"/>
      <c r="F46" s="503"/>
      <c r="G46" s="482"/>
      <c r="H46"/>
    </row>
    <row r="47" spans="1:8">
      <c r="A47" s="479"/>
      <c r="B47" s="479"/>
      <c r="C47" s="502"/>
      <c r="D47" s="503"/>
      <c r="E47" s="503"/>
      <c r="F47" s="503"/>
      <c r="G47" s="482"/>
      <c r="H47"/>
    </row>
    <row r="48" spans="1:8">
      <c r="A48" s="479"/>
      <c r="B48" s="479"/>
      <c r="C48" s="502"/>
      <c r="D48" s="503"/>
      <c r="E48" s="503"/>
      <c r="F48" s="503"/>
      <c r="G48" s="482"/>
      <c r="H48"/>
    </row>
    <row r="49" spans="1:8">
      <c r="A49" s="484" t="s">
        <v>46</v>
      </c>
      <c r="B49" s="467"/>
      <c r="C49" s="485"/>
      <c r="D49" s="486"/>
      <c r="E49" s="486"/>
      <c r="F49" s="486"/>
      <c r="G49" s="486"/>
      <c r="H49" s="478"/>
    </row>
    <row r="50" spans="1:8">
      <c r="A50" s="479" t="s">
        <v>132</v>
      </c>
      <c r="B50" s="479" t="s">
        <v>110</v>
      </c>
      <c r="C50" s="502"/>
      <c r="D50" s="503"/>
      <c r="E50" s="503"/>
      <c r="F50" s="503"/>
      <c r="G50" s="482"/>
      <c r="H50"/>
    </row>
    <row r="51" spans="1:8">
      <c r="A51" s="479" t="s">
        <v>133</v>
      </c>
      <c r="B51" s="479" t="s">
        <v>110</v>
      </c>
      <c r="C51" s="492"/>
      <c r="D51" s="493"/>
      <c r="E51" s="493"/>
      <c r="F51" s="493"/>
      <c r="G51" s="493"/>
      <c r="H51"/>
    </row>
    <row r="52" spans="1:8">
      <c r="A52" s="479"/>
      <c r="B52" s="479"/>
      <c r="C52" s="492"/>
      <c r="D52" s="493"/>
      <c r="E52" s="493"/>
      <c r="F52" s="493"/>
      <c r="G52" s="493"/>
      <c r="H52"/>
    </row>
    <row r="53" spans="1:8">
      <c r="A53" s="479"/>
      <c r="B53" s="479"/>
      <c r="C53" s="492"/>
      <c r="D53" s="493"/>
      <c r="E53" s="493"/>
      <c r="F53" s="493"/>
      <c r="G53" s="493"/>
      <c r="H53"/>
    </row>
    <row r="54" spans="1:8">
      <c r="A54" s="484" t="s">
        <v>134</v>
      </c>
      <c r="B54" s="467"/>
      <c r="C54" s="485"/>
      <c r="D54" s="486"/>
      <c r="E54" s="486"/>
      <c r="F54" s="486"/>
      <c r="G54" s="486"/>
      <c r="H54" s="478"/>
    </row>
    <row r="55" spans="1:8">
      <c r="A55" s="479" t="s">
        <v>135</v>
      </c>
      <c r="B55" s="479" t="s">
        <v>106</v>
      </c>
      <c r="C55" s="504"/>
      <c r="D55" s="505"/>
      <c r="E55" s="505"/>
      <c r="F55" s="505"/>
      <c r="G55" s="482"/>
      <c r="H55"/>
    </row>
    <row r="56" spans="1:8">
      <c r="A56" s="479" t="s">
        <v>136</v>
      </c>
      <c r="B56" s="479" t="s">
        <v>106</v>
      </c>
      <c r="C56" s="504"/>
      <c r="D56" s="505"/>
      <c r="E56" s="505"/>
      <c r="F56" s="505"/>
      <c r="G56" s="482"/>
      <c r="H56"/>
    </row>
    <row r="57" spans="1:8">
      <c r="A57" s="479" t="s">
        <v>137</v>
      </c>
      <c r="B57" s="479" t="s">
        <v>106</v>
      </c>
      <c r="C57" s="504"/>
      <c r="D57" s="505"/>
      <c r="E57" s="505"/>
      <c r="F57" s="505"/>
      <c r="G57" s="482"/>
      <c r="H57"/>
    </row>
    <row r="58" spans="1:8">
      <c r="A58" s="479" t="s">
        <v>138</v>
      </c>
      <c r="B58" s="479" t="s">
        <v>106</v>
      </c>
      <c r="C58" s="504"/>
      <c r="D58" s="505"/>
      <c r="E58" s="505"/>
      <c r="F58" s="505"/>
      <c r="G58" s="482"/>
      <c r="H58"/>
    </row>
    <row r="59" spans="1:8">
      <c r="A59" s="479" t="s">
        <v>140</v>
      </c>
      <c r="B59" s="479" t="s">
        <v>106</v>
      </c>
      <c r="C59" s="504"/>
      <c r="D59" s="505"/>
      <c r="E59" s="505"/>
      <c r="F59" s="505"/>
      <c r="G59" s="482"/>
      <c r="H59"/>
    </row>
    <row r="60" spans="1:8">
      <c r="A60" s="479" t="s">
        <v>141</v>
      </c>
      <c r="B60" s="479" t="s">
        <v>106</v>
      </c>
      <c r="C60" s="504"/>
      <c r="D60" s="505"/>
      <c r="E60" s="505"/>
      <c r="F60" s="505"/>
      <c r="G60" s="482"/>
      <c r="H60"/>
    </row>
    <row r="61" spans="1:8">
      <c r="A61" s="479" t="s">
        <v>142</v>
      </c>
      <c r="B61" s="479" t="s">
        <v>106</v>
      </c>
      <c r="C61" s="504"/>
      <c r="D61" s="505"/>
      <c r="E61" s="505"/>
      <c r="F61" s="505"/>
      <c r="G61" s="482"/>
      <c r="H61"/>
    </row>
    <row r="62" spans="1:8">
      <c r="A62" s="479" t="s">
        <v>143</v>
      </c>
      <c r="B62" s="479" t="s">
        <v>106</v>
      </c>
      <c r="C62" s="504"/>
      <c r="D62" s="505"/>
      <c r="E62" s="505"/>
      <c r="F62" s="505"/>
      <c r="G62" s="482"/>
      <c r="H62"/>
    </row>
    <row r="63" spans="1:8">
      <c r="A63" s="479" t="s">
        <v>144</v>
      </c>
      <c r="B63" s="479" t="s">
        <v>106</v>
      </c>
      <c r="C63" s="504"/>
      <c r="D63" s="505"/>
      <c r="E63" s="505"/>
      <c r="F63" s="505"/>
      <c r="G63" s="482"/>
      <c r="H63"/>
    </row>
    <row r="64" spans="1:8">
      <c r="A64" s="479" t="s">
        <v>145</v>
      </c>
      <c r="B64" s="479" t="s">
        <v>106</v>
      </c>
      <c r="C64" s="504"/>
      <c r="D64" s="505"/>
      <c r="E64" s="505"/>
      <c r="F64" s="505"/>
      <c r="G64" s="482"/>
      <c r="H64"/>
    </row>
    <row r="65" spans="1:8">
      <c r="A65" s="479"/>
      <c r="B65" s="479"/>
      <c r="C65" s="504"/>
      <c r="D65" s="505"/>
      <c r="E65" s="505"/>
      <c r="F65" s="505"/>
      <c r="G65" s="482"/>
      <c r="H65"/>
    </row>
    <row r="66" spans="1:8">
      <c r="A66" s="479"/>
      <c r="B66" s="479"/>
      <c r="C66" s="504"/>
      <c r="D66" s="505"/>
      <c r="E66" s="505"/>
      <c r="F66" s="505"/>
      <c r="G66" s="482"/>
      <c r="H66"/>
    </row>
    <row r="67" spans="1:8">
      <c r="A67" s="484" t="s">
        <v>47</v>
      </c>
      <c r="B67" s="467"/>
      <c r="C67" s="485"/>
      <c r="D67" s="486"/>
      <c r="E67" s="486"/>
      <c r="F67" s="486"/>
      <c r="G67" s="486"/>
      <c r="H67" s="478"/>
    </row>
    <row r="68" spans="1:8">
      <c r="A68" s="479" t="s">
        <v>146</v>
      </c>
      <c r="B68" s="479" t="s">
        <v>106</v>
      </c>
      <c r="C68" s="200"/>
      <c r="D68" s="459"/>
      <c r="E68" s="459"/>
      <c r="F68" s="459"/>
      <c r="G68" s="459"/>
      <c r="H68"/>
    </row>
    <row r="69" spans="1:8">
      <c r="A69" s="479" t="s">
        <v>147</v>
      </c>
      <c r="B69" s="479" t="s">
        <v>106</v>
      </c>
      <c r="C69" s="200"/>
      <c r="D69" s="459"/>
      <c r="E69" s="459"/>
      <c r="F69" s="459"/>
      <c r="G69" s="459"/>
      <c r="H69"/>
    </row>
    <row r="70" spans="1:8">
      <c r="A70" s="479" t="s">
        <v>148</v>
      </c>
      <c r="B70" s="479" t="s">
        <v>106</v>
      </c>
      <c r="C70" s="200"/>
      <c r="D70" s="459"/>
      <c r="E70" s="459"/>
      <c r="F70" s="459"/>
      <c r="G70" s="459"/>
      <c r="H70"/>
    </row>
    <row r="71" spans="1:8">
      <c r="A71" s="479"/>
      <c r="B71" s="479"/>
      <c r="C71" s="200"/>
      <c r="D71" s="459"/>
      <c r="E71" s="459"/>
      <c r="F71" s="459"/>
      <c r="G71" s="459"/>
      <c r="H71"/>
    </row>
    <row r="72" spans="1:8">
      <c r="A72" s="479"/>
      <c r="B72" s="479"/>
      <c r="C72" s="200"/>
      <c r="D72" s="459"/>
      <c r="E72" s="459"/>
      <c r="F72" s="459"/>
      <c r="G72" s="459"/>
      <c r="H72"/>
    </row>
    <row r="73" spans="1:8">
      <c r="A73" s="484" t="s">
        <v>189</v>
      </c>
      <c r="B73" s="467"/>
      <c r="C73" s="485"/>
      <c r="D73" s="486"/>
      <c r="E73" s="486"/>
      <c r="F73" s="486"/>
      <c r="G73" s="486"/>
      <c r="H73" s="478"/>
    </row>
    <row r="74" spans="1:8">
      <c r="A74" s="581" t="s">
        <v>190</v>
      </c>
      <c r="B74" s="582" t="s">
        <v>110</v>
      </c>
      <c r="C74" s="492"/>
      <c r="D74" s="493"/>
      <c r="E74" s="493"/>
      <c r="F74" s="493"/>
      <c r="G74" s="493"/>
      <c r="H74"/>
    </row>
    <row r="75" spans="1:8">
      <c r="A75" s="583" t="s">
        <v>191</v>
      </c>
      <c r="B75" s="582" t="s">
        <v>110</v>
      </c>
      <c r="C75" s="200"/>
      <c r="D75" s="459"/>
      <c r="E75" s="459"/>
      <c r="F75" s="459"/>
      <c r="G75" s="459"/>
      <c r="H75"/>
    </row>
    <row r="76" spans="1:8">
      <c r="A76" s="583" t="s">
        <v>192</v>
      </c>
      <c r="B76" s="582" t="s">
        <v>110</v>
      </c>
      <c r="C76" s="200"/>
      <c r="D76" s="459"/>
      <c r="E76" s="459"/>
      <c r="F76" s="459"/>
      <c r="G76" s="459"/>
      <c r="H76"/>
    </row>
    <row r="77" spans="1:8">
      <c r="A77" s="484" t="s">
        <v>149</v>
      </c>
      <c r="B77" s="467"/>
      <c r="C77" s="485"/>
      <c r="D77" s="486"/>
      <c r="E77" s="486"/>
      <c r="F77" s="486"/>
      <c r="G77" s="486"/>
      <c r="H77" s="478"/>
    </row>
    <row r="78" spans="1:8">
      <c r="A78" s="479"/>
      <c r="B78" s="479"/>
      <c r="C78" s="492"/>
      <c r="D78" s="493"/>
      <c r="E78" s="493"/>
      <c r="F78" s="493"/>
      <c r="G78" s="493"/>
      <c r="H78" s="580"/>
    </row>
    <row r="79" spans="1:8">
      <c r="A79" s="484" t="s">
        <v>40</v>
      </c>
      <c r="B79" s="467"/>
      <c r="C79" s="485"/>
      <c r="D79" s="486"/>
      <c r="E79" s="486"/>
      <c r="F79" s="486"/>
      <c r="G79" s="486"/>
      <c r="H79" s="478"/>
    </row>
    <row r="80" spans="1:8">
      <c r="A80" s="479" t="s">
        <v>150</v>
      </c>
      <c r="B80" s="479" t="s">
        <v>110</v>
      </c>
      <c r="C80" s="507"/>
      <c r="D80" s="486"/>
      <c r="E80" s="486"/>
      <c r="F80" s="486"/>
      <c r="G80" s="482">
        <v>0</v>
      </c>
      <c r="H80"/>
    </row>
    <row r="81" spans="1:10">
      <c r="A81" s="479" t="s">
        <v>44</v>
      </c>
      <c r="B81" s="479" t="s">
        <v>110</v>
      </c>
      <c r="C81" s="180"/>
      <c r="D81" s="477"/>
      <c r="E81" s="486"/>
      <c r="F81" s="477"/>
      <c r="G81" s="482">
        <v>0</v>
      </c>
      <c r="H81"/>
      <c r="I81" s="352" t="s">
        <v>180</v>
      </c>
    </row>
    <row r="82" spans="1:10">
      <c r="A82" s="467"/>
      <c r="B82" s="467"/>
      <c r="C82" s="99"/>
      <c r="D82" s="459"/>
      <c r="E82" s="459"/>
      <c r="F82" s="459"/>
      <c r="G82" s="459"/>
      <c r="H82" s="477"/>
    </row>
    <row r="83" spans="1:10">
      <c r="A83" s="508" t="s">
        <v>151</v>
      </c>
      <c r="B83" s="479"/>
      <c r="C83" s="99"/>
      <c r="D83" s="459">
        <f>SUM(D10:D82)</f>
        <v>0</v>
      </c>
      <c r="E83" s="459">
        <f t="shared" ref="E83:G83" si="0">SUM(E10:E82)</f>
        <v>0</v>
      </c>
      <c r="F83" s="459">
        <f t="shared" si="0"/>
        <v>0</v>
      </c>
      <c r="G83" s="510">
        <f t="shared" si="0"/>
        <v>0</v>
      </c>
      <c r="H83"/>
    </row>
    <row r="84" spans="1:10">
      <c r="A84" s="475"/>
      <c r="B84" s="467"/>
      <c r="C84" s="477"/>
      <c r="D84" s="477"/>
      <c r="E84" s="477"/>
      <c r="F84" s="477"/>
      <c r="G84" s="486"/>
      <c r="H84" s="584"/>
    </row>
    <row r="85" spans="1:10" s="461" customFormat="1" ht="13.35" customHeight="1" thickBot="1">
      <c r="A85" s="511" t="s">
        <v>193</v>
      </c>
      <c r="B85" s="479"/>
      <c r="C85" s="561"/>
      <c r="D85" s="99"/>
      <c r="E85" s="99"/>
      <c r="F85" s="99"/>
      <c r="G85" s="99"/>
      <c r="H85" s="506"/>
      <c r="I85" s="352"/>
      <c r="J85" s="352"/>
    </row>
    <row r="86" spans="1:10" s="461" customFormat="1" ht="13.8" thickBot="1">
      <c r="A86" s="562"/>
      <c r="B86" s="585"/>
      <c r="C86" s="585"/>
      <c r="D86" s="585"/>
      <c r="E86" s="585"/>
      <c r="F86" s="585"/>
      <c r="G86" s="585"/>
      <c r="H86" s="585"/>
    </row>
    <row r="87" spans="1:10" s="461" customFormat="1">
      <c r="A87" s="586" t="s">
        <v>194</v>
      </c>
      <c r="B87" s="587" t="s">
        <v>55</v>
      </c>
      <c r="C87" s="536"/>
      <c r="D87" s="527"/>
      <c r="E87" s="588"/>
      <c r="F87" s="588"/>
    </row>
    <row r="88" spans="1:10" s="461" customFormat="1">
      <c r="A88" s="395"/>
      <c r="B88" s="479"/>
      <c r="C88" s="527"/>
      <c r="D88" s="527"/>
      <c r="E88" s="542"/>
      <c r="F88" s="575"/>
    </row>
    <row r="89" spans="1:10" s="461" customFormat="1">
      <c r="A89" s="570" t="s">
        <v>183</v>
      </c>
      <c r="B89" s="479"/>
      <c r="C89" s="573"/>
      <c r="D89" s="574"/>
      <c r="E89" s="574"/>
      <c r="F89" s="575"/>
    </row>
    <row r="90" spans="1:10" ht="13.8" thickBot="1">
      <c r="A90" s="589"/>
      <c r="B90" s="511"/>
      <c r="C90" s="590"/>
      <c r="D90" s="591"/>
      <c r="E90" s="591"/>
      <c r="F90" s="591"/>
      <c r="G90" s="461"/>
      <c r="H90" s="461"/>
      <c r="I90" s="461"/>
      <c r="J90" s="461"/>
    </row>
    <row r="91" spans="1:10" ht="13.35" customHeight="1"/>
    <row r="92" spans="1:10" ht="13.35" customHeight="1">
      <c r="A92" s="940" t="s">
        <v>165</v>
      </c>
      <c r="B92" s="940"/>
      <c r="C92" s="940"/>
      <c r="D92" s="940"/>
      <c r="E92" s="940"/>
      <c r="F92" s="940"/>
      <c r="G92" s="940"/>
      <c r="H92" s="940"/>
    </row>
    <row r="93" spans="1:10">
      <c r="A93" s="940" t="s">
        <v>166</v>
      </c>
      <c r="B93" s="940"/>
      <c r="C93" s="940"/>
      <c r="D93" s="940"/>
      <c r="E93" s="940"/>
      <c r="F93" s="940"/>
      <c r="G93" s="940"/>
      <c r="H93" s="940"/>
    </row>
    <row r="94" spans="1:10">
      <c r="A94" s="555" t="s">
        <v>184</v>
      </c>
      <c r="B94" s="555"/>
      <c r="C94" s="555"/>
      <c r="D94" s="555"/>
      <c r="E94" s="555"/>
      <c r="F94" s="555"/>
      <c r="G94" s="555"/>
    </row>
    <row r="95" spans="1:10">
      <c r="A95" s="555" t="s">
        <v>168</v>
      </c>
      <c r="B95" s="577"/>
      <c r="C95" s="592"/>
      <c r="D95" s="593"/>
      <c r="E95" s="593"/>
      <c r="F95" s="593"/>
      <c r="G95" s="555"/>
    </row>
    <row r="96" spans="1:10">
      <c r="A96" s="555" t="s">
        <v>169</v>
      </c>
      <c r="B96" s="556"/>
      <c r="C96" s="556"/>
      <c r="D96" s="556"/>
      <c r="E96" s="556"/>
      <c r="F96" s="556"/>
      <c r="G96" s="556"/>
    </row>
    <row r="97" spans="1:8">
      <c r="A97" s="941" t="s">
        <v>171</v>
      </c>
      <c r="B97" s="941"/>
      <c r="C97" s="941"/>
      <c r="D97" s="941"/>
      <c r="E97" s="941"/>
      <c r="F97" s="941"/>
      <c r="G97" s="941"/>
    </row>
    <row r="98" spans="1:8" ht="31.5" customHeight="1">
      <c r="A98" s="953" t="s">
        <v>170</v>
      </c>
      <c r="B98" s="954"/>
      <c r="C98" s="954"/>
      <c r="D98" s="954"/>
      <c r="E98" s="954"/>
      <c r="F98" s="954"/>
      <c r="G98" s="954"/>
      <c r="H98" s="954"/>
    </row>
    <row r="99" spans="1:8">
      <c r="A99" s="955" t="s">
        <v>195</v>
      </c>
      <c r="B99" s="955"/>
      <c r="C99" s="955"/>
      <c r="D99" s="955"/>
      <c r="E99" s="955"/>
      <c r="F99" s="955"/>
      <c r="G99" s="955"/>
    </row>
    <row r="100" spans="1:8">
      <c r="A100" s="955" t="s">
        <v>196</v>
      </c>
      <c r="B100" s="956"/>
      <c r="C100" s="956"/>
      <c r="D100" s="956"/>
      <c r="E100" s="956"/>
      <c r="F100" s="956"/>
      <c r="G100" s="956"/>
    </row>
    <row r="101" spans="1:8" ht="27" customHeight="1">
      <c r="A101" s="875"/>
      <c r="B101" s="876"/>
      <c r="C101" s="876"/>
      <c r="D101" s="876"/>
      <c r="E101" s="876"/>
      <c r="F101" s="876"/>
      <c r="G101" s="876"/>
    </row>
    <row r="102" spans="1:8">
      <c r="A102" s="912" t="s">
        <v>197</v>
      </c>
      <c r="B102" s="912"/>
      <c r="C102" s="912"/>
      <c r="D102" s="912"/>
      <c r="E102" s="912"/>
      <c r="F102" s="912"/>
      <c r="G102" s="912"/>
      <c r="H102" s="922"/>
    </row>
    <row r="103" spans="1:8" ht="22.2" customHeight="1">
      <c r="A103" s="869"/>
      <c r="B103" s="869"/>
      <c r="C103" s="869"/>
      <c r="D103" s="869"/>
      <c r="E103" s="869"/>
      <c r="F103" s="869"/>
      <c r="G103" s="869"/>
      <c r="H103" s="870"/>
    </row>
    <row r="104" spans="1:8" ht="34.35" customHeight="1">
      <c r="A104" s="923" t="s">
        <v>198</v>
      </c>
      <c r="B104" s="923"/>
      <c r="C104" s="923"/>
      <c r="D104" s="923"/>
      <c r="E104" s="923"/>
      <c r="F104" s="923"/>
      <c r="G104" s="923"/>
    </row>
    <row r="105" spans="1:8">
      <c r="A105" s="871"/>
      <c r="B105" s="871"/>
      <c r="C105" s="871"/>
      <c r="D105" s="871"/>
      <c r="E105" s="871"/>
      <c r="F105" s="871"/>
      <c r="G105" s="871"/>
    </row>
  </sheetData>
  <mergeCells count="14">
    <mergeCell ref="A104:G104"/>
    <mergeCell ref="B6:H6"/>
    <mergeCell ref="C7:H7"/>
    <mergeCell ref="A92:H92"/>
    <mergeCell ref="A1:I1"/>
    <mergeCell ref="A2:I2"/>
    <mergeCell ref="A3:I3"/>
    <mergeCell ref="A93:H93"/>
    <mergeCell ref="A98:H98"/>
    <mergeCell ref="A99:G99"/>
    <mergeCell ref="A100:G100"/>
    <mergeCell ref="A102:H102"/>
    <mergeCell ref="A97:G97"/>
    <mergeCell ref="A4:J4"/>
  </mergeCells>
  <pageMargins left="0.2" right="0.2" top="0.5" bottom="0" header="0.05" footer="0.05"/>
  <pageSetup scale="54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L18"/>
  <sheetViews>
    <sheetView zoomScaleNormal="100" workbookViewId="0">
      <selection sqref="A1:E1"/>
    </sheetView>
  </sheetViews>
  <sheetFormatPr defaultColWidth="9.33203125" defaultRowHeight="13.8"/>
  <cols>
    <col min="1" max="1" width="15.6640625" style="2" customWidth="1"/>
    <col min="2" max="3" width="17.6640625" style="8" customWidth="1"/>
    <col min="4" max="4" width="18.33203125" style="8" customWidth="1"/>
    <col min="5" max="5" width="19.6640625" style="8" customWidth="1"/>
    <col min="6" max="7" width="15.6640625" style="8" customWidth="1"/>
    <col min="8" max="8" width="25.6640625" style="2" bestFit="1" customWidth="1"/>
    <col min="9" max="16384" width="9.33203125" style="2"/>
  </cols>
  <sheetData>
    <row r="1" spans="1:12" s="283" customFormat="1" ht="45.75" customHeight="1">
      <c r="A1" s="909" t="s">
        <v>199</v>
      </c>
      <c r="B1" s="909"/>
      <c r="C1" s="909"/>
      <c r="D1" s="909"/>
      <c r="E1" s="909"/>
      <c r="F1" s="405"/>
      <c r="G1" s="405"/>
      <c r="H1" s="374"/>
    </row>
    <row r="2" spans="1:12" s="283" customFormat="1" ht="14.25" customHeight="1">
      <c r="A2" s="405"/>
      <c r="B2" s="405"/>
      <c r="C2" s="405"/>
      <c r="D2" s="405"/>
      <c r="E2" s="405"/>
      <c r="F2" s="405"/>
      <c r="G2" s="405"/>
    </row>
    <row r="3" spans="1:12" s="283" customFormat="1">
      <c r="A3" s="4"/>
      <c r="B3" s="181"/>
      <c r="C3" s="181"/>
      <c r="D3" s="181"/>
      <c r="E3" s="181"/>
      <c r="F3" s="181"/>
      <c r="G3" s="181"/>
      <c r="H3" s="4"/>
      <c r="I3" s="4"/>
      <c r="J3" s="4"/>
      <c r="K3" s="4"/>
      <c r="L3" s="4"/>
    </row>
    <row r="4" spans="1:12" s="283" customFormat="1" ht="27" customHeight="1">
      <c r="A4" s="594"/>
      <c r="B4" s="594" t="s">
        <v>200</v>
      </c>
      <c r="C4" s="594"/>
      <c r="D4" s="961" t="s">
        <v>201</v>
      </c>
      <c r="E4" s="962"/>
      <c r="F4" s="8"/>
      <c r="G4" s="8"/>
    </row>
    <row r="5" spans="1:12" s="283" customFormat="1" ht="26.25" customHeight="1">
      <c r="A5" s="594" t="s">
        <v>202</v>
      </c>
      <c r="B5" s="594" t="s">
        <v>203</v>
      </c>
      <c r="C5" s="594" t="s">
        <v>204</v>
      </c>
      <c r="D5" s="594" t="s">
        <v>203</v>
      </c>
      <c r="E5" s="594" t="s">
        <v>204</v>
      </c>
      <c r="F5" s="8"/>
      <c r="G5" s="8"/>
    </row>
    <row r="6" spans="1:12" s="283" customFormat="1" ht="37.5" customHeight="1">
      <c r="A6" s="410">
        <v>2017</v>
      </c>
      <c r="B6" s="411">
        <v>0.72</v>
      </c>
      <c r="C6" s="411">
        <v>0.71</v>
      </c>
      <c r="D6" s="754">
        <v>-17.799035</v>
      </c>
      <c r="E6" s="755">
        <v>-9.7865660000000005</v>
      </c>
      <c r="F6" s="8"/>
      <c r="G6" s="8"/>
    </row>
    <row r="7" spans="1:12">
      <c r="A7" s="412"/>
      <c r="B7" s="413"/>
      <c r="C7" s="413"/>
      <c r="D7" s="414"/>
      <c r="E7" s="414"/>
      <c r="H7" s="283"/>
      <c r="I7" s="283"/>
      <c r="J7" s="283"/>
      <c r="K7" s="283"/>
      <c r="L7" s="283"/>
    </row>
    <row r="8" spans="1:12">
      <c r="A8" s="338" t="s">
        <v>205</v>
      </c>
      <c r="B8" s="336"/>
      <c r="C8" s="336"/>
      <c r="D8" s="337"/>
      <c r="E8" s="337"/>
      <c r="H8" s="283"/>
      <c r="I8" s="283"/>
      <c r="J8" s="283"/>
      <c r="K8" s="283"/>
      <c r="L8" s="283"/>
    </row>
    <row r="9" spans="1:12" ht="35.700000000000003" customHeight="1">
      <c r="A9" s="963" t="s">
        <v>206</v>
      </c>
      <c r="B9" s="963"/>
      <c r="C9" s="963"/>
      <c r="D9" s="963"/>
      <c r="E9" s="963"/>
      <c r="F9" s="359"/>
      <c r="G9" s="359"/>
      <c r="H9" s="283"/>
      <c r="I9" s="283"/>
      <c r="J9" s="283"/>
      <c r="K9" s="283"/>
      <c r="L9" s="283"/>
    </row>
    <row r="10" spans="1:12" ht="28.2" customHeight="1">
      <c r="A10" s="960" t="s">
        <v>207</v>
      </c>
      <c r="B10" s="960"/>
      <c r="C10" s="960"/>
      <c r="D10" s="960"/>
      <c r="E10" s="960"/>
      <c r="H10" s="283"/>
      <c r="I10" s="283"/>
      <c r="J10" s="283"/>
      <c r="K10" s="283"/>
      <c r="L10" s="283"/>
    </row>
    <row r="11" spans="1:12" ht="16.95" customHeight="1">
      <c r="A11" s="360" t="s">
        <v>208</v>
      </c>
      <c r="B11" s="361"/>
      <c r="C11" s="361"/>
      <c r="D11" s="361"/>
      <c r="E11" s="361"/>
      <c r="H11" s="283"/>
      <c r="I11" s="283"/>
      <c r="J11" s="283"/>
      <c r="K11" s="283"/>
      <c r="L11" s="283"/>
    </row>
    <row r="12" spans="1:12" ht="36.6" customHeight="1">
      <c r="A12" s="960" t="s">
        <v>209</v>
      </c>
      <c r="B12" s="960"/>
      <c r="C12" s="960"/>
      <c r="D12" s="960"/>
      <c r="E12" s="960"/>
      <c r="F12" s="360"/>
      <c r="G12" s="360"/>
      <c r="H12" s="283"/>
      <c r="I12" s="283"/>
      <c r="J12" s="283"/>
      <c r="K12" s="283"/>
      <c r="L12" s="283"/>
    </row>
    <row r="13" spans="1:12" ht="34.200000000000003" customHeight="1">
      <c r="A13" s="960" t="s">
        <v>210</v>
      </c>
      <c r="B13" s="960"/>
      <c r="C13" s="960"/>
      <c r="D13" s="960"/>
      <c r="E13" s="960"/>
      <c r="F13" s="360"/>
      <c r="G13" s="360"/>
      <c r="H13" s="283"/>
      <c r="I13" s="283"/>
      <c r="J13" s="283"/>
      <c r="K13" s="283"/>
      <c r="L13" s="283"/>
    </row>
    <row r="14" spans="1:12">
      <c r="A14" s="283"/>
      <c r="H14" s="283"/>
      <c r="I14" s="283"/>
      <c r="J14" s="283"/>
      <c r="K14" s="283"/>
      <c r="L14" s="283"/>
    </row>
    <row r="15" spans="1:12">
      <c r="A15" s="283"/>
      <c r="H15" s="283"/>
      <c r="I15" s="283"/>
      <c r="J15" s="283"/>
      <c r="K15" s="283"/>
      <c r="L15" s="283"/>
    </row>
    <row r="16" spans="1:12">
      <c r="A16" s="283"/>
      <c r="H16" s="283"/>
      <c r="I16" s="283"/>
      <c r="J16" s="283"/>
      <c r="K16" s="283"/>
      <c r="L16" s="283"/>
    </row>
    <row r="17" spans="1:12">
      <c r="A17" s="283"/>
      <c r="D17" s="415"/>
      <c r="H17" s="283"/>
      <c r="I17" s="283"/>
      <c r="J17" s="283"/>
      <c r="K17" s="283"/>
      <c r="L17" s="283"/>
    </row>
    <row r="18" spans="1:12">
      <c r="A18" s="283"/>
      <c r="H18" s="283"/>
      <c r="I18" s="283"/>
      <c r="J18" s="283"/>
      <c r="K18" s="283"/>
      <c r="L18" s="283"/>
    </row>
  </sheetData>
  <mergeCells count="6">
    <mergeCell ref="A1:E1"/>
    <mergeCell ref="A13:E13"/>
    <mergeCell ref="D4:E4"/>
    <mergeCell ref="A9:E9"/>
    <mergeCell ref="A10:E10"/>
    <mergeCell ref="A12:E12"/>
  </mergeCells>
  <phoneticPr fontId="0" type="noConversion"/>
  <printOptions horizontalCentered="1" headings="1"/>
  <pageMargins left="0" right="0" top="1" bottom="1" header="0.5" footer="0.5"/>
  <pageSetup scale="92" firstPageNumber="65" orientation="landscape" useFirstPageNumber="1" r:id="rId1"/>
  <headerFooter scaleWithDoc="0" alignWithMargins="0">
    <oddFooter xml:space="preserve">&amp;R&amp;12 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73"/>
  <sheetViews>
    <sheetView zoomScale="80" zoomScaleNormal="80" workbookViewId="0">
      <selection activeCell="C55" sqref="C55"/>
    </sheetView>
  </sheetViews>
  <sheetFormatPr defaultColWidth="9.33203125" defaultRowHeight="13.8"/>
  <cols>
    <col min="1" max="1" width="37.33203125" style="4" customWidth="1"/>
    <col min="2" max="3" width="18.6640625" style="4" customWidth="1"/>
    <col min="4" max="4" width="19.109375" style="4" customWidth="1"/>
    <col min="5" max="7" width="18.6640625" style="4" customWidth="1"/>
    <col min="8" max="8" width="26.33203125" style="352" bestFit="1" customWidth="1"/>
    <col min="9" max="9" width="29" style="4" bestFit="1" customWidth="1"/>
    <col min="10" max="10" width="15.6640625" style="4" bestFit="1" customWidth="1"/>
    <col min="11" max="16384" width="9.33203125" style="4"/>
  </cols>
  <sheetData>
    <row r="1" spans="1:10" s="20" customFormat="1" ht="52.2" customHeight="1" thickBot="1">
      <c r="A1" s="964" t="s">
        <v>600</v>
      </c>
      <c r="B1" s="964"/>
      <c r="C1" s="964"/>
      <c r="D1" s="964"/>
      <c r="E1" s="965"/>
      <c r="F1" s="966"/>
      <c r="G1" s="966"/>
      <c r="H1" s="453"/>
    </row>
    <row r="2" spans="1:10" s="28" customFormat="1">
      <c r="A2" s="61"/>
      <c r="B2" s="340"/>
      <c r="C2" s="971" t="s">
        <v>211</v>
      </c>
      <c r="D2" s="972"/>
      <c r="E2" s="972"/>
      <c r="F2" s="973"/>
      <c r="G2" s="341"/>
      <c r="H2" s="352"/>
    </row>
    <row r="3" spans="1:10" ht="28.2" thickBot="1">
      <c r="A3" s="65" t="s">
        <v>212</v>
      </c>
      <c r="B3" s="342" t="s">
        <v>213</v>
      </c>
      <c r="C3" s="342" t="s">
        <v>214</v>
      </c>
      <c r="D3" s="343" t="s">
        <v>215</v>
      </c>
      <c r="E3" s="344" t="s">
        <v>216</v>
      </c>
      <c r="F3" s="345" t="s">
        <v>217</v>
      </c>
      <c r="G3" s="345" t="s">
        <v>218</v>
      </c>
      <c r="I3" s="28"/>
      <c r="J3" s="28"/>
    </row>
    <row r="4" spans="1:10" ht="14.4" thickBot="1">
      <c r="A4" s="595" t="s">
        <v>219</v>
      </c>
      <c r="B4" s="596"/>
      <c r="C4" s="596"/>
      <c r="D4" s="596"/>
      <c r="E4" s="596"/>
      <c r="F4" s="596"/>
      <c r="G4" s="596"/>
    </row>
    <row r="5" spans="1:10" ht="14.4" thickBot="1">
      <c r="A5" s="104" t="s">
        <v>220</v>
      </c>
      <c r="B5" s="118"/>
      <c r="C5" s="195">
        <f>SUM(C6:C8)</f>
        <v>0</v>
      </c>
      <c r="D5" s="195">
        <f t="shared" ref="D5:G5" si="0">SUM(D6:D8)</f>
        <v>0</v>
      </c>
      <c r="E5" s="348">
        <f t="shared" si="0"/>
        <v>0</v>
      </c>
      <c r="F5" s="195">
        <f t="shared" si="0"/>
        <v>0</v>
      </c>
      <c r="G5" s="389">
        <f t="shared" si="0"/>
        <v>0</v>
      </c>
      <c r="I5" s="388"/>
    </row>
    <row r="6" spans="1:10">
      <c r="A6" s="105"/>
      <c r="B6" s="106" t="s">
        <v>221</v>
      </c>
      <c r="C6" s="107"/>
      <c r="D6" s="108"/>
      <c r="E6" s="349"/>
      <c r="F6" s="109"/>
      <c r="G6" s="22"/>
      <c r="I6" s="388"/>
    </row>
    <row r="7" spans="1:10">
      <c r="A7" s="44"/>
      <c r="B7" s="29" t="s">
        <v>222</v>
      </c>
      <c r="C7" s="30"/>
      <c r="D7" s="22"/>
      <c r="E7" s="350"/>
      <c r="F7" s="111"/>
      <c r="G7" s="22"/>
      <c r="I7" s="388"/>
    </row>
    <row r="8" spans="1:10" ht="14.4" thickBot="1">
      <c r="A8" s="113"/>
      <c r="B8" s="114" t="s">
        <v>223</v>
      </c>
      <c r="C8" s="115"/>
      <c r="D8" s="21"/>
      <c r="E8" s="351"/>
      <c r="F8" s="116"/>
      <c r="G8" s="22"/>
      <c r="I8" s="388"/>
    </row>
    <row r="9" spans="1:10" ht="14.4" thickBot="1">
      <c r="A9" s="104" t="s">
        <v>224</v>
      </c>
      <c r="B9" s="118"/>
      <c r="C9" s="195">
        <f>SUM(C10:C12)</f>
        <v>0</v>
      </c>
      <c r="D9" s="195">
        <f t="shared" ref="D9:G9" si="1">SUM(D10:D12)</f>
        <v>0</v>
      </c>
      <c r="E9" s="348">
        <f t="shared" si="1"/>
        <v>0</v>
      </c>
      <c r="F9" s="195">
        <f t="shared" si="1"/>
        <v>0</v>
      </c>
      <c r="G9" s="389">
        <f t="shared" si="1"/>
        <v>0</v>
      </c>
      <c r="I9" s="388"/>
      <c r="J9" s="70"/>
    </row>
    <row r="10" spans="1:10">
      <c r="A10" s="105"/>
      <c r="B10" s="106" t="s">
        <v>225</v>
      </c>
      <c r="C10" s="107"/>
      <c r="D10" s="108"/>
      <c r="E10" s="349"/>
      <c r="F10" s="109"/>
      <c r="G10" s="22"/>
      <c r="I10" s="388"/>
      <c r="J10" s="70"/>
    </row>
    <row r="11" spans="1:10">
      <c r="A11" s="44"/>
      <c r="B11" s="29" t="s">
        <v>222</v>
      </c>
      <c r="C11" s="30"/>
      <c r="D11" s="22"/>
      <c r="E11" s="350"/>
      <c r="F11" s="111"/>
      <c r="G11" s="22"/>
      <c r="I11" s="388"/>
      <c r="J11" s="70"/>
    </row>
    <row r="12" spans="1:10">
      <c r="A12" s="44"/>
      <c r="B12" s="29" t="s">
        <v>226</v>
      </c>
      <c r="C12" s="30"/>
      <c r="D12" s="22"/>
      <c r="E12" s="350"/>
      <c r="F12" s="111"/>
      <c r="G12" s="22"/>
      <c r="I12" s="388"/>
      <c r="J12" s="70"/>
    </row>
    <row r="13" spans="1:10" ht="14.4" thickBot="1">
      <c r="A13" s="595" t="s">
        <v>227</v>
      </c>
      <c r="B13" s="596"/>
      <c r="C13" s="596"/>
      <c r="D13" s="596"/>
      <c r="E13" s="597"/>
      <c r="F13" s="596"/>
      <c r="G13" s="598"/>
      <c r="J13" s="70"/>
    </row>
    <row r="14" spans="1:10" ht="14.4" thickBot="1">
      <c r="A14" s="104" t="s">
        <v>220</v>
      </c>
      <c r="B14" s="118"/>
      <c r="C14" s="195">
        <v>38761</v>
      </c>
      <c r="D14" s="195">
        <v>17503932.109999999</v>
      </c>
      <c r="E14" s="736">
        <v>2965.7300000000005</v>
      </c>
      <c r="F14" s="195">
        <v>0</v>
      </c>
      <c r="G14" s="736">
        <f>SUM(G15:G17)</f>
        <v>37105362.725376114</v>
      </c>
      <c r="I14" s="388"/>
      <c r="J14" s="70"/>
    </row>
    <row r="15" spans="1:10">
      <c r="A15" s="105"/>
      <c r="B15" s="106" t="s">
        <v>221</v>
      </c>
      <c r="C15" s="107">
        <v>32504</v>
      </c>
      <c r="D15" s="119">
        <v>14871347.25</v>
      </c>
      <c r="E15" s="110">
        <v>2584.0100000000002</v>
      </c>
      <c r="F15" s="120"/>
      <c r="G15" s="110">
        <v>31227802.64363781</v>
      </c>
      <c r="I15" s="388"/>
      <c r="J15" s="70"/>
    </row>
    <row r="16" spans="1:10">
      <c r="A16" s="44"/>
      <c r="B16" s="29" t="s">
        <v>222</v>
      </c>
      <c r="C16" s="30">
        <v>590</v>
      </c>
      <c r="D16" s="45">
        <v>267757.06</v>
      </c>
      <c r="E16" s="112">
        <v>63.07</v>
      </c>
      <c r="F16" s="46"/>
      <c r="G16" s="112">
        <v>764035.59329640365</v>
      </c>
      <c r="I16" s="388"/>
      <c r="J16" s="70"/>
    </row>
    <row r="17" spans="1:10" ht="14.4" thickBot="1">
      <c r="A17" s="113"/>
      <c r="B17" s="114" t="s">
        <v>223</v>
      </c>
      <c r="C17" s="115">
        <v>5667</v>
      </c>
      <c r="D17" s="121">
        <v>2364827.7999999998</v>
      </c>
      <c r="E17" s="117">
        <v>318.64999999999998</v>
      </c>
      <c r="F17" s="122"/>
      <c r="G17" s="117">
        <v>5113524.4884418985</v>
      </c>
      <c r="H17" s="4"/>
      <c r="I17" s="388"/>
      <c r="J17" s="70"/>
    </row>
    <row r="18" spans="1:10" ht="14.4" thickBot="1">
      <c r="A18" s="104" t="s">
        <v>224</v>
      </c>
      <c r="B18" s="118"/>
      <c r="C18" s="195">
        <v>41572</v>
      </c>
      <c r="D18" s="195">
        <v>14320506.4</v>
      </c>
      <c r="E18" s="736">
        <v>1886.5800000000002</v>
      </c>
      <c r="F18" s="195">
        <v>0</v>
      </c>
      <c r="G18" s="736">
        <f>SUM(G19:G21)</f>
        <v>24212211.31362389</v>
      </c>
      <c r="H18" s="4"/>
      <c r="I18" s="388"/>
      <c r="J18" s="70"/>
    </row>
    <row r="19" spans="1:10">
      <c r="A19" s="105"/>
      <c r="B19" s="106" t="s">
        <v>225</v>
      </c>
      <c r="C19" s="107">
        <v>20532</v>
      </c>
      <c r="D19" s="123">
        <v>8281539.3600000003</v>
      </c>
      <c r="E19" s="125">
        <v>1132.7</v>
      </c>
      <c r="F19" s="124"/>
      <c r="G19" s="125">
        <v>14608803.45471485</v>
      </c>
      <c r="I19" s="388"/>
      <c r="J19" s="70"/>
    </row>
    <row r="20" spans="1:10">
      <c r="A20" s="44"/>
      <c r="B20" s="29" t="s">
        <v>222</v>
      </c>
      <c r="C20" s="30">
        <v>20055</v>
      </c>
      <c r="D20" s="22">
        <v>5588773.7199999997</v>
      </c>
      <c r="E20" s="12">
        <v>695.24</v>
      </c>
      <c r="F20" s="47"/>
      <c r="G20" s="12">
        <v>8788630.4240836892</v>
      </c>
      <c r="I20" s="388"/>
      <c r="J20" s="70"/>
    </row>
    <row r="21" spans="1:10">
      <c r="A21" s="44"/>
      <c r="B21" s="29" t="s">
        <v>226</v>
      </c>
      <c r="C21" s="30">
        <v>985</v>
      </c>
      <c r="D21" s="22">
        <v>450193.32</v>
      </c>
      <c r="E21" s="12">
        <v>58.64</v>
      </c>
      <c r="F21" s="47"/>
      <c r="G21" s="12">
        <v>814777.43482535193</v>
      </c>
      <c r="I21" s="388"/>
      <c r="J21" s="70"/>
    </row>
    <row r="22" spans="1:10" ht="14.4" thickBot="1">
      <c r="A22" s="595" t="s">
        <v>228</v>
      </c>
      <c r="B22" s="596"/>
      <c r="C22" s="596"/>
      <c r="D22" s="596"/>
      <c r="E22" s="737"/>
      <c r="F22" s="596"/>
      <c r="G22" s="596"/>
      <c r="H22" s="4"/>
      <c r="I22" s="388"/>
      <c r="J22" s="70"/>
    </row>
    <row r="23" spans="1:10" ht="14.4" thickBot="1">
      <c r="A23" s="104" t="s">
        <v>220</v>
      </c>
      <c r="B23" s="118"/>
      <c r="C23" s="195">
        <f>SUM(C24:C26)</f>
        <v>0</v>
      </c>
      <c r="D23" s="195"/>
      <c r="E23" s="736"/>
      <c r="F23" s="195"/>
      <c r="G23" s="195"/>
      <c r="J23" s="70"/>
    </row>
    <row r="24" spans="1:10">
      <c r="A24" s="105"/>
      <c r="B24" s="106" t="s">
        <v>221</v>
      </c>
      <c r="C24" s="107">
        <v>0</v>
      </c>
      <c r="D24" s="119"/>
      <c r="E24" s="110"/>
      <c r="F24" s="120"/>
      <c r="G24" s="110"/>
      <c r="J24" s="70"/>
    </row>
    <row r="25" spans="1:10">
      <c r="A25" s="44"/>
      <c r="B25" s="29" t="s">
        <v>222</v>
      </c>
      <c r="C25" s="30">
        <v>0</v>
      </c>
      <c r="D25" s="45"/>
      <c r="E25" s="112"/>
      <c r="F25" s="46"/>
      <c r="G25" s="112"/>
      <c r="J25" s="70"/>
    </row>
    <row r="26" spans="1:10" ht="14.4" thickBot="1">
      <c r="A26" s="113"/>
      <c r="B26" s="114" t="s">
        <v>223</v>
      </c>
      <c r="C26" s="115">
        <v>0</v>
      </c>
      <c r="D26" s="121"/>
      <c r="E26" s="117"/>
      <c r="F26" s="122"/>
      <c r="G26" s="117"/>
      <c r="H26" s="4"/>
    </row>
    <row r="27" spans="1:10" ht="14.4" thickBot="1">
      <c r="A27" s="104" t="s">
        <v>224</v>
      </c>
      <c r="B27" s="118"/>
      <c r="C27" s="195">
        <f>SUM(C28:C30)</f>
        <v>0</v>
      </c>
      <c r="D27" s="195"/>
      <c r="E27" s="736"/>
      <c r="F27" s="195"/>
      <c r="G27" s="195"/>
      <c r="H27" s="4"/>
    </row>
    <row r="28" spans="1:10">
      <c r="A28" s="105"/>
      <c r="B28" s="106" t="s">
        <v>225</v>
      </c>
      <c r="C28" s="107">
        <v>0</v>
      </c>
      <c r="D28" s="123"/>
      <c r="E28" s="125"/>
      <c r="F28" s="124"/>
      <c r="G28" s="125"/>
      <c r="H28" s="4"/>
    </row>
    <row r="29" spans="1:10">
      <c r="A29" s="44"/>
      <c r="B29" s="29" t="s">
        <v>222</v>
      </c>
      <c r="C29" s="30">
        <v>0</v>
      </c>
      <c r="D29" s="22"/>
      <c r="E29" s="12"/>
      <c r="F29" s="47"/>
      <c r="G29" s="47"/>
      <c r="H29" s="4"/>
    </row>
    <row r="30" spans="1:10">
      <c r="A30" s="44"/>
      <c r="B30" s="29" t="s">
        <v>226</v>
      </c>
      <c r="C30" s="30">
        <v>0</v>
      </c>
      <c r="D30" s="22"/>
      <c r="E30" s="12"/>
      <c r="F30" s="47"/>
      <c r="G30" s="47"/>
      <c r="H30" s="4"/>
    </row>
    <row r="31" spans="1:10">
      <c r="A31" s="113"/>
      <c r="B31" s="114"/>
      <c r="C31" s="115"/>
      <c r="D31" s="21"/>
      <c r="E31" s="738"/>
      <c r="F31" s="129"/>
      <c r="G31" s="129"/>
      <c r="H31" s="4"/>
    </row>
    <row r="32" spans="1:10" ht="14.4" thickBot="1">
      <c r="A32" s="595" t="s">
        <v>229</v>
      </c>
      <c r="B32" s="596"/>
      <c r="C32" s="596"/>
      <c r="D32" s="596"/>
      <c r="E32" s="737"/>
      <c r="F32" s="596"/>
      <c r="G32" s="596"/>
      <c r="H32" s="4"/>
    </row>
    <row r="33" spans="1:9" ht="14.4" thickBot="1">
      <c r="A33" s="104" t="s">
        <v>230</v>
      </c>
      <c r="B33" s="114"/>
      <c r="C33" s="30"/>
      <c r="D33" s="21"/>
      <c r="E33" s="738"/>
      <c r="F33" s="129"/>
      <c r="G33" s="129"/>
      <c r="H33" s="4"/>
    </row>
    <row r="34" spans="1:9" ht="14.4" thickBot="1">
      <c r="A34" s="126"/>
      <c r="B34" s="127"/>
      <c r="C34" s="128"/>
      <c r="D34" s="21"/>
      <c r="E34" s="738"/>
      <c r="F34" s="129"/>
      <c r="G34" s="129"/>
      <c r="H34" s="4"/>
      <c r="I34" s="400"/>
    </row>
    <row r="35" spans="1:9" ht="14.4" thickBot="1">
      <c r="A35" s="130" t="s">
        <v>231</v>
      </c>
      <c r="B35" s="131"/>
      <c r="C35" s="132">
        <f>C27+C23+C18+C14+C9+C5</f>
        <v>80333</v>
      </c>
      <c r="D35" s="132">
        <f t="shared" ref="D35:G35" si="2">D27+D23+D18+D14+D9+D5</f>
        <v>31824438.509999998</v>
      </c>
      <c r="E35" s="739">
        <f t="shared" si="2"/>
        <v>4852.3100000000004</v>
      </c>
      <c r="F35" s="132">
        <f t="shared" si="2"/>
        <v>0</v>
      </c>
      <c r="G35" s="132">
        <f t="shared" si="2"/>
        <v>61317574.039000005</v>
      </c>
      <c r="H35" s="4"/>
    </row>
    <row r="36" spans="1:9" ht="15" customHeight="1"/>
    <row r="37" spans="1:9" ht="14.4" thickBot="1">
      <c r="H37" s="4"/>
    </row>
    <row r="38" spans="1:9">
      <c r="A38" s="974" t="s">
        <v>232</v>
      </c>
      <c r="B38" s="975"/>
      <c r="C38" s="975"/>
      <c r="D38" s="975"/>
      <c r="E38" s="976"/>
      <c r="F38" s="773"/>
      <c r="H38" s="4"/>
    </row>
    <row r="39" spans="1:9" ht="41.4">
      <c r="A39" s="133" t="s">
        <v>233</v>
      </c>
      <c r="B39" s="134" t="s">
        <v>234</v>
      </c>
      <c r="C39" s="103" t="s">
        <v>235</v>
      </c>
      <c r="D39" s="103" t="s">
        <v>236</v>
      </c>
      <c r="E39" s="135" t="s">
        <v>237</v>
      </c>
      <c r="H39" s="4"/>
    </row>
    <row r="40" spans="1:9">
      <c r="A40" s="34">
        <v>2002</v>
      </c>
      <c r="B40" s="32">
        <v>29685</v>
      </c>
      <c r="C40" s="599"/>
      <c r="D40" s="599"/>
      <c r="E40" s="136"/>
      <c r="H40" s="4"/>
    </row>
    <row r="41" spans="1:9">
      <c r="A41" s="34">
        <v>2003</v>
      </c>
      <c r="B41" s="32">
        <v>33348</v>
      </c>
      <c r="C41" s="599"/>
      <c r="D41" s="600"/>
      <c r="E41" s="136"/>
      <c r="H41" s="4"/>
    </row>
    <row r="42" spans="1:9">
      <c r="A42" s="34">
        <v>2004</v>
      </c>
      <c r="B42" s="32">
        <v>38996</v>
      </c>
      <c r="C42" s="599"/>
      <c r="D42" s="600"/>
      <c r="E42" s="136"/>
      <c r="H42" s="4"/>
    </row>
    <row r="43" spans="1:9">
      <c r="A43" s="34">
        <v>2005</v>
      </c>
      <c r="B43" s="32">
        <v>36420</v>
      </c>
      <c r="C43" s="599"/>
      <c r="D43" s="600"/>
      <c r="E43" s="136"/>
      <c r="H43" s="4"/>
    </row>
    <row r="44" spans="1:9">
      <c r="A44" s="34">
        <v>2006</v>
      </c>
      <c r="B44" s="32">
        <v>53017</v>
      </c>
      <c r="C44" s="599"/>
      <c r="D44" s="599"/>
      <c r="E44" s="136"/>
      <c r="H44" s="4"/>
    </row>
    <row r="45" spans="1:9">
      <c r="A45" s="34">
        <v>2007</v>
      </c>
      <c r="B45" s="32">
        <v>44323</v>
      </c>
      <c r="C45" s="599"/>
      <c r="D45" s="599"/>
      <c r="E45" s="136"/>
      <c r="H45" s="4"/>
    </row>
    <row r="46" spans="1:9">
      <c r="A46" s="34">
        <v>2008</v>
      </c>
      <c r="B46" s="32">
        <v>54635</v>
      </c>
      <c r="C46" s="599"/>
      <c r="D46" s="599"/>
      <c r="E46" s="136"/>
      <c r="H46" s="4"/>
    </row>
    <row r="47" spans="1:9">
      <c r="A47" s="34">
        <v>2009</v>
      </c>
      <c r="B47" s="32">
        <v>61834</v>
      </c>
      <c r="C47" s="770">
        <v>22109</v>
      </c>
      <c r="D47" s="235">
        <v>83445</v>
      </c>
      <c r="E47" s="196">
        <f t="shared" ref="E47:E50" si="3">B47/D47</f>
        <v>0.74101503984660555</v>
      </c>
      <c r="H47" s="4"/>
    </row>
    <row r="48" spans="1:9">
      <c r="A48" s="34">
        <v>2010</v>
      </c>
      <c r="B48" s="32">
        <v>121016</v>
      </c>
      <c r="C48" s="770">
        <v>41110</v>
      </c>
      <c r="D48" s="235">
        <v>83445</v>
      </c>
      <c r="E48" s="196">
        <f t="shared" si="3"/>
        <v>1.450248666786506</v>
      </c>
      <c r="H48" s="4"/>
    </row>
    <row r="49" spans="1:8">
      <c r="A49" s="34">
        <v>2011</v>
      </c>
      <c r="B49" s="32">
        <v>93771</v>
      </c>
      <c r="C49" s="770">
        <v>25067</v>
      </c>
      <c r="D49" s="235">
        <v>83446</v>
      </c>
      <c r="E49" s="196">
        <f t="shared" si="3"/>
        <v>1.1237327133715218</v>
      </c>
      <c r="H49" s="4"/>
    </row>
    <row r="50" spans="1:8">
      <c r="A50" s="34">
        <v>2012</v>
      </c>
      <c r="B50" s="32">
        <v>49026</v>
      </c>
      <c r="C50" s="770">
        <v>19833</v>
      </c>
      <c r="D50" s="46">
        <v>87389</v>
      </c>
      <c r="E50" s="197">
        <f t="shared" si="3"/>
        <v>0.56100882262069596</v>
      </c>
      <c r="H50" s="4"/>
    </row>
    <row r="51" spans="1:8">
      <c r="A51" s="34">
        <v>2013</v>
      </c>
      <c r="B51" s="32">
        <v>69031</v>
      </c>
      <c r="C51" s="770">
        <v>37449</v>
      </c>
      <c r="D51" s="46">
        <v>87389</v>
      </c>
      <c r="E51" s="197">
        <f>B51/D51</f>
        <v>0.78992779411596425</v>
      </c>
      <c r="H51" s="4"/>
    </row>
    <row r="52" spans="1:8">
      <c r="A52" s="34">
        <v>2014</v>
      </c>
      <c r="B52" s="32">
        <v>76983</v>
      </c>
      <c r="C52" s="770">
        <v>40596</v>
      </c>
      <c r="D52" s="46">
        <v>87389</v>
      </c>
      <c r="E52" s="197">
        <f>B52/D52</f>
        <v>0.88092322832393088</v>
      </c>
      <c r="H52" s="4"/>
    </row>
    <row r="53" spans="1:8">
      <c r="A53" s="34">
        <v>2015</v>
      </c>
      <c r="B53" s="32">
        <v>54127</v>
      </c>
      <c r="C53" s="770">
        <v>57193</v>
      </c>
      <c r="D53" s="46">
        <v>87389</v>
      </c>
      <c r="E53" s="197">
        <f>B53/D53</f>
        <v>0.61938001350284366</v>
      </c>
      <c r="H53" s="4"/>
    </row>
    <row r="54" spans="1:8">
      <c r="A54" s="34">
        <v>2016</v>
      </c>
      <c r="B54" s="32">
        <v>41070</v>
      </c>
      <c r="C54" s="770">
        <v>57303</v>
      </c>
      <c r="D54" s="46">
        <v>87389</v>
      </c>
      <c r="E54" s="197">
        <f>B54/D54</f>
        <v>0.46996761606151805</v>
      </c>
      <c r="H54" s="4"/>
    </row>
    <row r="55" spans="1:8">
      <c r="A55" s="34">
        <v>2017</v>
      </c>
      <c r="B55" s="32">
        <v>64520</v>
      </c>
      <c r="C55" s="800">
        <v>50166</v>
      </c>
      <c r="D55" s="46">
        <v>80531</v>
      </c>
      <c r="E55" s="197">
        <v>0.8</v>
      </c>
      <c r="F55" s="357"/>
      <c r="G55" s="801"/>
      <c r="H55" s="4"/>
    </row>
    <row r="56" spans="1:8">
      <c r="A56" s="34">
        <v>2018</v>
      </c>
      <c r="B56" s="32"/>
      <c r="C56" s="22"/>
      <c r="D56" s="46"/>
      <c r="E56" s="197"/>
      <c r="H56" s="4"/>
    </row>
    <row r="57" spans="1:8">
      <c r="A57" s="34">
        <v>2019</v>
      </c>
      <c r="B57" s="32"/>
      <c r="C57" s="22"/>
      <c r="D57" s="46"/>
      <c r="E57" s="197"/>
      <c r="F57" s="356"/>
      <c r="H57" s="4"/>
    </row>
    <row r="58" spans="1:8">
      <c r="A58" s="34">
        <v>2020</v>
      </c>
      <c r="B58" s="32"/>
      <c r="C58" s="30"/>
      <c r="D58" s="46"/>
      <c r="E58" s="197"/>
      <c r="H58" s="4"/>
    </row>
    <row r="59" spans="1:8" ht="14.4" thickBot="1">
      <c r="A59" s="35" t="s">
        <v>238</v>
      </c>
      <c r="B59" s="36">
        <f>SUM(B40:B58)</f>
        <v>921802</v>
      </c>
      <c r="C59" s="36">
        <f t="shared" ref="C59:D59" si="4">SUM(C40:C58)</f>
        <v>350826</v>
      </c>
      <c r="D59" s="36">
        <f t="shared" si="4"/>
        <v>767812</v>
      </c>
      <c r="E59" s="136"/>
      <c r="F59" s="357"/>
      <c r="H59" s="4"/>
    </row>
    <row r="60" spans="1:8">
      <c r="A60" s="24"/>
      <c r="B60" s="33"/>
      <c r="C60" s="37"/>
      <c r="D60" s="183"/>
      <c r="E60" s="184"/>
      <c r="H60" s="4"/>
    </row>
    <row r="61" spans="1:8" ht="19.95" customHeight="1">
      <c r="A61" s="970" t="s">
        <v>239</v>
      </c>
      <c r="B61" s="970"/>
      <c r="C61" s="970"/>
      <c r="D61" s="970"/>
      <c r="E61" s="970"/>
      <c r="F61" s="416"/>
      <c r="G61" s="416"/>
      <c r="H61" s="4"/>
    </row>
    <row r="62" spans="1:8" ht="30" customHeight="1">
      <c r="A62" s="977" t="s">
        <v>240</v>
      </c>
      <c r="B62" s="977"/>
      <c r="C62" s="977"/>
      <c r="D62" s="977"/>
      <c r="E62" s="977"/>
      <c r="H62" s="4"/>
    </row>
    <row r="63" spans="1:8" ht="18" customHeight="1">
      <c r="A63" s="4" t="s">
        <v>241</v>
      </c>
      <c r="C63" s="33"/>
      <c r="H63" s="4"/>
    </row>
    <row r="64" spans="1:8" ht="45" customHeight="1">
      <c r="A64" s="978" t="s">
        <v>242</v>
      </c>
      <c r="B64" s="978"/>
      <c r="C64" s="978"/>
      <c r="D64" s="978"/>
      <c r="E64" s="978"/>
      <c r="H64" s="4"/>
    </row>
    <row r="65" spans="1:8" ht="21" customHeight="1">
      <c r="A65" s="969"/>
      <c r="B65" s="969"/>
      <c r="C65" s="969"/>
      <c r="D65" s="969"/>
      <c r="E65" s="969"/>
      <c r="F65" s="969"/>
      <c r="G65" s="969"/>
      <c r="H65" s="969"/>
    </row>
    <row r="66" spans="1:8" ht="11.4" customHeight="1">
      <c r="A66" s="970"/>
      <c r="B66" s="970"/>
      <c r="C66" s="970"/>
      <c r="D66" s="970"/>
      <c r="E66" s="970"/>
      <c r="F66" s="877"/>
      <c r="G66" s="877"/>
      <c r="H66" s="877"/>
    </row>
    <row r="67" spans="1:8" ht="11.25" customHeight="1">
      <c r="C67" s="5"/>
      <c r="H67" s="4"/>
    </row>
    <row r="68" spans="1:8">
      <c r="A68" s="967" t="s">
        <v>233</v>
      </c>
      <c r="B68" s="967" t="s">
        <v>243</v>
      </c>
      <c r="C68" s="967" t="s">
        <v>244</v>
      </c>
      <c r="D68" s="967" t="s">
        <v>245</v>
      </c>
      <c r="E68" s="773"/>
      <c r="H68" s="4"/>
    </row>
    <row r="69" spans="1:8">
      <c r="A69" s="967"/>
      <c r="B69" s="967"/>
      <c r="C69" s="968"/>
      <c r="D69" s="968"/>
      <c r="H69" s="4"/>
    </row>
    <row r="70" spans="1:8" ht="55.5" customHeight="1">
      <c r="A70" s="967"/>
      <c r="B70" s="967"/>
      <c r="C70" s="968"/>
      <c r="D70" s="968"/>
      <c r="H70" s="4"/>
    </row>
    <row r="71" spans="1:8" ht="24" customHeight="1">
      <c r="A71" s="31">
        <v>2017</v>
      </c>
      <c r="B71" s="31" t="s">
        <v>246</v>
      </c>
      <c r="C71" s="770">
        <v>5760</v>
      </c>
      <c r="D71" s="770">
        <v>8</v>
      </c>
      <c r="H71" s="4"/>
    </row>
    <row r="72" spans="1:8">
      <c r="A72" s="31">
        <v>2017</v>
      </c>
      <c r="B72" s="4" t="s">
        <v>247</v>
      </c>
      <c r="C72" s="771">
        <v>0</v>
      </c>
      <c r="D72" s="771">
        <v>0</v>
      </c>
      <c r="H72" s="4"/>
    </row>
    <row r="73" spans="1:8">
      <c r="A73" s="31">
        <v>2017</v>
      </c>
      <c r="B73" s="4" t="s">
        <v>248</v>
      </c>
      <c r="C73" s="772">
        <v>1228572</v>
      </c>
      <c r="D73" s="772">
        <v>30240</v>
      </c>
      <c r="H73" s="4"/>
    </row>
  </sheetData>
  <sortState ref="H24:J26">
    <sortCondition ref="H24:H26"/>
  </sortState>
  <mergeCells count="12">
    <mergeCell ref="A1:G1"/>
    <mergeCell ref="A68:A70"/>
    <mergeCell ref="B68:B70"/>
    <mergeCell ref="C68:C70"/>
    <mergeCell ref="D68:D70"/>
    <mergeCell ref="A65:H65"/>
    <mergeCell ref="A66:E66"/>
    <mergeCell ref="C2:F2"/>
    <mergeCell ref="A38:E38"/>
    <mergeCell ref="A61:E61"/>
    <mergeCell ref="A62:E62"/>
    <mergeCell ref="A64:E64"/>
  </mergeCells>
  <pageMargins left="0.7" right="0.7" top="0.5" bottom="0.25" header="0.3" footer="0.3"/>
  <pageSetup scale="4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I46"/>
  <sheetViews>
    <sheetView zoomScale="90" zoomScaleNormal="90" workbookViewId="0">
      <selection activeCell="G18" sqref="G18"/>
    </sheetView>
  </sheetViews>
  <sheetFormatPr defaultColWidth="40.5546875" defaultRowHeight="13.8"/>
  <cols>
    <col min="1" max="1" width="57.88671875" style="283" bestFit="1" customWidth="1"/>
    <col min="2" max="2" width="22" style="283" customWidth="1"/>
    <col min="3" max="3" width="9.6640625" style="283" customWidth="1"/>
    <col min="4" max="4" width="9.33203125" style="283" customWidth="1"/>
    <col min="5" max="5" width="11.6640625" style="283" customWidth="1"/>
    <col min="6" max="6" width="11.33203125" style="283" customWidth="1"/>
    <col min="7" max="7" width="27.5546875" style="283" customWidth="1"/>
    <col min="8" max="8" width="8.33203125" style="283" customWidth="1"/>
    <col min="9" max="16384" width="40.5546875" style="283"/>
  </cols>
  <sheetData>
    <row r="1" spans="1:9" s="26" customFormat="1" ht="57.75" customHeight="1">
      <c r="A1" s="980" t="s">
        <v>249</v>
      </c>
      <c r="B1" s="980"/>
      <c r="C1" s="980"/>
      <c r="D1" s="980"/>
      <c r="E1" s="980"/>
      <c r="F1" s="980"/>
      <c r="G1" s="980"/>
      <c r="I1" s="453"/>
    </row>
    <row r="2" spans="1:9" ht="27.75" customHeight="1">
      <c r="A2" s="981" t="s">
        <v>250</v>
      </c>
      <c r="B2" s="967" t="s">
        <v>251</v>
      </c>
      <c r="C2" s="981" t="s">
        <v>252</v>
      </c>
      <c r="D2" s="983"/>
      <c r="E2" s="983"/>
      <c r="F2" s="983"/>
      <c r="G2" s="982" t="s">
        <v>253</v>
      </c>
    </row>
    <row r="3" spans="1:9" ht="15.75" customHeight="1">
      <c r="A3" s="981"/>
      <c r="B3" s="967"/>
      <c r="C3" s="879" t="s">
        <v>254</v>
      </c>
      <c r="D3" s="879" t="s">
        <v>255</v>
      </c>
      <c r="E3" s="879" t="s">
        <v>256</v>
      </c>
      <c r="F3" s="879" t="s">
        <v>257</v>
      </c>
      <c r="G3" s="982"/>
    </row>
    <row r="4" spans="1:9" ht="15.75" customHeight="1">
      <c r="A4" s="775" t="s">
        <v>258</v>
      </c>
      <c r="B4" s="774" t="s">
        <v>259</v>
      </c>
      <c r="C4" s="779" t="s">
        <v>260</v>
      </c>
      <c r="D4" s="780"/>
      <c r="E4" s="780"/>
      <c r="F4" s="781"/>
      <c r="G4" s="785">
        <v>716466.59999999986</v>
      </c>
    </row>
    <row r="5" spans="1:9" ht="15.75" customHeight="1">
      <c r="A5" s="775" t="s">
        <v>261</v>
      </c>
      <c r="B5" s="774">
        <v>14</v>
      </c>
      <c r="C5" s="782" t="s">
        <v>260</v>
      </c>
      <c r="D5" s="782"/>
      <c r="E5" s="782" t="s">
        <v>260</v>
      </c>
      <c r="F5" s="783"/>
      <c r="G5" s="785">
        <v>97067</v>
      </c>
    </row>
    <row r="6" spans="1:9" ht="15.75" customHeight="1">
      <c r="A6" s="776" t="s">
        <v>262</v>
      </c>
      <c r="B6" s="774">
        <v>4</v>
      </c>
      <c r="C6" s="782"/>
      <c r="D6" s="782" t="s">
        <v>260</v>
      </c>
      <c r="E6" s="782"/>
      <c r="F6" s="783"/>
      <c r="G6" s="785">
        <v>608799.72000000009</v>
      </c>
    </row>
    <row r="7" spans="1:9" ht="15.75" customHeight="1">
      <c r="A7" s="777" t="s">
        <v>263</v>
      </c>
      <c r="B7" s="774" t="s">
        <v>259</v>
      </c>
      <c r="C7" s="782" t="s">
        <v>260</v>
      </c>
      <c r="D7" s="782"/>
      <c r="E7" s="782" t="s">
        <v>260</v>
      </c>
      <c r="F7" s="783"/>
      <c r="G7" s="785">
        <v>1442718.3800000018</v>
      </c>
    </row>
    <row r="8" spans="1:9" ht="15.75" customHeight="1">
      <c r="A8" s="778" t="s">
        <v>264</v>
      </c>
      <c r="B8" s="774" t="s">
        <v>265</v>
      </c>
      <c r="C8" s="782"/>
      <c r="D8" s="782" t="s">
        <v>260</v>
      </c>
      <c r="E8" s="782" t="s">
        <v>260</v>
      </c>
      <c r="F8" s="783" t="s">
        <v>260</v>
      </c>
      <c r="G8" s="785">
        <v>25944.75</v>
      </c>
    </row>
    <row r="9" spans="1:9" ht="15.75" customHeight="1">
      <c r="A9" s="778" t="s">
        <v>266</v>
      </c>
      <c r="B9" s="774">
        <v>8</v>
      </c>
      <c r="C9" s="782"/>
      <c r="D9" s="782" t="s">
        <v>260</v>
      </c>
      <c r="E9" s="782"/>
      <c r="F9" s="783" t="s">
        <v>260</v>
      </c>
      <c r="G9" s="785">
        <v>228</v>
      </c>
    </row>
    <row r="10" spans="1:9" ht="15.75" customHeight="1">
      <c r="A10" s="777" t="s">
        <v>267</v>
      </c>
      <c r="B10" s="774" t="s">
        <v>259</v>
      </c>
      <c r="C10" s="782" t="s">
        <v>260</v>
      </c>
      <c r="D10" s="784"/>
      <c r="E10" s="782" t="s">
        <v>260</v>
      </c>
      <c r="F10" s="783"/>
      <c r="G10" s="785">
        <v>17145953</v>
      </c>
    </row>
    <row r="11" spans="1:9" ht="15.75" customHeight="1">
      <c r="A11" s="777" t="s">
        <v>268</v>
      </c>
      <c r="B11" s="774" t="s">
        <v>269</v>
      </c>
      <c r="C11" s="782" t="s">
        <v>260</v>
      </c>
      <c r="D11" s="784"/>
      <c r="E11" s="782" t="s">
        <v>260</v>
      </c>
      <c r="F11" s="783"/>
      <c r="G11" s="785">
        <v>2147008.5</v>
      </c>
    </row>
    <row r="12" spans="1:9" ht="15.75" customHeight="1">
      <c r="A12" s="776" t="s">
        <v>270</v>
      </c>
      <c r="B12" s="774" t="s">
        <v>271</v>
      </c>
      <c r="C12" s="782" t="s">
        <v>260</v>
      </c>
      <c r="D12" s="784"/>
      <c r="E12" s="782" t="s">
        <v>260</v>
      </c>
      <c r="F12" s="783"/>
      <c r="G12" s="785">
        <v>216895.25</v>
      </c>
    </row>
    <row r="13" spans="1:9" ht="15.75" customHeight="1">
      <c r="A13" s="777" t="s">
        <v>272</v>
      </c>
      <c r="B13" s="774">
        <v>4</v>
      </c>
      <c r="C13" s="782" t="s">
        <v>260</v>
      </c>
      <c r="D13" s="784"/>
      <c r="E13" s="782" t="s">
        <v>260</v>
      </c>
      <c r="F13" s="783"/>
      <c r="G13" s="785">
        <v>51448.54</v>
      </c>
    </row>
    <row r="14" spans="1:9" ht="15.75" customHeight="1">
      <c r="A14" s="777" t="s">
        <v>273</v>
      </c>
      <c r="B14" s="774" t="s">
        <v>259</v>
      </c>
      <c r="C14" s="782" t="s">
        <v>260</v>
      </c>
      <c r="D14" s="784"/>
      <c r="E14" s="782"/>
      <c r="F14" s="783"/>
      <c r="G14" s="785">
        <v>3048628</v>
      </c>
    </row>
    <row r="15" spans="1:9" ht="15.75" customHeight="1">
      <c r="A15" s="777" t="s">
        <v>274</v>
      </c>
      <c r="B15" s="774" t="s">
        <v>259</v>
      </c>
      <c r="C15" s="782" t="s">
        <v>260</v>
      </c>
      <c r="D15" s="784"/>
      <c r="E15" s="782"/>
      <c r="F15" s="783"/>
      <c r="G15" s="785">
        <v>1835242.7600000002</v>
      </c>
    </row>
    <row r="16" spans="1:9" ht="15.75" customHeight="1">
      <c r="A16" s="777" t="s">
        <v>275</v>
      </c>
      <c r="B16" s="774" t="s">
        <v>276</v>
      </c>
      <c r="C16" s="782" t="s">
        <v>260</v>
      </c>
      <c r="D16" s="784"/>
      <c r="E16" s="782" t="s">
        <v>260</v>
      </c>
      <c r="F16" s="783"/>
      <c r="G16" s="785">
        <v>983347.94</v>
      </c>
    </row>
    <row r="17" spans="1:7" ht="15.75" customHeight="1">
      <c r="A17" s="777" t="s">
        <v>277</v>
      </c>
      <c r="B17" s="774">
        <v>14</v>
      </c>
      <c r="C17" s="782" t="s">
        <v>260</v>
      </c>
      <c r="D17" s="784"/>
      <c r="E17" s="782" t="s">
        <v>260</v>
      </c>
      <c r="F17" s="783"/>
      <c r="G17" s="785">
        <v>992980</v>
      </c>
    </row>
    <row r="18" spans="1:7">
      <c r="A18" s="777" t="s">
        <v>278</v>
      </c>
      <c r="B18" s="774" t="s">
        <v>279</v>
      </c>
      <c r="C18" s="782"/>
      <c r="D18" s="782" t="s">
        <v>260</v>
      </c>
      <c r="E18" s="782"/>
      <c r="F18" s="783" t="s">
        <v>260</v>
      </c>
      <c r="G18" s="785">
        <v>0</v>
      </c>
    </row>
    <row r="19" spans="1:7">
      <c r="A19" s="777" t="s">
        <v>280</v>
      </c>
      <c r="B19" s="774" t="s">
        <v>281</v>
      </c>
      <c r="C19" s="782" t="s">
        <v>260</v>
      </c>
      <c r="D19" s="782"/>
      <c r="E19" s="782" t="s">
        <v>260</v>
      </c>
      <c r="F19" s="783"/>
      <c r="G19" s="785">
        <v>6342276.3900000006</v>
      </c>
    </row>
    <row r="20" spans="1:7">
      <c r="A20" s="777" t="s">
        <v>282</v>
      </c>
      <c r="B20" s="774">
        <v>4</v>
      </c>
      <c r="C20" s="782"/>
      <c r="D20" s="782" t="s">
        <v>260</v>
      </c>
      <c r="E20" s="782" t="s">
        <v>260</v>
      </c>
      <c r="F20" s="783" t="s">
        <v>260</v>
      </c>
      <c r="G20" s="785">
        <v>46825</v>
      </c>
    </row>
    <row r="21" spans="1:7" ht="15.75" customHeight="1">
      <c r="A21" s="777" t="s">
        <v>283</v>
      </c>
      <c r="B21" s="774" t="s">
        <v>284</v>
      </c>
      <c r="C21" s="782"/>
      <c r="D21" s="782" t="s">
        <v>260</v>
      </c>
      <c r="E21" s="782" t="s">
        <v>260</v>
      </c>
      <c r="F21" s="783" t="s">
        <v>260</v>
      </c>
      <c r="G21" s="785">
        <v>2928519.2399999998</v>
      </c>
    </row>
    <row r="22" spans="1:7" ht="15.75" customHeight="1">
      <c r="A22" s="777" t="s">
        <v>285</v>
      </c>
      <c r="B22" s="774" t="s">
        <v>286</v>
      </c>
      <c r="C22" s="782"/>
      <c r="D22" s="782" t="s">
        <v>260</v>
      </c>
      <c r="E22" s="782" t="s">
        <v>260</v>
      </c>
      <c r="F22" s="783" t="s">
        <v>260</v>
      </c>
      <c r="G22" s="785">
        <v>52124.88</v>
      </c>
    </row>
    <row r="23" spans="1:7" ht="15.75" customHeight="1">
      <c r="A23" s="777" t="s">
        <v>287</v>
      </c>
      <c r="B23" s="774" t="s">
        <v>288</v>
      </c>
      <c r="C23" s="782" t="s">
        <v>260</v>
      </c>
      <c r="D23" s="784"/>
      <c r="E23" s="782" t="s">
        <v>260</v>
      </c>
      <c r="F23" s="783"/>
      <c r="G23" s="785">
        <v>2825532.8099999996</v>
      </c>
    </row>
    <row r="24" spans="1:7" ht="15.75" customHeight="1">
      <c r="A24" s="776" t="s">
        <v>289</v>
      </c>
      <c r="B24" s="774" t="s">
        <v>290</v>
      </c>
      <c r="C24" s="782"/>
      <c r="D24" s="782" t="s">
        <v>260</v>
      </c>
      <c r="E24" s="782"/>
      <c r="F24" s="783"/>
      <c r="G24" s="785">
        <v>2845821.0500000003</v>
      </c>
    </row>
    <row r="25" spans="1:7" ht="15.75" customHeight="1">
      <c r="A25" s="776" t="s">
        <v>291</v>
      </c>
      <c r="B25" s="774" t="s">
        <v>292</v>
      </c>
      <c r="C25" s="782" t="s">
        <v>260</v>
      </c>
      <c r="D25" s="784"/>
      <c r="E25" s="782"/>
      <c r="F25" s="783"/>
      <c r="G25" s="785">
        <v>419401.85</v>
      </c>
    </row>
    <row r="26" spans="1:7" ht="15.75" customHeight="1">
      <c r="A26" s="776" t="s">
        <v>293</v>
      </c>
      <c r="B26" s="774" t="s">
        <v>292</v>
      </c>
      <c r="C26" s="782" t="s">
        <v>260</v>
      </c>
      <c r="D26" s="784"/>
      <c r="E26" s="782" t="s">
        <v>260</v>
      </c>
      <c r="F26" s="783"/>
      <c r="G26" s="785">
        <v>1752598.7400000005</v>
      </c>
    </row>
    <row r="27" spans="1:7" ht="15.75" customHeight="1">
      <c r="A27" s="777" t="s">
        <v>294</v>
      </c>
      <c r="B27" s="774" t="s">
        <v>259</v>
      </c>
      <c r="C27" s="782" t="s">
        <v>260</v>
      </c>
      <c r="D27" s="784"/>
      <c r="E27" s="782" t="s">
        <v>260</v>
      </c>
      <c r="F27" s="783"/>
      <c r="G27" s="785">
        <v>321836.75</v>
      </c>
    </row>
    <row r="28" spans="1:7" ht="15.75" customHeight="1">
      <c r="A28" s="776" t="s">
        <v>295</v>
      </c>
      <c r="B28" s="774" t="s">
        <v>296</v>
      </c>
      <c r="C28" s="782" t="s">
        <v>260</v>
      </c>
      <c r="D28" s="784"/>
      <c r="E28" s="782" t="s">
        <v>260</v>
      </c>
      <c r="F28" s="783"/>
      <c r="G28" s="785">
        <v>700971.04</v>
      </c>
    </row>
    <row r="29" spans="1:7" ht="15.75" customHeight="1">
      <c r="A29" s="777" t="s">
        <v>297</v>
      </c>
      <c r="B29" s="774" t="s">
        <v>259</v>
      </c>
      <c r="C29" s="782" t="s">
        <v>260</v>
      </c>
      <c r="D29" s="784"/>
      <c r="E29" s="782"/>
      <c r="F29" s="783"/>
      <c r="G29" s="785">
        <v>7461</v>
      </c>
    </row>
    <row r="30" spans="1:7" ht="15.75" customHeight="1">
      <c r="A30" s="777" t="s">
        <v>298</v>
      </c>
      <c r="B30" s="774">
        <v>14</v>
      </c>
      <c r="C30" s="782" t="s">
        <v>260</v>
      </c>
      <c r="D30" s="784"/>
      <c r="E30" s="782" t="s">
        <v>260</v>
      </c>
      <c r="F30" s="783"/>
      <c r="G30" s="785">
        <v>190273</v>
      </c>
    </row>
    <row r="31" spans="1:7" ht="15.75" customHeight="1">
      <c r="A31" s="777" t="s">
        <v>299</v>
      </c>
      <c r="B31" s="774">
        <v>14</v>
      </c>
      <c r="C31" s="782" t="s">
        <v>260</v>
      </c>
      <c r="D31" s="784"/>
      <c r="E31" s="782"/>
      <c r="F31" s="783"/>
      <c r="G31" s="785">
        <v>316511.51</v>
      </c>
    </row>
    <row r="32" spans="1:7" ht="15.75" customHeight="1">
      <c r="A32" s="777" t="s">
        <v>300</v>
      </c>
      <c r="B32" s="774" t="s">
        <v>301</v>
      </c>
      <c r="C32" s="782" t="s">
        <v>260</v>
      </c>
      <c r="D32" s="784"/>
      <c r="E32" s="782" t="s">
        <v>260</v>
      </c>
      <c r="F32" s="783"/>
      <c r="G32" s="785">
        <v>6499120.7400000012</v>
      </c>
    </row>
    <row r="33" spans="1:9" ht="15.75" customHeight="1">
      <c r="A33" s="777" t="s">
        <v>302</v>
      </c>
      <c r="B33" s="774">
        <v>14</v>
      </c>
      <c r="C33" s="782"/>
      <c r="D33" s="782" t="s">
        <v>260</v>
      </c>
      <c r="E33" s="782" t="s">
        <v>260</v>
      </c>
      <c r="F33" s="783"/>
      <c r="G33" s="785">
        <v>79539.89</v>
      </c>
    </row>
    <row r="34" spans="1:9">
      <c r="A34" s="777" t="s">
        <v>303</v>
      </c>
      <c r="B34" s="774" t="s">
        <v>304</v>
      </c>
      <c r="C34" s="782"/>
      <c r="D34" s="782" t="s">
        <v>260</v>
      </c>
      <c r="E34" s="782"/>
      <c r="F34" s="783"/>
      <c r="G34" s="785">
        <v>60202</v>
      </c>
    </row>
    <row r="35" spans="1:9">
      <c r="A35" s="194" t="s">
        <v>305</v>
      </c>
      <c r="B35" s="165"/>
      <c r="C35" s="165"/>
      <c r="D35" s="165"/>
      <c r="E35" s="165"/>
      <c r="F35" s="165"/>
      <c r="G35" s="193">
        <f>SUM(G4:G34)</f>
        <v>54701744.330000013</v>
      </c>
    </row>
    <row r="37" spans="1:9" ht="27.75" customHeight="1">
      <c r="A37" s="979"/>
      <c r="B37" s="969"/>
      <c r="C37" s="969"/>
      <c r="D37" s="969"/>
      <c r="E37" s="969"/>
      <c r="F37" s="969"/>
      <c r="G37" s="969"/>
      <c r="H37" s="969"/>
      <c r="I37" s="325"/>
    </row>
    <row r="39" spans="1:9" ht="13.95" customHeight="1">
      <c r="A39" s="970" t="s">
        <v>306</v>
      </c>
      <c r="B39" s="970"/>
      <c r="C39" s="970"/>
      <c r="D39" s="970"/>
      <c r="E39" s="970"/>
    </row>
    <row r="40" spans="1:9">
      <c r="A40" s="786" t="s">
        <v>307</v>
      </c>
      <c r="B40" s="786" t="s">
        <v>308</v>
      </c>
      <c r="C40" s="787"/>
      <c r="D40" s="786" t="s">
        <v>309</v>
      </c>
      <c r="E40" s="786"/>
    </row>
    <row r="41" spans="1:9">
      <c r="A41" s="788" t="s">
        <v>310</v>
      </c>
      <c r="B41" s="786" t="s">
        <v>311</v>
      </c>
      <c r="C41" s="787"/>
      <c r="D41" s="786" t="s">
        <v>312</v>
      </c>
      <c r="E41" s="789"/>
    </row>
    <row r="42" spans="1:9">
      <c r="A42" s="786" t="s">
        <v>313</v>
      </c>
      <c r="B42" s="786" t="s">
        <v>314</v>
      </c>
      <c r="C42" s="787"/>
      <c r="D42" s="786" t="s">
        <v>315</v>
      </c>
      <c r="E42" s="787"/>
    </row>
    <row r="43" spans="1:9">
      <c r="A43" s="786" t="s">
        <v>316</v>
      </c>
      <c r="B43" s="786" t="s">
        <v>317</v>
      </c>
      <c r="C43" s="787"/>
      <c r="D43" s="789" t="s">
        <v>318</v>
      </c>
      <c r="E43" s="786"/>
    </row>
    <row r="44" spans="1:9">
      <c r="A44" s="786" t="s">
        <v>319</v>
      </c>
      <c r="B44" s="786" t="s">
        <v>320</v>
      </c>
      <c r="C44" s="787"/>
      <c r="D44" s="786"/>
      <c r="E44" s="786"/>
    </row>
    <row r="45" spans="1:9" ht="16.2">
      <c r="A45" s="790" t="s">
        <v>321</v>
      </c>
      <c r="B45" s="354"/>
      <c r="C45" s="354"/>
      <c r="D45" s="354"/>
      <c r="E45" s="354"/>
    </row>
    <row r="46" spans="1:9" ht="16.2">
      <c r="A46" s="790" t="s">
        <v>322</v>
      </c>
      <c r="B46" s="354"/>
      <c r="C46" s="354"/>
      <c r="D46" s="354"/>
      <c r="E46" s="354"/>
    </row>
  </sheetData>
  <mergeCells count="7">
    <mergeCell ref="A39:E39"/>
    <mergeCell ref="A37:H37"/>
    <mergeCell ref="A1:G1"/>
    <mergeCell ref="A2:A3"/>
    <mergeCell ref="B2:B3"/>
    <mergeCell ref="G2:G3"/>
    <mergeCell ref="C2:F2"/>
  </mergeCells>
  <phoneticPr fontId="18" type="noConversion"/>
  <printOptions horizontalCentered="1" headings="1"/>
  <pageMargins left="0" right="0" top="1" bottom="1" header="0.5" footer="0.5"/>
  <pageSetup scale="65" firstPageNumber="53" fitToHeight="0" orientation="portrait" useFirstPageNumber="1" r:id="rId1"/>
  <headerFooter scaleWithDoc="0"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U74"/>
  <sheetViews>
    <sheetView zoomScaleNormal="100" zoomScalePageLayoutView="60" workbookViewId="0">
      <pane xSplit="2" ySplit="4" topLeftCell="C20" activePane="bottomRight" state="frozen"/>
      <selection pane="topRight" activeCell="C1" sqref="C1"/>
      <selection pane="bottomLeft" activeCell="A5" sqref="A5"/>
      <selection pane="bottomRight" activeCell="A27" sqref="A27"/>
    </sheetView>
  </sheetViews>
  <sheetFormatPr defaultColWidth="9.33203125" defaultRowHeight="13.8"/>
  <cols>
    <col min="1" max="1" width="41.44140625" style="27" bestFit="1" customWidth="1"/>
    <col min="2" max="2" width="10.5546875" style="283" customWidth="1"/>
    <col min="3" max="3" width="13.6640625" style="41" bestFit="1" customWidth="1"/>
    <col min="4" max="4" width="8.6640625" style="41" bestFit="1" customWidth="1"/>
    <col min="5" max="5" width="10.44140625" style="41" bestFit="1" customWidth="1"/>
    <col min="6" max="6" width="8.44140625" style="41" bestFit="1" customWidth="1"/>
    <col min="7" max="7" width="16.33203125" style="41" bestFit="1" customWidth="1"/>
    <col min="8" max="8" width="7.6640625" style="23" bestFit="1" customWidth="1"/>
    <col min="9" max="9" width="10.44140625" style="41" bestFit="1" customWidth="1"/>
    <col min="10" max="10" width="8.44140625" style="41" customWidth="1"/>
    <col min="11" max="11" width="10.44140625" style="41" bestFit="1" customWidth="1"/>
    <col min="12" max="12" width="8.44140625" style="41" bestFit="1" customWidth="1"/>
    <col min="13" max="13" width="15.33203125" style="41" bestFit="1" customWidth="1"/>
    <col min="14" max="14" width="9.44140625" style="23" customWidth="1"/>
    <col min="15" max="15" width="14.5546875" style="41" bestFit="1" customWidth="1"/>
    <col min="16" max="16" width="12.6640625" style="41" bestFit="1" customWidth="1"/>
    <col min="17" max="17" width="14.33203125" style="23" customWidth="1"/>
    <col min="18" max="19" width="11.33203125" style="42" bestFit="1" customWidth="1"/>
    <col min="20" max="20" width="9.33203125" style="4" customWidth="1"/>
    <col min="21" max="21" width="14" style="4" bestFit="1" customWidth="1"/>
    <col min="22" max="16384" width="9.33203125" style="4"/>
  </cols>
  <sheetData>
    <row r="1" spans="1:21" s="20" customFormat="1" ht="67.95" customHeight="1">
      <c r="A1" s="985" t="s">
        <v>323</v>
      </c>
      <c r="B1" s="985"/>
      <c r="C1" s="985"/>
      <c r="D1" s="985"/>
      <c r="E1" s="985"/>
      <c r="F1" s="417"/>
      <c r="G1" s="740"/>
      <c r="H1" s="417"/>
      <c r="I1" s="417"/>
      <c r="J1" s="417"/>
      <c r="K1" s="417"/>
      <c r="L1" s="417"/>
      <c r="M1" s="417"/>
      <c r="N1" s="417"/>
      <c r="O1" s="417"/>
      <c r="P1" s="417"/>
      <c r="Q1" s="417"/>
      <c r="R1" s="417"/>
      <c r="S1" s="417"/>
    </row>
    <row r="2" spans="1:21" ht="30" customHeight="1">
      <c r="A2" s="453"/>
      <c r="B2" s="879" t="s">
        <v>324</v>
      </c>
      <c r="C2" s="989" t="s">
        <v>325</v>
      </c>
      <c r="D2" s="990"/>
      <c r="E2" s="990"/>
      <c r="F2" s="990"/>
      <c r="G2" s="990"/>
      <c r="H2" s="991"/>
      <c r="I2" s="986" t="s">
        <v>326</v>
      </c>
      <c r="J2" s="987"/>
      <c r="K2" s="987"/>
      <c r="L2" s="987"/>
      <c r="M2" s="987"/>
      <c r="N2" s="988"/>
      <c r="O2" s="992" t="s">
        <v>327</v>
      </c>
      <c r="P2" s="993"/>
      <c r="Q2" s="993"/>
      <c r="R2" s="993"/>
      <c r="S2" s="994"/>
    </row>
    <row r="3" spans="1:21" ht="15" customHeight="1">
      <c r="A3" s="71"/>
      <c r="B3" s="879"/>
      <c r="C3" s="984" t="s">
        <v>328</v>
      </c>
      <c r="D3" s="984"/>
      <c r="E3" s="984" t="s">
        <v>329</v>
      </c>
      <c r="F3" s="984"/>
      <c r="G3" s="984" t="s">
        <v>330</v>
      </c>
      <c r="H3" s="984"/>
      <c r="I3" s="984" t="s">
        <v>328</v>
      </c>
      <c r="J3" s="984"/>
      <c r="K3" s="984" t="s">
        <v>329</v>
      </c>
      <c r="L3" s="984"/>
      <c r="M3" s="984" t="s">
        <v>330</v>
      </c>
      <c r="N3" s="984"/>
      <c r="O3" s="984" t="s">
        <v>331</v>
      </c>
      <c r="P3" s="984" t="s">
        <v>332</v>
      </c>
      <c r="Q3" s="996" t="s">
        <v>330</v>
      </c>
      <c r="R3" s="995" t="s">
        <v>333</v>
      </c>
      <c r="S3" s="995" t="s">
        <v>334</v>
      </c>
    </row>
    <row r="4" spans="1:21">
      <c r="A4" s="38"/>
      <c r="B4" s="879"/>
      <c r="C4" s="880" t="s">
        <v>93</v>
      </c>
      <c r="D4" s="880" t="s">
        <v>8</v>
      </c>
      <c r="E4" s="880" t="s">
        <v>93</v>
      </c>
      <c r="F4" s="880" t="s">
        <v>8</v>
      </c>
      <c r="G4" s="880" t="s">
        <v>335</v>
      </c>
      <c r="H4" s="881" t="s">
        <v>8</v>
      </c>
      <c r="I4" s="880" t="s">
        <v>93</v>
      </c>
      <c r="J4" s="880" t="s">
        <v>8</v>
      </c>
      <c r="K4" s="880" t="s">
        <v>93</v>
      </c>
      <c r="L4" s="880" t="s">
        <v>8</v>
      </c>
      <c r="M4" s="880" t="s">
        <v>335</v>
      </c>
      <c r="N4" s="881" t="s">
        <v>8</v>
      </c>
      <c r="O4" s="984"/>
      <c r="P4" s="984"/>
      <c r="Q4" s="996"/>
      <c r="R4" s="995"/>
      <c r="S4" s="995"/>
    </row>
    <row r="5" spans="1:21">
      <c r="A5" s="76" t="s">
        <v>329</v>
      </c>
      <c r="B5" s="77" t="s">
        <v>106</v>
      </c>
      <c r="C5" s="198">
        <f>SUM(C7:C66)</f>
        <v>545531</v>
      </c>
      <c r="D5" s="199">
        <f>C5/O5</f>
        <v>0.9194301373926409</v>
      </c>
      <c r="E5" s="198">
        <f>E65</f>
        <v>81099</v>
      </c>
      <c r="F5" s="199">
        <f>E5/P5</f>
        <v>0.91568999390285211</v>
      </c>
      <c r="G5" s="322">
        <f>SUM(G7:G66)</f>
        <v>55129229.930000007</v>
      </c>
      <c r="H5" s="199">
        <f>G5/Q5</f>
        <v>0.98267640731990769</v>
      </c>
      <c r="I5" s="198">
        <f>SUM(I7:I66)</f>
        <v>47805</v>
      </c>
      <c r="J5" s="199">
        <f>I5/O5</f>
        <v>8.0569862607359072E-2</v>
      </c>
      <c r="K5" s="198">
        <f>K65</f>
        <v>7467</v>
      </c>
      <c r="L5" s="199">
        <f>K5/P5</f>
        <v>8.4310006097147894E-2</v>
      </c>
      <c r="M5" s="322">
        <f>SUM(M7:M66)</f>
        <v>971872.64999999991</v>
      </c>
      <c r="N5" s="199">
        <f>M5/Q5</f>
        <v>1.732359268009238E-2</v>
      </c>
      <c r="O5" s="198">
        <f>I5+C5</f>
        <v>593336</v>
      </c>
      <c r="P5" s="198">
        <f>E5+K5</f>
        <v>88566</v>
      </c>
      <c r="Q5" s="78">
        <f>G5+M5</f>
        <v>56101102.580000006</v>
      </c>
      <c r="R5" s="79">
        <f>Q5/O5</f>
        <v>94.551995125864607</v>
      </c>
      <c r="S5" s="79">
        <f>Q5/P5</f>
        <v>633.43836890002945</v>
      </c>
      <c r="U5" s="56"/>
    </row>
    <row r="6" spans="1:21" ht="13.2" customHeight="1">
      <c r="A6" s="171" t="s">
        <v>39</v>
      </c>
      <c r="B6" s="165"/>
      <c r="C6" s="39"/>
      <c r="D6" s="39"/>
      <c r="E6" s="39"/>
      <c r="F6" s="39"/>
      <c r="G6" s="323"/>
      <c r="H6" s="39"/>
      <c r="I6" s="39"/>
      <c r="J6" s="39"/>
      <c r="K6" s="39"/>
      <c r="L6" s="39"/>
      <c r="M6" s="323"/>
      <c r="N6" s="39"/>
      <c r="O6" s="39"/>
      <c r="P6" s="39"/>
      <c r="Q6" s="39"/>
      <c r="R6" s="39"/>
      <c r="S6" s="40"/>
    </row>
    <row r="7" spans="1:21" ht="13.2" customHeight="1">
      <c r="A7" s="168" t="s">
        <v>105</v>
      </c>
      <c r="B7" s="172" t="s">
        <v>106</v>
      </c>
      <c r="C7" s="58"/>
      <c r="D7" s="60">
        <f>IF(O7=0,0,C7/O7)</f>
        <v>0</v>
      </c>
      <c r="E7" s="58"/>
      <c r="F7" s="60">
        <f>IF(P7=0,0,E7/P7)</f>
        <v>0</v>
      </c>
      <c r="G7" s="234"/>
      <c r="H7" s="60">
        <f t="shared" ref="H7:H56" si="0">IF(Q7=0,0,G7/Q7)</f>
        <v>0</v>
      </c>
      <c r="I7" s="58"/>
      <c r="J7" s="60">
        <f>IF(O7=0,0,I7/O7)</f>
        <v>0</v>
      </c>
      <c r="K7" s="58"/>
      <c r="L7" s="60">
        <f>IF(P7=0,0,K7/P7)</f>
        <v>0</v>
      </c>
      <c r="M7" s="234"/>
      <c r="N7" s="60">
        <f>IF(Q7=0,0,M7/Q7)</f>
        <v>0</v>
      </c>
      <c r="O7" s="58">
        <f>C7+I7</f>
        <v>0</v>
      </c>
      <c r="P7" s="58">
        <f>E7+K7</f>
        <v>0</v>
      </c>
      <c r="Q7" s="234">
        <f>G7+M7</f>
        <v>0</v>
      </c>
      <c r="R7" s="234">
        <f>IF(O7=0,0,Q7/O7)</f>
        <v>0</v>
      </c>
      <c r="S7" s="234">
        <f>IF(O7=0,0,Q7/P7)</f>
        <v>0</v>
      </c>
    </row>
    <row r="8" spans="1:21" ht="13.2" customHeight="1">
      <c r="A8" s="168" t="s">
        <v>336</v>
      </c>
      <c r="B8" s="167" t="s">
        <v>106</v>
      </c>
      <c r="C8" s="58">
        <v>14953</v>
      </c>
      <c r="D8" s="60">
        <f t="shared" ref="D8:D66" si="1">IF(O8=0,0,C8/O8)</f>
        <v>1</v>
      </c>
      <c r="E8" s="58">
        <v>14953</v>
      </c>
      <c r="F8" s="60">
        <f t="shared" ref="F8:F56" si="2">IF(P8=0,0,E8/P8)</f>
        <v>1</v>
      </c>
      <c r="G8" s="234">
        <v>15330553.24</v>
      </c>
      <c r="H8" s="60">
        <f t="shared" si="0"/>
        <v>1</v>
      </c>
      <c r="I8" s="58"/>
      <c r="J8" s="60">
        <f t="shared" ref="J8:J9" si="3">IF(O8=0,0,I8/O8)</f>
        <v>0</v>
      </c>
      <c r="K8" s="58"/>
      <c r="L8" s="60">
        <f t="shared" ref="L8:L9" si="4">IF(P8=0,0,K8/P8)</f>
        <v>0</v>
      </c>
      <c r="M8" s="234"/>
      <c r="N8" s="60">
        <f t="shared" ref="N8:N9" si="5">IF(Q8=0,0,M8/Q8)</f>
        <v>0</v>
      </c>
      <c r="O8" s="58">
        <f t="shared" ref="O8:O9" si="6">C8+I8</f>
        <v>14953</v>
      </c>
      <c r="P8" s="58">
        <f t="shared" ref="P8:P9" si="7">E8+K8</f>
        <v>14953</v>
      </c>
      <c r="Q8" s="234">
        <f t="shared" ref="Q8:Q9" si="8">G8+M8</f>
        <v>15330553.24</v>
      </c>
      <c r="R8" s="234">
        <f t="shared" ref="R8:R9" si="9">IF(O8=0,0,Q8/O8)</f>
        <v>1025.2493305691166</v>
      </c>
      <c r="S8" s="234">
        <f t="shared" ref="S8:S9" si="10">IF(O8=0,0,Q8/P8)</f>
        <v>1025.2493305691166</v>
      </c>
    </row>
    <row r="9" spans="1:21" ht="13.2" customHeight="1">
      <c r="A9" s="168" t="s">
        <v>337</v>
      </c>
      <c r="B9" s="167" t="s">
        <v>106</v>
      </c>
      <c r="C9" s="58"/>
      <c r="D9" s="60">
        <f t="shared" si="1"/>
        <v>0</v>
      </c>
      <c r="E9" s="58"/>
      <c r="F9" s="60">
        <f t="shared" si="2"/>
        <v>0</v>
      </c>
      <c r="G9" s="234"/>
      <c r="H9" s="60">
        <f t="shared" si="0"/>
        <v>0</v>
      </c>
      <c r="I9" s="58"/>
      <c r="J9" s="60">
        <f t="shared" si="3"/>
        <v>0</v>
      </c>
      <c r="K9" s="58"/>
      <c r="L9" s="60">
        <f t="shared" si="4"/>
        <v>0</v>
      </c>
      <c r="M9" s="234"/>
      <c r="N9" s="60">
        <f t="shared" si="5"/>
        <v>0</v>
      </c>
      <c r="O9" s="58">
        <f t="shared" si="6"/>
        <v>0</v>
      </c>
      <c r="P9" s="58">
        <f t="shared" si="7"/>
        <v>0</v>
      </c>
      <c r="Q9" s="234">
        <f t="shared" si="8"/>
        <v>0</v>
      </c>
      <c r="R9" s="234">
        <f t="shared" si="9"/>
        <v>0</v>
      </c>
      <c r="S9" s="234">
        <f t="shared" si="10"/>
        <v>0</v>
      </c>
    </row>
    <row r="10" spans="1:21" ht="13.2" customHeight="1">
      <c r="A10" s="171" t="s">
        <v>41</v>
      </c>
      <c r="B10" s="165"/>
      <c r="C10" s="39"/>
      <c r="D10" s="39"/>
      <c r="E10" s="39"/>
      <c r="F10" s="39"/>
      <c r="G10" s="323"/>
      <c r="H10" s="39"/>
      <c r="I10" s="39"/>
      <c r="J10" s="39"/>
      <c r="K10" s="39"/>
      <c r="L10" s="39"/>
      <c r="M10" s="323"/>
      <c r="N10" s="39"/>
      <c r="O10" s="39"/>
      <c r="P10" s="39"/>
      <c r="Q10" s="323"/>
      <c r="R10" s="323"/>
      <c r="S10" s="324"/>
    </row>
    <row r="11" spans="1:21" ht="13.2" customHeight="1">
      <c r="A11" s="176" t="s">
        <v>109</v>
      </c>
      <c r="B11" s="167" t="s">
        <v>110</v>
      </c>
      <c r="C11" s="58">
        <v>13</v>
      </c>
      <c r="D11" s="60">
        <f t="shared" si="1"/>
        <v>1</v>
      </c>
      <c r="E11" s="58">
        <v>13</v>
      </c>
      <c r="F11" s="60">
        <f t="shared" si="2"/>
        <v>1</v>
      </c>
      <c r="G11" s="234">
        <v>644</v>
      </c>
      <c r="H11" s="60">
        <f t="shared" si="0"/>
        <v>1</v>
      </c>
      <c r="I11" s="58"/>
      <c r="J11" s="60">
        <f t="shared" ref="J11:J20" si="11">IF(O11=0,0,I11/O11)</f>
        <v>0</v>
      </c>
      <c r="K11" s="58"/>
      <c r="L11" s="60">
        <f t="shared" ref="L11:L20" si="12">IF(P11=0,0,K11/P11)</f>
        <v>0</v>
      </c>
      <c r="M11" s="234"/>
      <c r="N11" s="60">
        <f t="shared" ref="N11:N20" si="13">IF(Q11=0,0,M11/Q11)</f>
        <v>0</v>
      </c>
      <c r="O11" s="58">
        <f t="shared" ref="O11:O20" si="14">C11+I11</f>
        <v>13</v>
      </c>
      <c r="P11" s="58">
        <f t="shared" ref="P11:P20" si="15">E11+K11</f>
        <v>13</v>
      </c>
      <c r="Q11" s="234">
        <f t="shared" ref="Q11:Q20" si="16">G11+M11</f>
        <v>644</v>
      </c>
      <c r="R11" s="234">
        <f t="shared" ref="R11:R20" si="17">IF(O11=0,0,Q11/O11)</f>
        <v>49.53846153846154</v>
      </c>
      <c r="S11" s="234">
        <f t="shared" ref="S11:S20" si="18">IF(O11=0,0,Q11/P11)</f>
        <v>49.53846153846154</v>
      </c>
    </row>
    <row r="12" spans="1:21" ht="13.2" customHeight="1">
      <c r="A12" s="168" t="s">
        <v>111</v>
      </c>
      <c r="B12" s="167" t="s">
        <v>110</v>
      </c>
      <c r="C12" s="58">
        <v>230</v>
      </c>
      <c r="D12" s="60">
        <f t="shared" si="1"/>
        <v>1</v>
      </c>
      <c r="E12" s="58">
        <v>230</v>
      </c>
      <c r="F12" s="60">
        <f t="shared" si="2"/>
        <v>1</v>
      </c>
      <c r="G12" s="234">
        <v>7163</v>
      </c>
      <c r="H12" s="60">
        <f t="shared" si="0"/>
        <v>1</v>
      </c>
      <c r="I12" s="58"/>
      <c r="J12" s="60">
        <f t="shared" si="11"/>
        <v>0</v>
      </c>
      <c r="K12" s="58"/>
      <c r="L12" s="60">
        <f t="shared" si="12"/>
        <v>0</v>
      </c>
      <c r="M12" s="234"/>
      <c r="N12" s="60">
        <f t="shared" si="13"/>
        <v>0</v>
      </c>
      <c r="O12" s="58">
        <f t="shared" si="14"/>
        <v>230</v>
      </c>
      <c r="P12" s="58">
        <f t="shared" si="15"/>
        <v>230</v>
      </c>
      <c r="Q12" s="234">
        <f t="shared" si="16"/>
        <v>7163</v>
      </c>
      <c r="R12" s="234">
        <f t="shared" si="17"/>
        <v>31.143478260869564</v>
      </c>
      <c r="S12" s="234">
        <f t="shared" si="18"/>
        <v>31.143478260869564</v>
      </c>
    </row>
    <row r="13" spans="1:21" ht="13.2" customHeight="1">
      <c r="A13" s="168" t="s">
        <v>112</v>
      </c>
      <c r="B13" s="167" t="s">
        <v>110</v>
      </c>
      <c r="C13" s="58">
        <v>64</v>
      </c>
      <c r="D13" s="60">
        <f t="shared" si="1"/>
        <v>1</v>
      </c>
      <c r="E13" s="58">
        <v>64</v>
      </c>
      <c r="F13" s="60">
        <f t="shared" si="2"/>
        <v>1</v>
      </c>
      <c r="G13" s="234">
        <v>1264</v>
      </c>
      <c r="H13" s="60">
        <f t="shared" si="0"/>
        <v>1</v>
      </c>
      <c r="I13" s="58"/>
      <c r="J13" s="60">
        <f t="shared" si="11"/>
        <v>0</v>
      </c>
      <c r="K13" s="58"/>
      <c r="L13" s="60">
        <f t="shared" si="12"/>
        <v>0</v>
      </c>
      <c r="M13" s="234"/>
      <c r="N13" s="60">
        <f t="shared" si="13"/>
        <v>0</v>
      </c>
      <c r="O13" s="58">
        <f t="shared" si="14"/>
        <v>64</v>
      </c>
      <c r="P13" s="58">
        <f t="shared" si="15"/>
        <v>64</v>
      </c>
      <c r="Q13" s="234">
        <f t="shared" si="16"/>
        <v>1264</v>
      </c>
      <c r="R13" s="234">
        <f t="shared" si="17"/>
        <v>19.75</v>
      </c>
      <c r="S13" s="234">
        <f t="shared" si="18"/>
        <v>19.75</v>
      </c>
    </row>
    <row r="14" spans="1:21" ht="13.2" customHeight="1">
      <c r="A14" s="168" t="s">
        <v>113</v>
      </c>
      <c r="B14" s="167" t="s">
        <v>110</v>
      </c>
      <c r="C14" s="58">
        <v>224</v>
      </c>
      <c r="D14" s="60">
        <f t="shared" si="1"/>
        <v>1</v>
      </c>
      <c r="E14" s="58">
        <v>224</v>
      </c>
      <c r="F14" s="60">
        <f t="shared" si="2"/>
        <v>1</v>
      </c>
      <c r="G14" s="234">
        <v>2312.5</v>
      </c>
      <c r="H14" s="60">
        <f t="shared" si="0"/>
        <v>1</v>
      </c>
      <c r="I14" s="58"/>
      <c r="J14" s="60">
        <f t="shared" si="11"/>
        <v>0</v>
      </c>
      <c r="K14" s="58"/>
      <c r="L14" s="60">
        <f t="shared" si="12"/>
        <v>0</v>
      </c>
      <c r="M14" s="234"/>
      <c r="N14" s="60">
        <f t="shared" si="13"/>
        <v>0</v>
      </c>
      <c r="O14" s="58">
        <f t="shared" si="14"/>
        <v>224</v>
      </c>
      <c r="P14" s="58">
        <f t="shared" si="15"/>
        <v>224</v>
      </c>
      <c r="Q14" s="234">
        <f t="shared" si="16"/>
        <v>2312.5</v>
      </c>
      <c r="R14" s="234">
        <f t="shared" si="17"/>
        <v>10.323660714285714</v>
      </c>
      <c r="S14" s="234">
        <f t="shared" si="18"/>
        <v>10.323660714285714</v>
      </c>
    </row>
    <row r="15" spans="1:21" ht="13.2" customHeight="1">
      <c r="A15" s="168" t="s">
        <v>114</v>
      </c>
      <c r="B15" s="167" t="s">
        <v>106</v>
      </c>
      <c r="C15" s="58"/>
      <c r="D15" s="60">
        <f t="shared" si="1"/>
        <v>0</v>
      </c>
      <c r="E15" s="58"/>
      <c r="F15" s="60">
        <f t="shared" si="2"/>
        <v>0</v>
      </c>
      <c r="G15" s="234"/>
      <c r="H15" s="60">
        <f t="shared" si="0"/>
        <v>0</v>
      </c>
      <c r="I15" s="58"/>
      <c r="J15" s="60">
        <f t="shared" si="11"/>
        <v>0</v>
      </c>
      <c r="K15" s="58"/>
      <c r="L15" s="60">
        <f t="shared" si="12"/>
        <v>0</v>
      </c>
      <c r="M15" s="234"/>
      <c r="N15" s="60">
        <f t="shared" si="13"/>
        <v>0</v>
      </c>
      <c r="O15" s="58">
        <f t="shared" si="14"/>
        <v>0</v>
      </c>
      <c r="P15" s="58">
        <f t="shared" si="15"/>
        <v>0</v>
      </c>
      <c r="Q15" s="234">
        <f t="shared" si="16"/>
        <v>0</v>
      </c>
      <c r="R15" s="234">
        <f t="shared" si="17"/>
        <v>0</v>
      </c>
      <c r="S15" s="234">
        <f t="shared" si="18"/>
        <v>0</v>
      </c>
    </row>
    <row r="16" spans="1:21" ht="13.2" customHeight="1">
      <c r="A16" s="168" t="s">
        <v>115</v>
      </c>
      <c r="B16" s="167" t="s">
        <v>106</v>
      </c>
      <c r="C16" s="58"/>
      <c r="D16" s="60">
        <f t="shared" si="1"/>
        <v>0</v>
      </c>
      <c r="E16" s="58"/>
      <c r="F16" s="60">
        <f t="shared" si="2"/>
        <v>0</v>
      </c>
      <c r="G16" s="234"/>
      <c r="H16" s="60">
        <f t="shared" si="0"/>
        <v>0</v>
      </c>
      <c r="I16" s="58"/>
      <c r="J16" s="60">
        <f t="shared" si="11"/>
        <v>0</v>
      </c>
      <c r="K16" s="58"/>
      <c r="L16" s="60">
        <f t="shared" si="12"/>
        <v>0</v>
      </c>
      <c r="M16" s="234"/>
      <c r="N16" s="60">
        <f t="shared" si="13"/>
        <v>0</v>
      </c>
      <c r="O16" s="58">
        <f t="shared" si="14"/>
        <v>0</v>
      </c>
      <c r="P16" s="58">
        <f t="shared" si="15"/>
        <v>0</v>
      </c>
      <c r="Q16" s="234">
        <f t="shared" si="16"/>
        <v>0</v>
      </c>
      <c r="R16" s="234">
        <f t="shared" si="17"/>
        <v>0</v>
      </c>
      <c r="S16" s="234">
        <f t="shared" si="18"/>
        <v>0</v>
      </c>
    </row>
    <row r="17" spans="1:19" ht="13.2" customHeight="1">
      <c r="A17" s="601" t="s">
        <v>176</v>
      </c>
      <c r="B17" s="602" t="s">
        <v>106</v>
      </c>
      <c r="C17" s="418"/>
      <c r="D17" s="60">
        <f t="shared" si="1"/>
        <v>0</v>
      </c>
      <c r="E17" s="418"/>
      <c r="F17" s="60">
        <f t="shared" si="2"/>
        <v>0</v>
      </c>
      <c r="G17" s="419"/>
      <c r="H17" s="60">
        <f t="shared" si="0"/>
        <v>0</v>
      </c>
      <c r="I17" s="418"/>
      <c r="J17" s="60">
        <f t="shared" si="11"/>
        <v>0</v>
      </c>
      <c r="K17" s="418"/>
      <c r="L17" s="60">
        <f t="shared" si="12"/>
        <v>0</v>
      </c>
      <c r="M17" s="419"/>
      <c r="N17" s="60">
        <f t="shared" si="13"/>
        <v>0</v>
      </c>
      <c r="O17" s="58">
        <f t="shared" si="14"/>
        <v>0</v>
      </c>
      <c r="P17" s="58">
        <f t="shared" si="15"/>
        <v>0</v>
      </c>
      <c r="Q17" s="234">
        <f t="shared" si="16"/>
        <v>0</v>
      </c>
      <c r="R17" s="234">
        <f t="shared" si="17"/>
        <v>0</v>
      </c>
      <c r="S17" s="234">
        <f t="shared" si="18"/>
        <v>0</v>
      </c>
    </row>
    <row r="18" spans="1:19" ht="13.2" customHeight="1">
      <c r="A18" s="601" t="s">
        <v>117</v>
      </c>
      <c r="B18" s="602" t="s">
        <v>106</v>
      </c>
      <c r="C18" s="418"/>
      <c r="D18" s="60">
        <f t="shared" si="1"/>
        <v>0</v>
      </c>
      <c r="E18" s="418"/>
      <c r="F18" s="60">
        <f t="shared" si="2"/>
        <v>0</v>
      </c>
      <c r="G18" s="419"/>
      <c r="H18" s="60">
        <f t="shared" si="0"/>
        <v>0</v>
      </c>
      <c r="I18" s="418"/>
      <c r="J18" s="60">
        <f t="shared" si="11"/>
        <v>0</v>
      </c>
      <c r="K18" s="418"/>
      <c r="L18" s="60">
        <f t="shared" si="12"/>
        <v>0</v>
      </c>
      <c r="M18" s="419"/>
      <c r="N18" s="60">
        <f t="shared" si="13"/>
        <v>0</v>
      </c>
      <c r="O18" s="58">
        <f t="shared" si="14"/>
        <v>0</v>
      </c>
      <c r="P18" s="58">
        <f t="shared" si="15"/>
        <v>0</v>
      </c>
      <c r="Q18" s="234">
        <f t="shared" si="16"/>
        <v>0</v>
      </c>
      <c r="R18" s="234">
        <f t="shared" si="17"/>
        <v>0</v>
      </c>
      <c r="S18" s="234">
        <f t="shared" si="18"/>
        <v>0</v>
      </c>
    </row>
    <row r="19" spans="1:19" ht="13.2" customHeight="1">
      <c r="A19" s="601" t="s">
        <v>118</v>
      </c>
      <c r="B19" s="602" t="s">
        <v>106</v>
      </c>
      <c r="C19" s="418"/>
      <c r="D19" s="60">
        <f t="shared" si="1"/>
        <v>0</v>
      </c>
      <c r="E19" s="418"/>
      <c r="F19" s="60">
        <f t="shared" si="2"/>
        <v>0</v>
      </c>
      <c r="G19" s="419"/>
      <c r="H19" s="60">
        <f t="shared" si="0"/>
        <v>0</v>
      </c>
      <c r="I19" s="418"/>
      <c r="J19" s="60">
        <f t="shared" si="11"/>
        <v>0</v>
      </c>
      <c r="K19" s="418"/>
      <c r="L19" s="60">
        <f t="shared" si="12"/>
        <v>0</v>
      </c>
      <c r="M19" s="419"/>
      <c r="N19" s="60">
        <f t="shared" si="13"/>
        <v>0</v>
      </c>
      <c r="O19" s="58">
        <f t="shared" si="14"/>
        <v>0</v>
      </c>
      <c r="P19" s="58">
        <f t="shared" si="15"/>
        <v>0</v>
      </c>
      <c r="Q19" s="234">
        <f t="shared" si="16"/>
        <v>0</v>
      </c>
      <c r="R19" s="234">
        <f t="shared" si="17"/>
        <v>0</v>
      </c>
      <c r="S19" s="234">
        <f t="shared" si="18"/>
        <v>0</v>
      </c>
    </row>
    <row r="20" spans="1:19" ht="13.2" customHeight="1">
      <c r="A20" s="601" t="s">
        <v>119</v>
      </c>
      <c r="B20" s="602" t="s">
        <v>106</v>
      </c>
      <c r="C20" s="418"/>
      <c r="D20" s="60">
        <f t="shared" si="1"/>
        <v>0</v>
      </c>
      <c r="E20" s="418"/>
      <c r="F20" s="60">
        <f t="shared" si="2"/>
        <v>0</v>
      </c>
      <c r="G20" s="419"/>
      <c r="H20" s="60">
        <f t="shared" si="0"/>
        <v>0</v>
      </c>
      <c r="I20" s="418"/>
      <c r="J20" s="60">
        <f t="shared" si="11"/>
        <v>0</v>
      </c>
      <c r="K20" s="418"/>
      <c r="L20" s="60">
        <f t="shared" si="12"/>
        <v>0</v>
      </c>
      <c r="M20" s="419"/>
      <c r="N20" s="60">
        <f t="shared" si="13"/>
        <v>0</v>
      </c>
      <c r="O20" s="58">
        <f t="shared" si="14"/>
        <v>0</v>
      </c>
      <c r="P20" s="58">
        <f t="shared" si="15"/>
        <v>0</v>
      </c>
      <c r="Q20" s="234">
        <f t="shared" si="16"/>
        <v>0</v>
      </c>
      <c r="R20" s="234">
        <f t="shared" si="17"/>
        <v>0</v>
      </c>
      <c r="S20" s="234">
        <f t="shared" si="18"/>
        <v>0</v>
      </c>
    </row>
    <row r="21" spans="1:19" ht="13.2" customHeight="1">
      <c r="A21" s="171" t="s">
        <v>42</v>
      </c>
      <c r="B21" s="165"/>
      <c r="C21" s="39"/>
      <c r="D21" s="39"/>
      <c r="E21" s="39"/>
      <c r="F21" s="39"/>
      <c r="G21" s="323"/>
      <c r="H21" s="39"/>
      <c r="I21" s="39"/>
      <c r="J21" s="39"/>
      <c r="K21" s="39"/>
      <c r="L21" s="39"/>
      <c r="M21" s="323"/>
      <c r="N21" s="39"/>
      <c r="O21" s="39"/>
      <c r="P21" s="39"/>
      <c r="Q21" s="323"/>
      <c r="R21" s="323"/>
      <c r="S21" s="324"/>
    </row>
    <row r="22" spans="1:19" ht="13.2" customHeight="1">
      <c r="A22" s="170" t="s">
        <v>338</v>
      </c>
      <c r="B22" s="167" t="s">
        <v>110</v>
      </c>
      <c r="C22" s="58">
        <v>504</v>
      </c>
      <c r="D22" s="60">
        <f t="shared" si="1"/>
        <v>0.99604743083003955</v>
      </c>
      <c r="E22" s="58">
        <v>504</v>
      </c>
      <c r="F22" s="60">
        <f t="shared" si="2"/>
        <v>0.99604743083003955</v>
      </c>
      <c r="G22" s="234">
        <v>48570.19</v>
      </c>
      <c r="H22" s="60">
        <f t="shared" si="0"/>
        <v>0.99785104363059407</v>
      </c>
      <c r="I22" s="58">
        <v>2</v>
      </c>
      <c r="J22" s="60">
        <f t="shared" ref="J22:J23" si="19">IF(O22=0,0,I22/O22)</f>
        <v>3.952569169960474E-3</v>
      </c>
      <c r="K22" s="58">
        <v>2</v>
      </c>
      <c r="L22" s="60">
        <f t="shared" ref="L22:L23" si="20">IF(P22=0,0,K22/P22)</f>
        <v>3.952569169960474E-3</v>
      </c>
      <c r="M22" s="234">
        <v>104.6</v>
      </c>
      <c r="N22" s="60">
        <f t="shared" ref="N22:N23" si="21">IF(Q22=0,0,M22/Q22)</f>
        <v>2.1489563694060106E-3</v>
      </c>
      <c r="O22" s="58">
        <f t="shared" ref="O22:O23" si="22">C22+I22</f>
        <v>506</v>
      </c>
      <c r="P22" s="58">
        <f t="shared" ref="P22:P23" si="23">E22+K22</f>
        <v>506</v>
      </c>
      <c r="Q22" s="234">
        <f t="shared" ref="Q22:Q23" si="24">G22+M22</f>
        <v>48674.79</v>
      </c>
      <c r="R22" s="234">
        <f t="shared" ref="R22:R23" si="25">IF(O22=0,0,Q22/O22)</f>
        <v>96.195237154150206</v>
      </c>
      <c r="S22" s="234">
        <f t="shared" ref="S22:S23" si="26">IF(O22=0,0,Q22/P22)</f>
        <v>96.195237154150206</v>
      </c>
    </row>
    <row r="23" spans="1:19" ht="13.2" customHeight="1">
      <c r="A23" s="170" t="s">
        <v>339</v>
      </c>
      <c r="B23" s="167" t="s">
        <v>110</v>
      </c>
      <c r="C23" s="58">
        <v>1</v>
      </c>
      <c r="D23" s="60">
        <f t="shared" si="1"/>
        <v>1</v>
      </c>
      <c r="E23" s="58">
        <v>1</v>
      </c>
      <c r="F23" s="60">
        <f t="shared" si="2"/>
        <v>1</v>
      </c>
      <c r="G23" s="234">
        <v>1356.48</v>
      </c>
      <c r="H23" s="60">
        <f t="shared" si="0"/>
        <v>1</v>
      </c>
      <c r="I23" s="58"/>
      <c r="J23" s="60">
        <f t="shared" si="19"/>
        <v>0</v>
      </c>
      <c r="K23" s="58"/>
      <c r="L23" s="60">
        <f t="shared" si="20"/>
        <v>0</v>
      </c>
      <c r="M23" s="234"/>
      <c r="N23" s="60">
        <f t="shared" si="21"/>
        <v>0</v>
      </c>
      <c r="O23" s="58">
        <f t="shared" si="22"/>
        <v>1</v>
      </c>
      <c r="P23" s="58">
        <f t="shared" si="23"/>
        <v>1</v>
      </c>
      <c r="Q23" s="234">
        <f t="shared" si="24"/>
        <v>1356.48</v>
      </c>
      <c r="R23" s="234">
        <f t="shared" si="25"/>
        <v>1356.48</v>
      </c>
      <c r="S23" s="234">
        <f t="shared" si="26"/>
        <v>1356.48</v>
      </c>
    </row>
    <row r="24" spans="1:19" ht="13.2" customHeight="1">
      <c r="A24" s="171" t="s">
        <v>43</v>
      </c>
      <c r="B24" s="165"/>
      <c r="C24" s="39"/>
      <c r="D24" s="39"/>
      <c r="E24" s="39"/>
      <c r="F24" s="39"/>
      <c r="G24" s="323"/>
      <c r="H24" s="39"/>
      <c r="I24" s="39"/>
      <c r="J24" s="39"/>
      <c r="K24" s="39"/>
      <c r="L24" s="39"/>
      <c r="M24" s="323"/>
      <c r="N24" s="39"/>
      <c r="O24" s="39"/>
      <c r="P24" s="39"/>
      <c r="Q24" s="323"/>
      <c r="R24" s="323"/>
      <c r="S24" s="324"/>
    </row>
    <row r="25" spans="1:19" ht="13.2" customHeight="1">
      <c r="A25" s="170" t="s">
        <v>340</v>
      </c>
      <c r="B25" s="167" t="s">
        <v>106</v>
      </c>
      <c r="C25" s="58"/>
      <c r="D25" s="60">
        <f t="shared" si="1"/>
        <v>0</v>
      </c>
      <c r="E25" s="58"/>
      <c r="F25" s="60">
        <f t="shared" si="2"/>
        <v>0</v>
      </c>
      <c r="G25" s="234"/>
      <c r="H25" s="60">
        <f t="shared" si="0"/>
        <v>0</v>
      </c>
      <c r="I25" s="58"/>
      <c r="J25" s="60">
        <f t="shared" ref="J25:J36" si="27">IF(O25=0,0,I25/O25)</f>
        <v>0</v>
      </c>
      <c r="K25" s="58"/>
      <c r="L25" s="60">
        <f t="shared" ref="L25:L36" si="28">IF(P25=0,0,K25/P25)</f>
        <v>0</v>
      </c>
      <c r="M25" s="234"/>
      <c r="N25" s="60">
        <f t="shared" ref="N25:N36" si="29">IF(Q25=0,0,M25/Q25)</f>
        <v>0</v>
      </c>
      <c r="O25" s="58">
        <f t="shared" ref="O25:O36" si="30">C25+I25</f>
        <v>0</v>
      </c>
      <c r="P25" s="58">
        <f t="shared" ref="P25:P36" si="31">E25+K25</f>
        <v>0</v>
      </c>
      <c r="Q25" s="234">
        <f t="shared" ref="Q25:Q36" si="32">G25+M25</f>
        <v>0</v>
      </c>
      <c r="R25" s="234">
        <f t="shared" ref="R25:R36" si="33">IF(O25=0,0,Q25/O25)</f>
        <v>0</v>
      </c>
      <c r="S25" s="234">
        <f t="shared" ref="S25:S36" si="34">IF(O25=0,0,Q25/P25)</f>
        <v>0</v>
      </c>
    </row>
    <row r="26" spans="1:19" ht="13.2" customHeight="1">
      <c r="A26" s="170" t="s">
        <v>123</v>
      </c>
      <c r="B26" s="167" t="s">
        <v>106</v>
      </c>
      <c r="C26" s="58">
        <v>1</v>
      </c>
      <c r="D26" s="60">
        <f t="shared" si="1"/>
        <v>1</v>
      </c>
      <c r="E26" s="58">
        <v>1</v>
      </c>
      <c r="F26" s="60">
        <v>0.01</v>
      </c>
      <c r="G26" s="234"/>
      <c r="H26" s="60">
        <f t="shared" si="0"/>
        <v>0</v>
      </c>
      <c r="I26" s="58"/>
      <c r="J26" s="60">
        <f t="shared" si="27"/>
        <v>0</v>
      </c>
      <c r="K26" s="58"/>
      <c r="L26" s="60">
        <f t="shared" si="28"/>
        <v>0</v>
      </c>
      <c r="M26" s="234"/>
      <c r="N26" s="60">
        <f t="shared" si="29"/>
        <v>0</v>
      </c>
      <c r="O26" s="58">
        <f t="shared" si="30"/>
        <v>1</v>
      </c>
      <c r="P26" s="58">
        <f t="shared" si="31"/>
        <v>1</v>
      </c>
      <c r="Q26" s="234">
        <f t="shared" si="32"/>
        <v>0</v>
      </c>
      <c r="R26" s="234">
        <f t="shared" si="33"/>
        <v>0</v>
      </c>
      <c r="S26" s="234">
        <f t="shared" si="34"/>
        <v>0</v>
      </c>
    </row>
    <row r="27" spans="1:19" ht="13.2" customHeight="1">
      <c r="A27" s="168" t="s">
        <v>124</v>
      </c>
      <c r="B27" s="167" t="s">
        <v>106</v>
      </c>
      <c r="C27" s="58">
        <v>879</v>
      </c>
      <c r="D27" s="60">
        <f t="shared" si="1"/>
        <v>1</v>
      </c>
      <c r="E27" s="58">
        <v>630</v>
      </c>
      <c r="F27" s="60">
        <f t="shared" si="2"/>
        <v>1</v>
      </c>
      <c r="G27" s="234">
        <v>727482.49</v>
      </c>
      <c r="H27" s="60">
        <f t="shared" si="0"/>
        <v>1</v>
      </c>
      <c r="I27" s="58"/>
      <c r="J27" s="60">
        <f t="shared" si="27"/>
        <v>0</v>
      </c>
      <c r="K27" s="58"/>
      <c r="L27" s="60">
        <f t="shared" si="28"/>
        <v>0</v>
      </c>
      <c r="M27" s="234"/>
      <c r="N27" s="60">
        <f t="shared" si="29"/>
        <v>0</v>
      </c>
      <c r="O27" s="58">
        <f t="shared" si="30"/>
        <v>879</v>
      </c>
      <c r="P27" s="58">
        <f t="shared" si="31"/>
        <v>630</v>
      </c>
      <c r="Q27" s="234">
        <f t="shared" si="32"/>
        <v>727482.49</v>
      </c>
      <c r="R27" s="234">
        <f t="shared" si="33"/>
        <v>827.62513083048918</v>
      </c>
      <c r="S27" s="234">
        <f t="shared" si="34"/>
        <v>1154.7341111111111</v>
      </c>
    </row>
    <row r="28" spans="1:19" ht="13.2" customHeight="1">
      <c r="A28" s="168" t="s">
        <v>341</v>
      </c>
      <c r="B28" s="167" t="s">
        <v>106</v>
      </c>
      <c r="C28" s="58">
        <v>3100</v>
      </c>
      <c r="D28" s="60">
        <f t="shared" si="1"/>
        <v>1</v>
      </c>
      <c r="E28" s="58">
        <v>2935</v>
      </c>
      <c r="F28" s="60">
        <f t="shared" si="2"/>
        <v>1</v>
      </c>
      <c r="G28" s="234">
        <v>11899970.939999999</v>
      </c>
      <c r="H28" s="60">
        <f t="shared" si="0"/>
        <v>1</v>
      </c>
      <c r="I28" s="58"/>
      <c r="J28" s="60">
        <f t="shared" si="27"/>
        <v>0</v>
      </c>
      <c r="K28" s="58"/>
      <c r="L28" s="60">
        <f t="shared" si="28"/>
        <v>0</v>
      </c>
      <c r="M28" s="234"/>
      <c r="N28" s="60">
        <f t="shared" si="29"/>
        <v>0</v>
      </c>
      <c r="O28" s="58">
        <f t="shared" si="30"/>
        <v>3100</v>
      </c>
      <c r="P28" s="58">
        <f t="shared" si="31"/>
        <v>2935</v>
      </c>
      <c r="Q28" s="234">
        <f t="shared" si="32"/>
        <v>11899970.939999999</v>
      </c>
      <c r="R28" s="234">
        <f t="shared" si="33"/>
        <v>3838.7003032258062</v>
      </c>
      <c r="S28" s="234">
        <f t="shared" si="34"/>
        <v>4054.5045792163542</v>
      </c>
    </row>
    <row r="29" spans="1:19" ht="13.2" customHeight="1">
      <c r="A29" s="168" t="s">
        <v>126</v>
      </c>
      <c r="B29" s="167" t="s">
        <v>106</v>
      </c>
      <c r="C29" s="58">
        <v>288</v>
      </c>
      <c r="D29" s="60">
        <f t="shared" si="1"/>
        <v>1</v>
      </c>
      <c r="E29" s="58">
        <v>285</v>
      </c>
      <c r="F29" s="60">
        <f t="shared" si="2"/>
        <v>1</v>
      </c>
      <c r="G29" s="234">
        <v>1082513.83</v>
      </c>
      <c r="H29" s="60">
        <f t="shared" si="0"/>
        <v>1</v>
      </c>
      <c r="I29" s="58"/>
      <c r="J29" s="60">
        <f t="shared" si="27"/>
        <v>0</v>
      </c>
      <c r="K29" s="58"/>
      <c r="L29" s="60">
        <f t="shared" si="28"/>
        <v>0</v>
      </c>
      <c r="M29" s="234"/>
      <c r="N29" s="60">
        <f t="shared" si="29"/>
        <v>0</v>
      </c>
      <c r="O29" s="58">
        <f t="shared" si="30"/>
        <v>288</v>
      </c>
      <c r="P29" s="58">
        <f t="shared" si="31"/>
        <v>285</v>
      </c>
      <c r="Q29" s="234">
        <f t="shared" si="32"/>
        <v>1082513.83</v>
      </c>
      <c r="R29" s="234">
        <f t="shared" si="33"/>
        <v>3758.728576388889</v>
      </c>
      <c r="S29" s="234">
        <f t="shared" si="34"/>
        <v>3798.2941403508776</v>
      </c>
    </row>
    <row r="30" spans="1:19" ht="13.2" customHeight="1">
      <c r="A30" s="173" t="s">
        <v>342</v>
      </c>
      <c r="B30" s="167" t="s">
        <v>106</v>
      </c>
      <c r="C30" s="58"/>
      <c r="D30" s="60">
        <f t="shared" si="1"/>
        <v>0</v>
      </c>
      <c r="E30" s="58"/>
      <c r="F30" s="60">
        <f t="shared" si="2"/>
        <v>0</v>
      </c>
      <c r="G30" s="234"/>
      <c r="H30" s="60">
        <f t="shared" si="0"/>
        <v>0</v>
      </c>
      <c r="I30" s="58"/>
      <c r="J30" s="60">
        <f t="shared" si="27"/>
        <v>0</v>
      </c>
      <c r="K30" s="58"/>
      <c r="L30" s="60">
        <f t="shared" si="28"/>
        <v>0</v>
      </c>
      <c r="M30" s="234"/>
      <c r="N30" s="60">
        <f t="shared" si="29"/>
        <v>0</v>
      </c>
      <c r="O30" s="58">
        <f t="shared" si="30"/>
        <v>0</v>
      </c>
      <c r="P30" s="58">
        <f t="shared" si="31"/>
        <v>0</v>
      </c>
      <c r="Q30" s="234">
        <f t="shared" si="32"/>
        <v>0</v>
      </c>
      <c r="R30" s="234">
        <f t="shared" si="33"/>
        <v>0</v>
      </c>
      <c r="S30" s="234">
        <f t="shared" si="34"/>
        <v>0</v>
      </c>
    </row>
    <row r="31" spans="1:19" ht="13.2" customHeight="1">
      <c r="A31" s="175" t="s">
        <v>343</v>
      </c>
      <c r="B31" s="167" t="s">
        <v>106</v>
      </c>
      <c r="C31" s="58">
        <v>10984</v>
      </c>
      <c r="D31" s="60">
        <f t="shared" si="1"/>
        <v>1</v>
      </c>
      <c r="E31" s="58">
        <v>10984</v>
      </c>
      <c r="F31" s="60">
        <f t="shared" si="2"/>
        <v>1</v>
      </c>
      <c r="G31" s="234">
        <v>10959099.26</v>
      </c>
      <c r="H31" s="60">
        <f t="shared" si="0"/>
        <v>1</v>
      </c>
      <c r="I31" s="58"/>
      <c r="J31" s="60">
        <f t="shared" si="27"/>
        <v>0</v>
      </c>
      <c r="K31" s="58"/>
      <c r="L31" s="60">
        <f t="shared" si="28"/>
        <v>0</v>
      </c>
      <c r="M31" s="234"/>
      <c r="N31" s="60">
        <f t="shared" si="29"/>
        <v>0</v>
      </c>
      <c r="O31" s="58">
        <f t="shared" si="30"/>
        <v>10984</v>
      </c>
      <c r="P31" s="58">
        <f t="shared" si="31"/>
        <v>10984</v>
      </c>
      <c r="Q31" s="234">
        <f t="shared" si="32"/>
        <v>10959099.26</v>
      </c>
      <c r="R31" s="234">
        <f t="shared" si="33"/>
        <v>997.73299890750184</v>
      </c>
      <c r="S31" s="234">
        <f t="shared" si="34"/>
        <v>997.73299890750184</v>
      </c>
    </row>
    <row r="32" spans="1:19" ht="13.2" customHeight="1">
      <c r="A32" s="420" t="s">
        <v>128</v>
      </c>
      <c r="B32" s="167" t="s">
        <v>110</v>
      </c>
      <c r="C32" s="421">
        <v>3058</v>
      </c>
      <c r="D32" s="60">
        <f t="shared" si="1"/>
        <v>1</v>
      </c>
      <c r="E32" s="58">
        <v>3058</v>
      </c>
      <c r="F32" s="60">
        <f t="shared" si="2"/>
        <v>1</v>
      </c>
      <c r="G32" s="234">
        <v>696250</v>
      </c>
      <c r="H32" s="60">
        <f t="shared" si="0"/>
        <v>1</v>
      </c>
      <c r="I32" s="58"/>
      <c r="J32" s="60">
        <f t="shared" si="27"/>
        <v>0</v>
      </c>
      <c r="K32" s="58"/>
      <c r="L32" s="60">
        <f t="shared" si="28"/>
        <v>0</v>
      </c>
      <c r="M32" s="234"/>
      <c r="N32" s="60">
        <f t="shared" si="29"/>
        <v>0</v>
      </c>
      <c r="O32" s="58">
        <f t="shared" si="30"/>
        <v>3058</v>
      </c>
      <c r="P32" s="58">
        <f t="shared" si="31"/>
        <v>3058</v>
      </c>
      <c r="Q32" s="234">
        <f t="shared" si="32"/>
        <v>696250</v>
      </c>
      <c r="R32" s="234">
        <f t="shared" si="33"/>
        <v>227.68149117069981</v>
      </c>
      <c r="S32" s="234">
        <f t="shared" si="34"/>
        <v>227.68149117069981</v>
      </c>
    </row>
    <row r="33" spans="1:19" ht="13.2" customHeight="1">
      <c r="A33" s="601" t="s">
        <v>129</v>
      </c>
      <c r="B33" s="602" t="s">
        <v>110</v>
      </c>
      <c r="C33" s="418"/>
      <c r="D33" s="60">
        <f t="shared" si="1"/>
        <v>0</v>
      </c>
      <c r="E33" s="418"/>
      <c r="F33" s="60">
        <f t="shared" si="2"/>
        <v>0</v>
      </c>
      <c r="G33" s="419"/>
      <c r="H33" s="60">
        <f t="shared" si="0"/>
        <v>0</v>
      </c>
      <c r="I33" s="418"/>
      <c r="J33" s="60">
        <f t="shared" si="27"/>
        <v>0</v>
      </c>
      <c r="K33" s="418"/>
      <c r="L33" s="60">
        <f t="shared" si="28"/>
        <v>0</v>
      </c>
      <c r="M33" s="419"/>
      <c r="N33" s="60">
        <f t="shared" si="29"/>
        <v>0</v>
      </c>
      <c r="O33" s="58">
        <f t="shared" si="30"/>
        <v>0</v>
      </c>
      <c r="P33" s="58">
        <f t="shared" si="31"/>
        <v>0</v>
      </c>
      <c r="Q33" s="234">
        <f t="shared" si="32"/>
        <v>0</v>
      </c>
      <c r="R33" s="234">
        <f t="shared" si="33"/>
        <v>0</v>
      </c>
      <c r="S33" s="234">
        <f t="shared" si="34"/>
        <v>0</v>
      </c>
    </row>
    <row r="34" spans="1:19" ht="13.2" customHeight="1">
      <c r="A34" s="601" t="s">
        <v>130</v>
      </c>
      <c r="B34" s="602" t="s">
        <v>110</v>
      </c>
      <c r="C34" s="418"/>
      <c r="D34" s="60">
        <f t="shared" si="1"/>
        <v>0</v>
      </c>
      <c r="E34" s="418"/>
      <c r="F34" s="60">
        <f t="shared" si="2"/>
        <v>0</v>
      </c>
      <c r="G34" s="419"/>
      <c r="H34" s="60">
        <f t="shared" si="0"/>
        <v>0</v>
      </c>
      <c r="I34" s="418"/>
      <c r="J34" s="60">
        <f t="shared" si="27"/>
        <v>0</v>
      </c>
      <c r="K34" s="418"/>
      <c r="L34" s="60">
        <f t="shared" si="28"/>
        <v>0</v>
      </c>
      <c r="M34" s="419"/>
      <c r="N34" s="60">
        <f t="shared" si="29"/>
        <v>0</v>
      </c>
      <c r="O34" s="58">
        <f t="shared" si="30"/>
        <v>0</v>
      </c>
      <c r="P34" s="58">
        <f t="shared" si="31"/>
        <v>0</v>
      </c>
      <c r="Q34" s="234">
        <f t="shared" si="32"/>
        <v>0</v>
      </c>
      <c r="R34" s="234">
        <f t="shared" si="33"/>
        <v>0</v>
      </c>
      <c r="S34" s="234">
        <f t="shared" si="34"/>
        <v>0</v>
      </c>
    </row>
    <row r="35" spans="1:19" ht="13.2" customHeight="1">
      <c r="A35" s="601" t="s">
        <v>179</v>
      </c>
      <c r="B35" s="602" t="s">
        <v>110</v>
      </c>
      <c r="C35" s="418"/>
      <c r="D35" s="60">
        <f t="shared" si="1"/>
        <v>0</v>
      </c>
      <c r="E35" s="418"/>
      <c r="F35" s="60">
        <f t="shared" si="2"/>
        <v>0</v>
      </c>
      <c r="G35" s="419"/>
      <c r="H35" s="60">
        <f t="shared" si="0"/>
        <v>0</v>
      </c>
      <c r="I35" s="418"/>
      <c r="J35" s="60">
        <f t="shared" si="27"/>
        <v>0</v>
      </c>
      <c r="K35" s="418"/>
      <c r="L35" s="60">
        <f t="shared" si="28"/>
        <v>0</v>
      </c>
      <c r="M35" s="419"/>
      <c r="N35" s="60">
        <f t="shared" si="29"/>
        <v>0</v>
      </c>
      <c r="O35" s="58">
        <f t="shared" si="30"/>
        <v>0</v>
      </c>
      <c r="P35" s="58">
        <f t="shared" si="31"/>
        <v>0</v>
      </c>
      <c r="Q35" s="234">
        <f t="shared" si="32"/>
        <v>0</v>
      </c>
      <c r="R35" s="234">
        <f t="shared" si="33"/>
        <v>0</v>
      </c>
      <c r="S35" s="234">
        <f t="shared" si="34"/>
        <v>0</v>
      </c>
    </row>
    <row r="36" spans="1:19" ht="13.2" customHeight="1">
      <c r="A36" s="601" t="s">
        <v>131</v>
      </c>
      <c r="B36" s="602" t="s">
        <v>110</v>
      </c>
      <c r="C36" s="418"/>
      <c r="D36" s="60">
        <f t="shared" si="1"/>
        <v>0</v>
      </c>
      <c r="E36" s="418"/>
      <c r="F36" s="60">
        <f t="shared" si="2"/>
        <v>0</v>
      </c>
      <c r="G36" s="419"/>
      <c r="H36" s="60">
        <f t="shared" si="0"/>
        <v>0</v>
      </c>
      <c r="I36" s="418"/>
      <c r="J36" s="60">
        <f t="shared" si="27"/>
        <v>0</v>
      </c>
      <c r="K36" s="418"/>
      <c r="L36" s="60">
        <f t="shared" si="28"/>
        <v>0</v>
      </c>
      <c r="M36" s="419"/>
      <c r="N36" s="60">
        <f t="shared" si="29"/>
        <v>0</v>
      </c>
      <c r="O36" s="58">
        <f t="shared" si="30"/>
        <v>0</v>
      </c>
      <c r="P36" s="58">
        <f t="shared" si="31"/>
        <v>0</v>
      </c>
      <c r="Q36" s="234">
        <f t="shared" si="32"/>
        <v>0</v>
      </c>
      <c r="R36" s="234">
        <f t="shared" si="33"/>
        <v>0</v>
      </c>
      <c r="S36" s="234">
        <f t="shared" si="34"/>
        <v>0</v>
      </c>
    </row>
    <row r="37" spans="1:19" ht="13.2" customHeight="1">
      <c r="A37" s="171" t="s">
        <v>46</v>
      </c>
      <c r="B37" s="165"/>
      <c r="C37" s="39"/>
      <c r="D37" s="39"/>
      <c r="E37" s="39"/>
      <c r="F37" s="39"/>
      <c r="G37" s="323"/>
      <c r="H37" s="39"/>
      <c r="I37" s="39"/>
      <c r="J37" s="39"/>
      <c r="K37" s="39"/>
      <c r="L37" s="39"/>
      <c r="M37" s="323"/>
      <c r="N37" s="39"/>
      <c r="O37" s="39"/>
      <c r="P37" s="39"/>
      <c r="Q37" s="323"/>
      <c r="R37" s="323"/>
      <c r="S37" s="324"/>
    </row>
    <row r="38" spans="1:19" ht="13.2" customHeight="1">
      <c r="A38" s="168" t="s">
        <v>132</v>
      </c>
      <c r="B38" s="167" t="s">
        <v>110</v>
      </c>
      <c r="C38" s="58"/>
      <c r="D38" s="60">
        <f t="shared" si="1"/>
        <v>0</v>
      </c>
      <c r="E38" s="58"/>
      <c r="F38" s="60">
        <f t="shared" si="2"/>
        <v>0</v>
      </c>
      <c r="G38" s="234"/>
      <c r="H38" s="60">
        <f t="shared" si="0"/>
        <v>0</v>
      </c>
      <c r="I38" s="58"/>
      <c r="J38" s="60">
        <f t="shared" ref="J38:J40" si="35">IF(O38=0,0,I38/O38)</f>
        <v>0</v>
      </c>
      <c r="K38" s="58"/>
      <c r="L38" s="60">
        <f t="shared" ref="L38:L40" si="36">IF(P38=0,0,K38/P38)</f>
        <v>0</v>
      </c>
      <c r="M38" s="234"/>
      <c r="N38" s="60">
        <f t="shared" ref="N38:N40" si="37">IF(Q38=0,0,M38/Q38)</f>
        <v>0</v>
      </c>
      <c r="O38" s="58">
        <f t="shared" ref="O38:O40" si="38">C38+I38</f>
        <v>0</v>
      </c>
      <c r="P38" s="58">
        <f t="shared" ref="P38:P40" si="39">E38+K38</f>
        <v>0</v>
      </c>
      <c r="Q38" s="234">
        <f t="shared" ref="Q38:Q40" si="40">G38+M38</f>
        <v>0</v>
      </c>
      <c r="R38" s="234">
        <f t="shared" ref="R38:R40" si="41">IF(O38=0,0,Q38/O38)</f>
        <v>0</v>
      </c>
      <c r="S38" s="234">
        <f t="shared" ref="S38:S40" si="42">IF(O38=0,0,Q38/P38)</f>
        <v>0</v>
      </c>
    </row>
    <row r="39" spans="1:19" ht="13.2" customHeight="1">
      <c r="A39" s="168" t="s">
        <v>344</v>
      </c>
      <c r="B39" s="167" t="s">
        <v>110</v>
      </c>
      <c r="C39" s="58">
        <v>1</v>
      </c>
      <c r="D39" s="60">
        <f t="shared" si="1"/>
        <v>1</v>
      </c>
      <c r="E39" s="58">
        <v>1</v>
      </c>
      <c r="F39" s="60">
        <f t="shared" si="2"/>
        <v>1</v>
      </c>
      <c r="G39" s="234">
        <v>130</v>
      </c>
      <c r="H39" s="60">
        <f t="shared" si="0"/>
        <v>1</v>
      </c>
      <c r="I39" s="58"/>
      <c r="J39" s="60">
        <f t="shared" si="35"/>
        <v>0</v>
      </c>
      <c r="K39" s="58"/>
      <c r="L39" s="60">
        <f t="shared" si="36"/>
        <v>0</v>
      </c>
      <c r="M39" s="234"/>
      <c r="N39" s="60">
        <f t="shared" si="37"/>
        <v>0</v>
      </c>
      <c r="O39" s="58">
        <f t="shared" si="38"/>
        <v>1</v>
      </c>
      <c r="P39" s="58">
        <f t="shared" si="39"/>
        <v>1</v>
      </c>
      <c r="Q39" s="234">
        <f t="shared" si="40"/>
        <v>130</v>
      </c>
      <c r="R39" s="234">
        <f t="shared" si="41"/>
        <v>130</v>
      </c>
      <c r="S39" s="234">
        <f t="shared" si="42"/>
        <v>130</v>
      </c>
    </row>
    <row r="40" spans="1:19" ht="13.2" customHeight="1">
      <c r="A40" s="168" t="s">
        <v>345</v>
      </c>
      <c r="B40" s="167" t="s">
        <v>110</v>
      </c>
      <c r="C40" s="58"/>
      <c r="D40" s="60">
        <f t="shared" si="1"/>
        <v>0</v>
      </c>
      <c r="E40" s="58"/>
      <c r="F40" s="60">
        <f t="shared" si="2"/>
        <v>0</v>
      </c>
      <c r="G40" s="234"/>
      <c r="H40" s="60">
        <f t="shared" si="0"/>
        <v>0</v>
      </c>
      <c r="I40" s="58"/>
      <c r="J40" s="60">
        <f t="shared" si="35"/>
        <v>0</v>
      </c>
      <c r="K40" s="58"/>
      <c r="L40" s="60">
        <f t="shared" si="36"/>
        <v>0</v>
      </c>
      <c r="M40" s="234"/>
      <c r="N40" s="60">
        <f t="shared" si="37"/>
        <v>0</v>
      </c>
      <c r="O40" s="58">
        <f t="shared" si="38"/>
        <v>0</v>
      </c>
      <c r="P40" s="58">
        <f t="shared" si="39"/>
        <v>0</v>
      </c>
      <c r="Q40" s="234">
        <f t="shared" si="40"/>
        <v>0</v>
      </c>
      <c r="R40" s="234">
        <f t="shared" si="41"/>
        <v>0</v>
      </c>
      <c r="S40" s="234">
        <f t="shared" si="42"/>
        <v>0</v>
      </c>
    </row>
    <row r="41" spans="1:19" ht="13.2" customHeight="1">
      <c r="A41" s="171" t="s">
        <v>45</v>
      </c>
      <c r="B41" s="165"/>
      <c r="C41" s="39"/>
      <c r="D41" s="39"/>
      <c r="E41" s="39"/>
      <c r="F41" s="39"/>
      <c r="G41" s="323"/>
      <c r="H41" s="39"/>
      <c r="I41" s="39"/>
      <c r="J41" s="39"/>
      <c r="K41" s="39"/>
      <c r="L41" s="39"/>
      <c r="M41" s="323"/>
      <c r="N41" s="39"/>
      <c r="O41" s="39"/>
      <c r="P41" s="39"/>
      <c r="Q41" s="323"/>
      <c r="R41" s="323"/>
      <c r="S41" s="324"/>
    </row>
    <row r="42" spans="1:19" ht="13.2" customHeight="1">
      <c r="A42" s="168" t="s">
        <v>346</v>
      </c>
      <c r="B42" s="167" t="s">
        <v>106</v>
      </c>
      <c r="C42" s="58">
        <v>214735</v>
      </c>
      <c r="D42" s="60">
        <f t="shared" si="1"/>
        <v>0.90354247051447667</v>
      </c>
      <c r="E42" s="58">
        <v>41653</v>
      </c>
      <c r="F42" s="60">
        <f t="shared" si="2"/>
        <v>0.91983746659894439</v>
      </c>
      <c r="G42" s="234">
        <v>1523993.44</v>
      </c>
      <c r="H42" s="60">
        <f t="shared" si="0"/>
        <v>0.90123513802011335</v>
      </c>
      <c r="I42" s="58">
        <v>22924</v>
      </c>
      <c r="J42" s="60">
        <f t="shared" ref="J42:J52" si="43">IF(O42=0,0,I42/O42)</f>
        <v>9.6457529485523372E-2</v>
      </c>
      <c r="K42" s="58">
        <v>3630</v>
      </c>
      <c r="L42" s="60">
        <f t="shared" ref="L42:L52" si="44">IF(P42=0,0,K42/P42)</f>
        <v>8.0162533401055586E-2</v>
      </c>
      <c r="M42" s="234">
        <v>167011.91</v>
      </c>
      <c r="N42" s="60">
        <f t="shared" ref="N42:N52" si="45">IF(Q42=0,0,M42/Q42)</f>
        <v>9.8764861979886709E-2</v>
      </c>
      <c r="O42" s="58">
        <f t="shared" ref="O42:O52" si="46">C42+I42</f>
        <v>237659</v>
      </c>
      <c r="P42" s="58">
        <f t="shared" ref="P42:P52" si="47">E42+K42</f>
        <v>45283</v>
      </c>
      <c r="Q42" s="234">
        <f t="shared" ref="Q42:Q52" si="48">G42+M42</f>
        <v>1691005.3499999999</v>
      </c>
      <c r="R42" s="234">
        <f t="shared" ref="R42:R52" si="49">IF(O42=0,0,Q42/O42)</f>
        <v>7.1152590476270614</v>
      </c>
      <c r="S42" s="234">
        <f t="shared" ref="S42:S52" si="50">IF(O42=0,0,Q42/P42)</f>
        <v>37.343050372104315</v>
      </c>
    </row>
    <row r="43" spans="1:19" ht="13.2" customHeight="1">
      <c r="A43" s="168" t="s">
        <v>136</v>
      </c>
      <c r="B43" s="167" t="s">
        <v>106</v>
      </c>
      <c r="C43" s="58"/>
      <c r="D43" s="60">
        <f t="shared" si="1"/>
        <v>0</v>
      </c>
      <c r="E43" s="58"/>
      <c r="F43" s="60">
        <f t="shared" si="2"/>
        <v>0</v>
      </c>
      <c r="G43" s="234"/>
      <c r="H43" s="60">
        <f t="shared" si="0"/>
        <v>0</v>
      </c>
      <c r="I43" s="58"/>
      <c r="J43" s="60">
        <f t="shared" si="43"/>
        <v>0</v>
      </c>
      <c r="K43" s="58"/>
      <c r="L43" s="60">
        <f t="shared" si="44"/>
        <v>0</v>
      </c>
      <c r="M43" s="234"/>
      <c r="N43" s="60">
        <f t="shared" si="45"/>
        <v>0</v>
      </c>
      <c r="O43" s="58">
        <f t="shared" si="46"/>
        <v>0</v>
      </c>
      <c r="P43" s="58">
        <f t="shared" si="47"/>
        <v>0</v>
      </c>
      <c r="Q43" s="234">
        <f t="shared" si="48"/>
        <v>0</v>
      </c>
      <c r="R43" s="234">
        <f t="shared" si="49"/>
        <v>0</v>
      </c>
      <c r="S43" s="234">
        <f t="shared" si="50"/>
        <v>0</v>
      </c>
    </row>
    <row r="44" spans="1:19" ht="13.2" customHeight="1">
      <c r="A44" s="168" t="s">
        <v>137</v>
      </c>
      <c r="B44" s="167" t="s">
        <v>106</v>
      </c>
      <c r="C44" s="58">
        <v>1791</v>
      </c>
      <c r="D44" s="60">
        <f t="shared" si="1"/>
        <v>1</v>
      </c>
      <c r="E44" s="58">
        <v>884</v>
      </c>
      <c r="F44" s="60">
        <f t="shared" si="2"/>
        <v>1</v>
      </c>
      <c r="G44" s="234">
        <v>160190</v>
      </c>
      <c r="H44" s="60">
        <f t="shared" si="0"/>
        <v>1</v>
      </c>
      <c r="I44" s="58"/>
      <c r="J44" s="60">
        <f t="shared" si="43"/>
        <v>0</v>
      </c>
      <c r="K44" s="58"/>
      <c r="L44" s="60">
        <f t="shared" si="44"/>
        <v>0</v>
      </c>
      <c r="M44" s="234"/>
      <c r="N44" s="60">
        <f t="shared" si="45"/>
        <v>0</v>
      </c>
      <c r="O44" s="58">
        <f t="shared" si="46"/>
        <v>1791</v>
      </c>
      <c r="P44" s="58">
        <f t="shared" si="47"/>
        <v>884</v>
      </c>
      <c r="Q44" s="234">
        <f t="shared" si="48"/>
        <v>160190</v>
      </c>
      <c r="R44" s="234">
        <f t="shared" si="49"/>
        <v>89.44165270798436</v>
      </c>
      <c r="S44" s="234">
        <f t="shared" si="50"/>
        <v>181.21040723981901</v>
      </c>
    </row>
    <row r="45" spans="1:19" ht="13.2" customHeight="1">
      <c r="A45" s="168" t="s">
        <v>138</v>
      </c>
      <c r="B45" s="167" t="s">
        <v>106</v>
      </c>
      <c r="C45" s="58">
        <v>3523</v>
      </c>
      <c r="D45" s="60">
        <f t="shared" si="1"/>
        <v>0.90356501667094125</v>
      </c>
      <c r="E45" s="58">
        <v>3015</v>
      </c>
      <c r="F45" s="60">
        <f t="shared" si="2"/>
        <v>0.90676691729323311</v>
      </c>
      <c r="G45" s="234">
        <v>216592.28</v>
      </c>
      <c r="H45" s="60">
        <f t="shared" si="0"/>
        <v>0.90348202955659518</v>
      </c>
      <c r="I45" s="58">
        <v>376</v>
      </c>
      <c r="J45" s="60">
        <f t="shared" si="43"/>
        <v>9.6434983329058727E-2</v>
      </c>
      <c r="K45" s="58">
        <v>310</v>
      </c>
      <c r="L45" s="60">
        <f t="shared" si="44"/>
        <v>9.3233082706766918E-2</v>
      </c>
      <c r="M45" s="234">
        <v>23138.31</v>
      </c>
      <c r="N45" s="60">
        <f t="shared" si="45"/>
        <v>9.6517970443404835E-2</v>
      </c>
      <c r="O45" s="58">
        <f t="shared" si="46"/>
        <v>3899</v>
      </c>
      <c r="P45" s="58">
        <f t="shared" si="47"/>
        <v>3325</v>
      </c>
      <c r="Q45" s="234">
        <f t="shared" si="48"/>
        <v>239730.59</v>
      </c>
      <c r="R45" s="234">
        <f t="shared" si="49"/>
        <v>61.485147473711208</v>
      </c>
      <c r="S45" s="234">
        <f t="shared" si="50"/>
        <v>72.099425563909776</v>
      </c>
    </row>
    <row r="46" spans="1:19" ht="13.2" customHeight="1">
      <c r="A46" s="168" t="s">
        <v>139</v>
      </c>
      <c r="B46" s="167" t="s">
        <v>106</v>
      </c>
      <c r="C46" s="58">
        <v>6727</v>
      </c>
      <c r="D46" s="60">
        <f t="shared" si="1"/>
        <v>0.92978576364892884</v>
      </c>
      <c r="E46" s="58">
        <v>5831</v>
      </c>
      <c r="F46" s="60">
        <f t="shared" si="2"/>
        <v>0.94200323101777061</v>
      </c>
      <c r="G46" s="234">
        <v>431177.99</v>
      </c>
      <c r="H46" s="60">
        <f t="shared" si="0"/>
        <v>0.92998529159223198</v>
      </c>
      <c r="I46" s="58">
        <v>508</v>
      </c>
      <c r="J46" s="60">
        <f t="shared" si="43"/>
        <v>7.0214236351071185E-2</v>
      </c>
      <c r="K46" s="58">
        <v>359</v>
      </c>
      <c r="L46" s="60">
        <f t="shared" si="44"/>
        <v>5.7996768982229399E-2</v>
      </c>
      <c r="M46" s="234">
        <v>32461.59</v>
      </c>
      <c r="N46" s="60">
        <f t="shared" si="45"/>
        <v>7.0014708407767939E-2</v>
      </c>
      <c r="O46" s="58">
        <f t="shared" si="46"/>
        <v>7235</v>
      </c>
      <c r="P46" s="58">
        <f t="shared" si="47"/>
        <v>6190</v>
      </c>
      <c r="Q46" s="234">
        <f t="shared" si="48"/>
        <v>463639.58</v>
      </c>
      <c r="R46" s="234">
        <f t="shared" si="49"/>
        <v>64.082872149274365</v>
      </c>
      <c r="S46" s="234">
        <f t="shared" si="50"/>
        <v>74.90138610662359</v>
      </c>
    </row>
    <row r="47" spans="1:19" ht="13.2" customHeight="1">
      <c r="A47" s="168" t="s">
        <v>140</v>
      </c>
      <c r="B47" s="167" t="s">
        <v>106</v>
      </c>
      <c r="C47" s="58"/>
      <c r="D47" s="60">
        <f t="shared" si="1"/>
        <v>0</v>
      </c>
      <c r="E47" s="58"/>
      <c r="F47" s="60">
        <f t="shared" si="2"/>
        <v>0</v>
      </c>
      <c r="G47" s="234"/>
      <c r="H47" s="60">
        <f t="shared" si="0"/>
        <v>0</v>
      </c>
      <c r="I47" s="58"/>
      <c r="J47" s="60">
        <f t="shared" si="43"/>
        <v>0</v>
      </c>
      <c r="K47" s="58"/>
      <c r="L47" s="60">
        <f t="shared" si="44"/>
        <v>0</v>
      </c>
      <c r="M47" s="234"/>
      <c r="N47" s="60">
        <f t="shared" si="45"/>
        <v>0</v>
      </c>
      <c r="O47" s="58">
        <f t="shared" si="46"/>
        <v>0</v>
      </c>
      <c r="P47" s="58">
        <f t="shared" si="47"/>
        <v>0</v>
      </c>
      <c r="Q47" s="234">
        <f t="shared" si="48"/>
        <v>0</v>
      </c>
      <c r="R47" s="234">
        <f t="shared" si="49"/>
        <v>0</v>
      </c>
      <c r="S47" s="234">
        <f t="shared" si="50"/>
        <v>0</v>
      </c>
    </row>
    <row r="48" spans="1:19" ht="13.2" customHeight="1">
      <c r="A48" s="168" t="s">
        <v>141</v>
      </c>
      <c r="B48" s="167" t="s">
        <v>106</v>
      </c>
      <c r="C48" s="421"/>
      <c r="D48" s="60">
        <f t="shared" si="1"/>
        <v>0</v>
      </c>
      <c r="E48" s="58"/>
      <c r="F48" s="60">
        <f t="shared" si="2"/>
        <v>0</v>
      </c>
      <c r="G48" s="234"/>
      <c r="H48" s="60">
        <f t="shared" si="0"/>
        <v>0</v>
      </c>
      <c r="I48" s="58"/>
      <c r="J48" s="60">
        <f t="shared" si="43"/>
        <v>0</v>
      </c>
      <c r="K48" s="58"/>
      <c r="L48" s="60">
        <f t="shared" si="44"/>
        <v>0</v>
      </c>
      <c r="M48" s="234"/>
      <c r="N48" s="60">
        <f t="shared" si="45"/>
        <v>0</v>
      </c>
      <c r="O48" s="58">
        <f t="shared" si="46"/>
        <v>0</v>
      </c>
      <c r="P48" s="58">
        <f t="shared" si="47"/>
        <v>0</v>
      </c>
      <c r="Q48" s="234">
        <f t="shared" si="48"/>
        <v>0</v>
      </c>
      <c r="R48" s="234">
        <f t="shared" si="49"/>
        <v>0</v>
      </c>
      <c r="S48" s="234">
        <f t="shared" si="50"/>
        <v>0</v>
      </c>
    </row>
    <row r="49" spans="1:21" ht="13.2" customHeight="1">
      <c r="A49" s="637" t="s">
        <v>142</v>
      </c>
      <c r="B49" s="387" t="s">
        <v>106</v>
      </c>
      <c r="C49" s="418"/>
      <c r="D49" s="60">
        <f t="shared" si="1"/>
        <v>0</v>
      </c>
      <c r="E49" s="603"/>
      <c r="F49" s="60">
        <f t="shared" si="2"/>
        <v>0</v>
      </c>
      <c r="G49" s="604"/>
      <c r="H49" s="60">
        <f t="shared" si="0"/>
        <v>0</v>
      </c>
      <c r="I49" s="603"/>
      <c r="J49" s="60">
        <f t="shared" si="43"/>
        <v>0</v>
      </c>
      <c r="K49" s="603"/>
      <c r="L49" s="60">
        <f t="shared" si="44"/>
        <v>0</v>
      </c>
      <c r="M49" s="604"/>
      <c r="N49" s="60">
        <f t="shared" si="45"/>
        <v>0</v>
      </c>
      <c r="O49" s="58">
        <f t="shared" si="46"/>
        <v>0</v>
      </c>
      <c r="P49" s="58">
        <f t="shared" si="47"/>
        <v>0</v>
      </c>
      <c r="Q49" s="234">
        <f t="shared" si="48"/>
        <v>0</v>
      </c>
      <c r="R49" s="234">
        <f t="shared" si="49"/>
        <v>0</v>
      </c>
      <c r="S49" s="234">
        <f t="shared" si="50"/>
        <v>0</v>
      </c>
    </row>
    <row r="50" spans="1:21" ht="13.2" customHeight="1">
      <c r="A50" s="637" t="s">
        <v>143</v>
      </c>
      <c r="B50" s="387" t="s">
        <v>106</v>
      </c>
      <c r="C50" s="418"/>
      <c r="D50" s="60">
        <f t="shared" si="1"/>
        <v>0</v>
      </c>
      <c r="E50" s="603"/>
      <c r="F50" s="60">
        <f t="shared" si="2"/>
        <v>0</v>
      </c>
      <c r="G50" s="604"/>
      <c r="H50" s="60">
        <f t="shared" si="0"/>
        <v>0</v>
      </c>
      <c r="I50" s="603"/>
      <c r="J50" s="60">
        <f t="shared" si="43"/>
        <v>0</v>
      </c>
      <c r="K50" s="603"/>
      <c r="L50" s="60">
        <f t="shared" si="44"/>
        <v>0</v>
      </c>
      <c r="M50" s="604"/>
      <c r="N50" s="60">
        <f t="shared" si="45"/>
        <v>0</v>
      </c>
      <c r="O50" s="58">
        <f t="shared" si="46"/>
        <v>0</v>
      </c>
      <c r="P50" s="58">
        <f t="shared" si="47"/>
        <v>0</v>
      </c>
      <c r="Q50" s="234">
        <f t="shared" si="48"/>
        <v>0</v>
      </c>
      <c r="R50" s="234">
        <f t="shared" si="49"/>
        <v>0</v>
      </c>
      <c r="S50" s="234">
        <f t="shared" si="50"/>
        <v>0</v>
      </c>
    </row>
    <row r="51" spans="1:21" ht="13.2" customHeight="1">
      <c r="A51" s="637" t="s">
        <v>144</v>
      </c>
      <c r="B51" s="387" t="s">
        <v>106</v>
      </c>
      <c r="C51" s="418">
        <v>0</v>
      </c>
      <c r="D51" s="60">
        <f t="shared" si="1"/>
        <v>0</v>
      </c>
      <c r="E51" s="603">
        <v>0</v>
      </c>
      <c r="F51" s="60">
        <f t="shared" si="2"/>
        <v>0</v>
      </c>
      <c r="G51" s="604">
        <v>0</v>
      </c>
      <c r="H51" s="60">
        <f t="shared" si="0"/>
        <v>0</v>
      </c>
      <c r="I51" s="603">
        <v>0</v>
      </c>
      <c r="J51" s="60">
        <f t="shared" si="43"/>
        <v>0</v>
      </c>
      <c r="K51" s="603">
        <v>0</v>
      </c>
      <c r="L51" s="60">
        <f t="shared" si="44"/>
        <v>0</v>
      </c>
      <c r="M51" s="604">
        <v>0</v>
      </c>
      <c r="N51" s="60">
        <f t="shared" si="45"/>
        <v>0</v>
      </c>
      <c r="O51" s="58">
        <f t="shared" si="46"/>
        <v>0</v>
      </c>
      <c r="P51" s="58">
        <f t="shared" si="47"/>
        <v>0</v>
      </c>
      <c r="Q51" s="234">
        <f t="shared" si="48"/>
        <v>0</v>
      </c>
      <c r="R51" s="234">
        <f t="shared" si="49"/>
        <v>0</v>
      </c>
      <c r="S51" s="234">
        <f t="shared" si="50"/>
        <v>0</v>
      </c>
    </row>
    <row r="52" spans="1:21" ht="13.2" customHeight="1">
      <c r="A52" s="637" t="s">
        <v>145</v>
      </c>
      <c r="B52" s="387" t="s">
        <v>106</v>
      </c>
      <c r="C52" s="418">
        <v>100708</v>
      </c>
      <c r="D52" s="60">
        <f t="shared" si="1"/>
        <v>0.93565230317557646</v>
      </c>
      <c r="E52" s="603">
        <v>17039</v>
      </c>
      <c r="F52" s="60">
        <f t="shared" si="2"/>
        <v>0.94619058196357175</v>
      </c>
      <c r="G52" s="604">
        <v>914016.74</v>
      </c>
      <c r="H52" s="60">
        <f t="shared" si="0"/>
        <v>0.94307314421823274</v>
      </c>
      <c r="I52" s="603">
        <v>6926</v>
      </c>
      <c r="J52" s="60">
        <f t="shared" si="43"/>
        <v>6.4347696824423511E-2</v>
      </c>
      <c r="K52" s="603">
        <v>969</v>
      </c>
      <c r="L52" s="60">
        <f t="shared" si="44"/>
        <v>5.3809418036428254E-2</v>
      </c>
      <c r="M52" s="604">
        <v>55172.92</v>
      </c>
      <c r="N52" s="60">
        <f t="shared" si="45"/>
        <v>5.6926855781767212E-2</v>
      </c>
      <c r="O52" s="58">
        <f t="shared" si="46"/>
        <v>107634</v>
      </c>
      <c r="P52" s="58">
        <f t="shared" si="47"/>
        <v>18008</v>
      </c>
      <c r="Q52" s="234">
        <f t="shared" si="48"/>
        <v>969189.66</v>
      </c>
      <c r="R52" s="234">
        <f t="shared" si="49"/>
        <v>9.0044935615140194</v>
      </c>
      <c r="S52" s="234">
        <f t="shared" si="50"/>
        <v>53.819950022212353</v>
      </c>
      <c r="T52" s="741"/>
      <c r="U52" s="741"/>
    </row>
    <row r="53" spans="1:21" ht="13.2" customHeight="1">
      <c r="A53" s="171" t="s">
        <v>47</v>
      </c>
      <c r="B53" s="165"/>
      <c r="C53" s="39"/>
      <c r="D53" s="39"/>
      <c r="E53" s="39"/>
      <c r="F53" s="39"/>
      <c r="G53" s="323"/>
      <c r="H53" s="39"/>
      <c r="I53" s="39"/>
      <c r="J53" s="39"/>
      <c r="K53" s="39"/>
      <c r="L53" s="39"/>
      <c r="M53" s="323"/>
      <c r="N53" s="39"/>
      <c r="O53" s="39"/>
      <c r="P53" s="39"/>
      <c r="Q53" s="323"/>
      <c r="R53" s="323"/>
      <c r="S53" s="324"/>
    </row>
    <row r="54" spans="1:21" ht="13.2" customHeight="1">
      <c r="A54" s="174" t="s">
        <v>146</v>
      </c>
      <c r="B54" s="167" t="s">
        <v>106</v>
      </c>
      <c r="C54" s="58">
        <v>2179</v>
      </c>
      <c r="D54" s="60">
        <f t="shared" si="1"/>
        <v>1</v>
      </c>
      <c r="E54" s="58">
        <v>2179</v>
      </c>
      <c r="F54" s="60">
        <f t="shared" si="2"/>
        <v>1</v>
      </c>
      <c r="G54" s="234">
        <v>2670367.27</v>
      </c>
      <c r="H54" s="60">
        <f t="shared" si="0"/>
        <v>1</v>
      </c>
      <c r="I54" s="58"/>
      <c r="J54" s="60">
        <f t="shared" ref="J54:J56" si="51">IF(O54=0,0,I54/O54)</f>
        <v>0</v>
      </c>
      <c r="K54" s="58"/>
      <c r="L54" s="60">
        <f t="shared" ref="L54:L56" si="52">IF(P54=0,0,K54/P54)</f>
        <v>0</v>
      </c>
      <c r="M54" s="234"/>
      <c r="N54" s="60">
        <f t="shared" ref="N54:N56" si="53">IF(Q54=0,0,M54/Q54)</f>
        <v>0</v>
      </c>
      <c r="O54" s="58">
        <f t="shared" ref="O54:O56" si="54">C54+I54</f>
        <v>2179</v>
      </c>
      <c r="P54" s="58">
        <f t="shared" ref="P54:P56" si="55">E54+K54</f>
        <v>2179</v>
      </c>
      <c r="Q54" s="234">
        <f t="shared" ref="Q54:Q56" si="56">G54+M54</f>
        <v>2670367.27</v>
      </c>
      <c r="R54" s="234">
        <f t="shared" ref="R54:R56" si="57">IF(O54=0,0,Q54/O54)</f>
        <v>1225.5012712253326</v>
      </c>
      <c r="S54" s="234">
        <f t="shared" ref="S54:S56" si="58">IF(O54=0,0,Q54/P54)</f>
        <v>1225.5012712253326</v>
      </c>
    </row>
    <row r="55" spans="1:21" ht="13.2" customHeight="1">
      <c r="A55" s="174" t="s">
        <v>347</v>
      </c>
      <c r="B55" s="167" t="s">
        <v>106</v>
      </c>
      <c r="C55" s="418">
        <v>38589</v>
      </c>
      <c r="D55" s="60">
        <f t="shared" si="1"/>
        <v>0.90138048632360845</v>
      </c>
      <c r="E55" s="603">
        <v>30218</v>
      </c>
      <c r="F55" s="60">
        <f t="shared" si="2"/>
        <v>0.91309602949175073</v>
      </c>
      <c r="G55" s="604">
        <v>1540758.51</v>
      </c>
      <c r="H55" s="60">
        <f t="shared" si="0"/>
        <v>0.89954725072146413</v>
      </c>
      <c r="I55" s="603">
        <v>4222</v>
      </c>
      <c r="J55" s="60">
        <f t="shared" si="51"/>
        <v>9.8619513676391587E-2</v>
      </c>
      <c r="K55" s="603">
        <v>2876</v>
      </c>
      <c r="L55" s="60">
        <f t="shared" si="52"/>
        <v>8.6903970508249231E-2</v>
      </c>
      <c r="M55" s="604">
        <v>172057.03</v>
      </c>
      <c r="N55" s="60">
        <f t="shared" si="53"/>
        <v>0.10045274927853586</v>
      </c>
      <c r="O55" s="58">
        <f t="shared" si="54"/>
        <v>42811</v>
      </c>
      <c r="P55" s="58">
        <f t="shared" si="55"/>
        <v>33094</v>
      </c>
      <c r="Q55" s="234">
        <f t="shared" si="56"/>
        <v>1712815.54</v>
      </c>
      <c r="R55" s="234">
        <f t="shared" si="57"/>
        <v>40.008772044567984</v>
      </c>
      <c r="S55" s="234">
        <f t="shared" si="58"/>
        <v>51.756074817187404</v>
      </c>
    </row>
    <row r="56" spans="1:21" ht="13.2" customHeight="1">
      <c r="A56" s="637" t="s">
        <v>148</v>
      </c>
      <c r="B56" s="387" t="s">
        <v>106</v>
      </c>
      <c r="C56" s="418">
        <v>693</v>
      </c>
      <c r="D56" s="60">
        <f t="shared" si="1"/>
        <v>0.96116504854368934</v>
      </c>
      <c r="E56" s="603">
        <v>569</v>
      </c>
      <c r="F56" s="60">
        <f t="shared" si="2"/>
        <v>0.95791245791245794</v>
      </c>
      <c r="G56" s="604">
        <v>39093.519999999997</v>
      </c>
      <c r="H56" s="60">
        <f t="shared" si="0"/>
        <v>0.96128903916881681</v>
      </c>
      <c r="I56" s="603">
        <v>28</v>
      </c>
      <c r="J56" s="60">
        <f t="shared" si="51"/>
        <v>3.8834951456310676E-2</v>
      </c>
      <c r="K56" s="603">
        <v>25</v>
      </c>
      <c r="L56" s="60">
        <f t="shared" si="52"/>
        <v>4.208754208754209E-2</v>
      </c>
      <c r="M56" s="604">
        <v>1574.29</v>
      </c>
      <c r="N56" s="60">
        <f t="shared" si="53"/>
        <v>3.8710960831183187E-2</v>
      </c>
      <c r="O56" s="58">
        <f t="shared" si="54"/>
        <v>721</v>
      </c>
      <c r="P56" s="58">
        <f t="shared" si="55"/>
        <v>594</v>
      </c>
      <c r="Q56" s="234">
        <f t="shared" si="56"/>
        <v>40667.81</v>
      </c>
      <c r="R56" s="234">
        <f t="shared" si="57"/>
        <v>56.404729542302356</v>
      </c>
      <c r="S56" s="234">
        <f t="shared" si="58"/>
        <v>68.464326599326597</v>
      </c>
    </row>
    <row r="57" spans="1:21" ht="13.2" customHeight="1">
      <c r="A57" s="525" t="s">
        <v>189</v>
      </c>
      <c r="B57" s="422"/>
      <c r="C57" s="39"/>
      <c r="D57" s="39"/>
      <c r="E57" s="39"/>
      <c r="F57" s="39"/>
      <c r="G57" s="39"/>
      <c r="H57" s="165"/>
      <c r="I57" s="39"/>
      <c r="J57" s="39"/>
      <c r="K57" s="165"/>
      <c r="L57" s="39"/>
      <c r="M57" s="39"/>
      <c r="N57" s="165"/>
      <c r="O57" s="39"/>
      <c r="P57" s="39"/>
      <c r="Q57" s="165"/>
      <c r="R57" s="39"/>
      <c r="S57" s="39"/>
    </row>
    <row r="58" spans="1:21" ht="13.2" customHeight="1">
      <c r="A58" s="581" t="s">
        <v>348</v>
      </c>
      <c r="B58" s="387" t="s">
        <v>110</v>
      </c>
      <c r="C58" s="418"/>
      <c r="D58" s="60">
        <f t="shared" ref="D58:D60" si="59">IF(O58=0,0,C58/O58)</f>
        <v>0</v>
      </c>
      <c r="E58" s="603"/>
      <c r="F58" s="60">
        <f t="shared" ref="F58:F60" si="60">IF(P58=0,0,E58/P58)</f>
        <v>0</v>
      </c>
      <c r="G58" s="604"/>
      <c r="H58" s="60">
        <f t="shared" ref="H58:H60" si="61">IF(Q58=0,0,G58/Q58)</f>
        <v>0</v>
      </c>
      <c r="I58" s="603"/>
      <c r="J58" s="60">
        <f t="shared" ref="J58:J60" si="62">IF(O58=0,0,I58/O58)</f>
        <v>0</v>
      </c>
      <c r="K58" s="603"/>
      <c r="L58" s="60">
        <f t="shared" ref="L58:L60" si="63">IF(P58=0,0,K58/P58)</f>
        <v>0</v>
      </c>
      <c r="M58" s="604"/>
      <c r="N58" s="60">
        <f t="shared" ref="N58:N60" si="64">IF(Q58=0,0,M58/Q58)</f>
        <v>0</v>
      </c>
      <c r="O58" s="58">
        <f t="shared" ref="O58:O60" si="65">C58+I58</f>
        <v>0</v>
      </c>
      <c r="P58" s="58">
        <f t="shared" ref="P58:P60" si="66">E58+K58</f>
        <v>0</v>
      </c>
      <c r="Q58" s="234">
        <f t="shared" ref="Q58:Q60" si="67">G58+M58</f>
        <v>0</v>
      </c>
      <c r="R58" s="234">
        <f t="shared" ref="R58:R60" si="68">IF(O58=0,0,Q58/O58)</f>
        <v>0</v>
      </c>
      <c r="S58" s="234">
        <f t="shared" ref="S58:S60" si="69">IF(O58=0,0,Q58/P58)</f>
        <v>0</v>
      </c>
    </row>
    <row r="59" spans="1:21" ht="13.2" customHeight="1">
      <c r="A59" s="583" t="s">
        <v>191</v>
      </c>
      <c r="B59" s="387" t="s">
        <v>110</v>
      </c>
      <c r="C59" s="418"/>
      <c r="D59" s="60">
        <f t="shared" si="59"/>
        <v>0</v>
      </c>
      <c r="E59" s="603"/>
      <c r="F59" s="60">
        <f t="shared" si="60"/>
        <v>0</v>
      </c>
      <c r="G59" s="604"/>
      <c r="H59" s="60">
        <f t="shared" si="61"/>
        <v>0</v>
      </c>
      <c r="I59" s="603"/>
      <c r="J59" s="60">
        <f t="shared" si="62"/>
        <v>0</v>
      </c>
      <c r="K59" s="603"/>
      <c r="L59" s="60">
        <f t="shared" si="63"/>
        <v>0</v>
      </c>
      <c r="M59" s="604"/>
      <c r="N59" s="60">
        <f t="shared" si="64"/>
        <v>0</v>
      </c>
      <c r="O59" s="58">
        <f t="shared" si="65"/>
        <v>0</v>
      </c>
      <c r="P59" s="58">
        <f t="shared" si="66"/>
        <v>0</v>
      </c>
      <c r="Q59" s="234">
        <f t="shared" si="67"/>
        <v>0</v>
      </c>
      <c r="R59" s="234">
        <f t="shared" si="68"/>
        <v>0</v>
      </c>
      <c r="S59" s="234">
        <f t="shared" si="69"/>
        <v>0</v>
      </c>
    </row>
    <row r="60" spans="1:21" ht="13.2" customHeight="1">
      <c r="A60" s="583" t="s">
        <v>349</v>
      </c>
      <c r="B60" s="387" t="s">
        <v>110</v>
      </c>
      <c r="C60" s="418"/>
      <c r="D60" s="60">
        <f t="shared" si="59"/>
        <v>0</v>
      </c>
      <c r="E60" s="603"/>
      <c r="F60" s="60">
        <f t="shared" si="60"/>
        <v>0</v>
      </c>
      <c r="G60" s="604"/>
      <c r="H60" s="60">
        <f t="shared" si="61"/>
        <v>0</v>
      </c>
      <c r="I60" s="603"/>
      <c r="J60" s="60">
        <f t="shared" si="62"/>
        <v>0</v>
      </c>
      <c r="K60" s="603"/>
      <c r="L60" s="60">
        <f t="shared" si="63"/>
        <v>0</v>
      </c>
      <c r="M60" s="604"/>
      <c r="N60" s="60">
        <f t="shared" si="64"/>
        <v>0</v>
      </c>
      <c r="O60" s="58">
        <f t="shared" si="65"/>
        <v>0</v>
      </c>
      <c r="P60" s="58">
        <f t="shared" si="66"/>
        <v>0</v>
      </c>
      <c r="Q60" s="234">
        <f t="shared" si="67"/>
        <v>0</v>
      </c>
      <c r="R60" s="234">
        <f t="shared" si="68"/>
        <v>0</v>
      </c>
      <c r="S60" s="234">
        <f t="shared" si="69"/>
        <v>0</v>
      </c>
    </row>
    <row r="61" spans="1:21" ht="13.2" customHeight="1">
      <c r="A61" s="190" t="s">
        <v>149</v>
      </c>
      <c r="B61" s="422"/>
      <c r="C61" s="39"/>
      <c r="D61" s="39"/>
      <c r="E61" s="39"/>
      <c r="F61" s="39"/>
      <c r="G61" s="39"/>
      <c r="H61" s="422"/>
      <c r="I61" s="39"/>
      <c r="J61" s="39"/>
      <c r="K61" s="39"/>
      <c r="L61" s="39"/>
      <c r="M61" s="39"/>
      <c r="N61" s="422"/>
      <c r="O61" s="39"/>
      <c r="P61" s="39"/>
      <c r="Q61" s="39"/>
      <c r="R61" s="39"/>
      <c r="S61" s="39"/>
    </row>
    <row r="62" spans="1:21" ht="13.2" customHeight="1">
      <c r="A62" s="173"/>
      <c r="B62" s="172" t="s">
        <v>106</v>
      </c>
      <c r="C62" s="58"/>
      <c r="D62" s="60">
        <f t="shared" si="1"/>
        <v>0</v>
      </c>
      <c r="E62" s="58"/>
      <c r="F62" s="59"/>
      <c r="G62" s="234"/>
      <c r="H62" s="59"/>
      <c r="I62" s="58"/>
      <c r="J62" s="60">
        <f t="shared" ref="J62:J63" si="70">IF(O62=0,0,I62/O62)</f>
        <v>0</v>
      </c>
      <c r="K62" s="58"/>
      <c r="L62" s="59"/>
      <c r="M62" s="234"/>
      <c r="N62" s="59"/>
      <c r="O62" s="58">
        <f t="shared" ref="O62:O63" si="71">C62+I62</f>
        <v>0</v>
      </c>
      <c r="P62" s="58">
        <f t="shared" ref="P62:P63" si="72">E62+K62</f>
        <v>0</v>
      </c>
      <c r="Q62" s="234">
        <f t="shared" ref="Q62:Q63" si="73">G62+M62</f>
        <v>0</v>
      </c>
      <c r="R62" s="234">
        <f t="shared" ref="R62:R63" si="74">IF(O62=0,0,Q62/O62)</f>
        <v>0</v>
      </c>
      <c r="S62" s="234">
        <f t="shared" ref="S62:S63" si="75">IF(O62=0,0,Q62/P62)</f>
        <v>0</v>
      </c>
    </row>
    <row r="63" spans="1:21" ht="13.2" customHeight="1">
      <c r="A63" s="173"/>
      <c r="B63" s="172" t="s">
        <v>106</v>
      </c>
      <c r="C63" s="58"/>
      <c r="D63" s="60">
        <f t="shared" si="1"/>
        <v>0</v>
      </c>
      <c r="E63" s="58"/>
      <c r="F63" s="59"/>
      <c r="G63" s="234"/>
      <c r="H63" s="59"/>
      <c r="I63" s="58"/>
      <c r="J63" s="60">
        <f t="shared" si="70"/>
        <v>0</v>
      </c>
      <c r="K63" s="58"/>
      <c r="L63" s="59"/>
      <c r="M63" s="234"/>
      <c r="N63" s="59"/>
      <c r="O63" s="58">
        <f t="shared" si="71"/>
        <v>0</v>
      </c>
      <c r="P63" s="58">
        <f t="shared" si="72"/>
        <v>0</v>
      </c>
      <c r="Q63" s="234">
        <f t="shared" si="73"/>
        <v>0</v>
      </c>
      <c r="R63" s="234">
        <f t="shared" si="74"/>
        <v>0</v>
      </c>
      <c r="S63" s="234">
        <f t="shared" si="75"/>
        <v>0</v>
      </c>
    </row>
    <row r="64" spans="1:21" ht="13.2" customHeight="1">
      <c r="A64" s="171" t="s">
        <v>40</v>
      </c>
      <c r="B64" s="165"/>
      <c r="C64" s="39"/>
      <c r="D64" s="39"/>
      <c r="E64" s="39"/>
      <c r="F64" s="39"/>
      <c r="G64" s="323"/>
      <c r="H64" s="39"/>
      <c r="I64" s="39"/>
      <c r="J64" s="39"/>
      <c r="K64" s="39"/>
      <c r="L64" s="39"/>
      <c r="M64" s="323"/>
      <c r="N64" s="39"/>
      <c r="O64" s="39"/>
      <c r="P64" s="39"/>
      <c r="Q64" s="323"/>
      <c r="R64" s="323"/>
      <c r="S64" s="324"/>
    </row>
    <row r="65" spans="1:19" ht="13.2" customHeight="1">
      <c r="A65" s="169" t="s">
        <v>150</v>
      </c>
      <c r="B65" s="167" t="s">
        <v>110</v>
      </c>
      <c r="C65" s="58">
        <v>81099</v>
      </c>
      <c r="D65" s="60">
        <f t="shared" si="1"/>
        <v>0.91568999390285211</v>
      </c>
      <c r="E65" s="58">
        <v>81099</v>
      </c>
      <c r="F65" s="60">
        <f t="shared" ref="F65:F66" si="76">IF(P65=0,0,E65/P65)</f>
        <v>0.91568999390285211</v>
      </c>
      <c r="G65" s="234">
        <v>5957925.25</v>
      </c>
      <c r="H65" s="60">
        <f t="shared" ref="H65" si="77">IF(Q65=0,0,G65/Q65)</f>
        <v>0.93120521825317981</v>
      </c>
      <c r="I65" s="58">
        <v>7467</v>
      </c>
      <c r="J65" s="60">
        <f t="shared" ref="J65:J66" si="78">IF(O65=0,0,I65/O65)</f>
        <v>8.4310006097147894E-2</v>
      </c>
      <c r="K65" s="58">
        <v>7467</v>
      </c>
      <c r="L65" s="60">
        <f t="shared" ref="L65:L66" si="79">IF(P65=0,0,K65/P65)</f>
        <v>8.4310006097147894E-2</v>
      </c>
      <c r="M65" s="234">
        <v>440154.5</v>
      </c>
      <c r="N65" s="60">
        <f t="shared" ref="N65:N66" si="80">IF(Q65=0,0,M65/Q65)</f>
        <v>6.8794781746820202E-2</v>
      </c>
      <c r="O65" s="58">
        <f t="shared" ref="O65:O66" si="81">C65+I65</f>
        <v>88566</v>
      </c>
      <c r="P65" s="58">
        <f t="shared" ref="P65:P66" si="82">E65+K65</f>
        <v>88566</v>
      </c>
      <c r="Q65" s="234">
        <f t="shared" ref="Q65" si="83">G65+M65</f>
        <v>6398079.75</v>
      </c>
      <c r="R65" s="234">
        <f t="shared" ref="R65:R66" si="84">IF(O65=0,0,Q65/O65)</f>
        <v>72.240811936860652</v>
      </c>
      <c r="S65" s="234">
        <f t="shared" ref="S65:S66" si="85">IF(O65=0,0,Q65/P65)</f>
        <v>72.240811936860652</v>
      </c>
    </row>
    <row r="66" spans="1:19" ht="13.2" customHeight="1">
      <c r="A66" s="168" t="s">
        <v>44</v>
      </c>
      <c r="B66" s="167" t="s">
        <v>110</v>
      </c>
      <c r="C66" s="58">
        <v>61187</v>
      </c>
      <c r="D66" s="60">
        <f t="shared" si="1"/>
        <v>0.91956596883031005</v>
      </c>
      <c r="E66" s="58">
        <v>61187</v>
      </c>
      <c r="F66" s="60">
        <f t="shared" si="76"/>
        <v>0.91956596883031005</v>
      </c>
      <c r="G66" s="234">
        <v>917805</v>
      </c>
      <c r="H66" s="60">
        <f>IF(Q66=0,0,G66/Q66)</f>
        <v>0.91964198486476734</v>
      </c>
      <c r="I66" s="58">
        <v>5352</v>
      </c>
      <c r="J66" s="60">
        <f t="shared" si="78"/>
        <v>8.043403116968996E-2</v>
      </c>
      <c r="K66" s="58">
        <v>5352</v>
      </c>
      <c r="L66" s="60">
        <f t="shared" si="79"/>
        <v>8.043403116968996E-2</v>
      </c>
      <c r="M66" s="234">
        <v>80197.5</v>
      </c>
      <c r="N66" s="60">
        <f t="shared" si="80"/>
        <v>8.0358015135232622E-2</v>
      </c>
      <c r="O66" s="58">
        <f t="shared" si="81"/>
        <v>66539</v>
      </c>
      <c r="P66" s="58">
        <f t="shared" si="82"/>
        <v>66539</v>
      </c>
      <c r="Q66" s="234">
        <f>G66+M66</f>
        <v>998002.5</v>
      </c>
      <c r="R66" s="234">
        <f t="shared" si="84"/>
        <v>14.998760125640601</v>
      </c>
      <c r="S66" s="234">
        <f t="shared" si="85"/>
        <v>14.998760125640601</v>
      </c>
    </row>
    <row r="67" spans="1:19">
      <c r="C67" s="70"/>
      <c r="D67" s="70"/>
      <c r="E67" s="70"/>
      <c r="F67" s="70"/>
      <c r="G67" s="399"/>
    </row>
    <row r="68" spans="1:19">
      <c r="A68" s="970" t="s">
        <v>350</v>
      </c>
      <c r="B68" s="970"/>
      <c r="C68" s="970"/>
      <c r="D68" s="970"/>
      <c r="E68" s="970"/>
      <c r="F68" s="70"/>
      <c r="G68" s="70"/>
      <c r="H68" s="74"/>
    </row>
    <row r="69" spans="1:19">
      <c r="A69" s="89"/>
      <c r="B69" s="4"/>
      <c r="C69" s="4"/>
      <c r="D69" s="4"/>
      <c r="E69" s="4"/>
      <c r="F69" s="4"/>
      <c r="G69" s="4"/>
      <c r="H69" s="4"/>
      <c r="I69" s="56"/>
      <c r="J69" s="56"/>
      <c r="K69" s="4"/>
      <c r="L69" s="4"/>
      <c r="M69" s="4"/>
      <c r="N69" s="4"/>
      <c r="O69" s="75"/>
      <c r="P69" s="75"/>
      <c r="Q69" s="75"/>
      <c r="R69" s="4"/>
      <c r="S69" s="4"/>
    </row>
    <row r="70" spans="1:19">
      <c r="A70" s="91" t="s">
        <v>198</v>
      </c>
      <c r="B70" s="4"/>
      <c r="C70" s="70"/>
      <c r="D70" s="70"/>
      <c r="E70" s="70"/>
      <c r="F70" s="70"/>
      <c r="G70" s="70"/>
      <c r="H70" s="74"/>
      <c r="I70" s="70"/>
      <c r="J70" s="70"/>
      <c r="K70" s="70"/>
      <c r="L70" s="70"/>
      <c r="M70" s="70"/>
      <c r="N70" s="74"/>
      <c r="O70" s="70"/>
      <c r="P70" s="70"/>
      <c r="Q70" s="74"/>
    </row>
    <row r="71" spans="1:19">
      <c r="A71" s="89"/>
      <c r="B71" s="4"/>
      <c r="C71" s="70"/>
      <c r="D71" s="70"/>
      <c r="E71" s="70"/>
      <c r="F71" s="70"/>
      <c r="G71" s="70"/>
      <c r="H71" s="74"/>
      <c r="I71" s="70"/>
      <c r="J71" s="70"/>
      <c r="K71" s="70"/>
      <c r="L71" s="70"/>
      <c r="M71" s="70"/>
      <c r="N71" s="74"/>
      <c r="O71" s="70"/>
      <c r="P71" s="70"/>
      <c r="Q71" s="74"/>
    </row>
    <row r="72" spans="1:19" ht="28.5" customHeight="1">
      <c r="A72" s="969"/>
      <c r="B72" s="969"/>
      <c r="C72" s="969"/>
      <c r="D72" s="969"/>
      <c r="E72" s="969"/>
      <c r="F72" s="969"/>
      <c r="G72" s="969"/>
      <c r="H72" s="969"/>
      <c r="I72" s="70"/>
      <c r="J72" s="70"/>
      <c r="K72" s="70"/>
      <c r="L72" s="70"/>
      <c r="M72" s="70"/>
      <c r="N72" s="74"/>
      <c r="O72" s="70"/>
      <c r="P72" s="70"/>
      <c r="Q72" s="74"/>
    </row>
    <row r="73" spans="1:19">
      <c r="A73" s="185"/>
      <c r="B73" s="91"/>
      <c r="C73" s="91"/>
      <c r="D73" s="91"/>
      <c r="E73" s="91"/>
      <c r="F73" s="91"/>
      <c r="G73" s="91"/>
      <c r="H73" s="74"/>
    </row>
    <row r="74" spans="1:19" ht="14.25" customHeight="1">
      <c r="A74" s="185"/>
      <c r="B74" s="91"/>
      <c r="C74" s="91"/>
      <c r="D74" s="91"/>
      <c r="E74" s="91"/>
      <c r="F74" s="91"/>
      <c r="G74" s="91"/>
      <c r="H74" s="74"/>
    </row>
  </sheetData>
  <mergeCells count="17">
    <mergeCell ref="A1:E1"/>
    <mergeCell ref="I2:N2"/>
    <mergeCell ref="C2:H2"/>
    <mergeCell ref="O2:S2"/>
    <mergeCell ref="I3:J3"/>
    <mergeCell ref="K3:L3"/>
    <mergeCell ref="R3:R4"/>
    <mergeCell ref="S3:S4"/>
    <mergeCell ref="M3:N3"/>
    <mergeCell ref="O3:O4"/>
    <mergeCell ref="P3:P4"/>
    <mergeCell ref="Q3:Q4"/>
    <mergeCell ref="A72:H72"/>
    <mergeCell ref="C3:D3"/>
    <mergeCell ref="E3:F3"/>
    <mergeCell ref="G3:H3"/>
    <mergeCell ref="A68:E68"/>
  </mergeCells>
  <phoneticPr fontId="12" type="noConversion"/>
  <printOptions horizontalCentered="1" headings="1"/>
  <pageMargins left="0.6" right="0.6" top="0.75" bottom="0.75" header="0.5" footer="0.5"/>
  <pageSetup scale="50" firstPageNumber="71" orientation="landscape" useFirstPageNumber="1" r:id="rId1"/>
  <headerFooter scaleWithDoc="0"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W31"/>
  <sheetViews>
    <sheetView zoomScaleNormal="100" zoomScaleSheetLayoutView="75" zoomScalePageLayoutView="75" workbookViewId="0">
      <selection activeCell="B26" sqref="B26"/>
    </sheetView>
  </sheetViews>
  <sheetFormatPr defaultColWidth="34.5546875" defaultRowHeight="13.8"/>
  <cols>
    <col min="1" max="1" width="34.5546875" style="5"/>
    <col min="2" max="2" width="30.33203125" style="4" customWidth="1"/>
    <col min="3" max="3" width="32.44140625" style="4" customWidth="1"/>
    <col min="4" max="4" width="29.5546875" style="4" customWidth="1"/>
    <col min="5" max="5" width="31.33203125" style="5" customWidth="1"/>
    <col min="6" max="6" width="12.5546875" style="4" hidden="1" customWidth="1"/>
    <col min="7" max="7" width="14.6640625" style="4" hidden="1" customWidth="1"/>
    <col min="8" max="8" width="26.6640625" style="4" bestFit="1" customWidth="1"/>
    <col min="9" max="9" width="12" style="4" customWidth="1"/>
    <col min="10" max="10" width="14.5546875" style="6" customWidth="1"/>
    <col min="11" max="11" width="12.5546875" style="4" customWidth="1"/>
    <col min="12" max="12" width="11" style="4" customWidth="1"/>
    <col min="13" max="13" width="14.6640625" style="4" customWidth="1"/>
    <col min="14" max="14" width="16.5546875" style="4" customWidth="1"/>
    <col min="15" max="15" width="16.44140625" style="4" customWidth="1"/>
    <col min="16" max="16" width="15.44140625" style="4" customWidth="1"/>
    <col min="17" max="18" width="14" style="4" customWidth="1"/>
    <col min="19" max="19" width="15.44140625" style="4" customWidth="1"/>
    <col min="20" max="20" width="19.5546875" style="4" customWidth="1"/>
    <col min="21" max="21" width="12.33203125" style="4" customWidth="1"/>
    <col min="22" max="22" width="12.5546875" style="4" customWidth="1"/>
    <col min="23" max="23" width="14.5546875" style="4" customWidth="1"/>
    <col min="24" max="16384" width="34.5546875" style="5"/>
  </cols>
  <sheetData>
    <row r="1" spans="1:23" ht="50.1" customHeight="1">
      <c r="A1" s="980" t="s">
        <v>351</v>
      </c>
      <c r="B1" s="980"/>
      <c r="C1" s="980"/>
      <c r="D1" s="980"/>
      <c r="E1" s="980"/>
      <c r="F1" s="980"/>
      <c r="G1" s="980"/>
      <c r="H1" s="453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</row>
    <row r="2" spans="1:23" ht="31.5" customHeight="1">
      <c r="A2" s="43" t="s">
        <v>52</v>
      </c>
      <c r="B2" s="879" t="s">
        <v>352</v>
      </c>
      <c r="C2" s="879" t="s">
        <v>353</v>
      </c>
      <c r="D2" s="879" t="s">
        <v>250</v>
      </c>
      <c r="E2" s="879" t="s">
        <v>55</v>
      </c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</row>
    <row r="3" spans="1:23" ht="17.100000000000001" customHeight="1">
      <c r="A3" s="423" t="s">
        <v>56</v>
      </c>
      <c r="B3" s="423"/>
      <c r="C3" s="423"/>
      <c r="D3" s="423"/>
      <c r="E3" s="423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</row>
    <row r="4" spans="1:23" ht="17.100000000000001" customHeight="1">
      <c r="A4" s="99" t="s">
        <v>39</v>
      </c>
      <c r="B4" s="12"/>
      <c r="C4" s="80"/>
      <c r="D4" s="309">
        <f>+'[27]ESA-Table 1'!G5</f>
        <v>15026522.869999999</v>
      </c>
      <c r="E4" s="80">
        <f>B4+C4+D4</f>
        <v>15026522.869999999</v>
      </c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5"/>
      <c r="W4" s="5"/>
    </row>
    <row r="5" spans="1:23" ht="17.100000000000001" customHeight="1">
      <c r="A5" s="99" t="s">
        <v>354</v>
      </c>
      <c r="B5" s="12"/>
      <c r="C5" s="80"/>
      <c r="D5" s="309">
        <f>+'[27]ESA-Table 1'!G6</f>
        <v>11383.5</v>
      </c>
      <c r="E5" s="80">
        <f t="shared" ref="E5:E26" si="0">B5+C5+D5</f>
        <v>11383.5</v>
      </c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5"/>
      <c r="W5" s="5"/>
    </row>
    <row r="6" spans="1:23" ht="17.100000000000001" customHeight="1">
      <c r="A6" s="99" t="s">
        <v>355</v>
      </c>
      <c r="B6" s="12"/>
      <c r="C6" s="80"/>
      <c r="D6" s="309">
        <f>+'[27]ESA-Table 1'!G7</f>
        <v>50031.27</v>
      </c>
      <c r="E6" s="80">
        <f t="shared" si="0"/>
        <v>50031.27</v>
      </c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5"/>
      <c r="W6" s="5"/>
    </row>
    <row r="7" spans="1:23" ht="17.100000000000001" customHeight="1">
      <c r="A7" s="150" t="s">
        <v>58</v>
      </c>
      <c r="B7" s="12"/>
      <c r="C7" s="80"/>
      <c r="D7" s="309">
        <f>+'[27]ESA-Table 1'!G8</f>
        <v>25212040.23</v>
      </c>
      <c r="E7" s="80">
        <f t="shared" si="0"/>
        <v>25212040.23</v>
      </c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5"/>
      <c r="W7" s="5"/>
    </row>
    <row r="8" spans="1:23" ht="17.100000000000001" customHeight="1">
      <c r="A8" s="99" t="s">
        <v>46</v>
      </c>
      <c r="B8" s="12"/>
      <c r="C8" s="80"/>
      <c r="D8" s="309">
        <f>+'[27]ESA-Table 1'!G9</f>
        <v>130</v>
      </c>
      <c r="E8" s="80">
        <f t="shared" si="0"/>
        <v>130</v>
      </c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5"/>
      <c r="W8" s="5"/>
    </row>
    <row r="9" spans="1:23" ht="17.100000000000001" customHeight="1">
      <c r="A9" s="99" t="s">
        <v>45</v>
      </c>
      <c r="B9" s="12"/>
      <c r="C9" s="80"/>
      <c r="D9" s="309">
        <f>+'[27]ESA-Table 1'!G10+'[27]ESA-Table 1A'!E6</f>
        <v>3751472.99</v>
      </c>
      <c r="E9" s="80">
        <f t="shared" si="0"/>
        <v>3751472.99</v>
      </c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5"/>
      <c r="W9" s="5"/>
    </row>
    <row r="10" spans="1:23" ht="17.100000000000001" customHeight="1">
      <c r="A10" s="99" t="s">
        <v>59</v>
      </c>
      <c r="B10" s="12"/>
      <c r="C10" s="80"/>
      <c r="D10" s="309">
        <f>+'[27]ESA-Table 1'!G11</f>
        <v>4456821.21</v>
      </c>
      <c r="E10" s="80">
        <f t="shared" si="0"/>
        <v>4456821.21</v>
      </c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5"/>
      <c r="W10" s="5"/>
    </row>
    <row r="11" spans="1:23" ht="17.100000000000001" customHeight="1">
      <c r="A11" s="99" t="s">
        <v>40</v>
      </c>
      <c r="B11" s="12"/>
      <c r="C11" s="80"/>
      <c r="D11" s="309">
        <f>+'[27]ESA-Table 1'!G12</f>
        <v>6398079.75</v>
      </c>
      <c r="E11" s="80">
        <f t="shared" si="0"/>
        <v>6398079.75</v>
      </c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5"/>
      <c r="W11" s="5"/>
    </row>
    <row r="12" spans="1:23" ht="17.100000000000001" customHeight="1">
      <c r="A12" s="99" t="s">
        <v>60</v>
      </c>
      <c r="B12" s="12"/>
      <c r="C12" s="80"/>
      <c r="D12" s="309">
        <f>+'[27]ESA-Table 1'!G13</f>
        <v>998002.5</v>
      </c>
      <c r="E12" s="80">
        <f t="shared" si="0"/>
        <v>998002.5</v>
      </c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5"/>
      <c r="W12" s="5"/>
    </row>
    <row r="13" spans="1:23" ht="17.100000000000001" customHeight="1">
      <c r="A13" s="99" t="s">
        <v>61</v>
      </c>
      <c r="B13" s="80"/>
      <c r="C13" s="80"/>
      <c r="D13" s="309">
        <f>+'[27]ESA-Table 1'!G14</f>
        <v>0</v>
      </c>
      <c r="E13" s="80">
        <f t="shared" si="0"/>
        <v>0</v>
      </c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5"/>
      <c r="W13" s="5"/>
    </row>
    <row r="14" spans="1:23" ht="17.100000000000001" customHeight="1">
      <c r="A14" s="333"/>
      <c r="B14" s="80"/>
      <c r="C14" s="80"/>
      <c r="D14" s="80"/>
      <c r="E14" s="80">
        <f t="shared" si="0"/>
        <v>0</v>
      </c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5"/>
      <c r="W14" s="5"/>
    </row>
    <row r="15" spans="1:23" s="24" customFormat="1" ht="17.100000000000001" customHeight="1">
      <c r="A15" s="152" t="s">
        <v>62</v>
      </c>
      <c r="B15" s="191">
        <f>SUM(B4:B14)</f>
        <v>0</v>
      </c>
      <c r="C15" s="191">
        <f t="shared" ref="C15:D15" si="1">SUM(C4:C14)</f>
        <v>0</v>
      </c>
      <c r="D15" s="191">
        <f t="shared" si="1"/>
        <v>55904484.32</v>
      </c>
      <c r="E15" s="191">
        <f t="shared" si="0"/>
        <v>55904484.32</v>
      </c>
      <c r="F15" s="192"/>
      <c r="G15" s="192"/>
      <c r="H15" s="192"/>
      <c r="I15" s="192"/>
      <c r="J15" s="192"/>
      <c r="K15" s="192"/>
      <c r="L15" s="192"/>
      <c r="M15" s="192"/>
      <c r="N15" s="192"/>
      <c r="O15" s="192"/>
      <c r="P15" s="192"/>
      <c r="Q15" s="192"/>
      <c r="R15" s="192"/>
      <c r="S15" s="192"/>
      <c r="T15" s="192"/>
      <c r="U15" s="192"/>
    </row>
    <row r="16" spans="1:23" ht="17.100000000000001" customHeight="1">
      <c r="A16" s="423"/>
      <c r="B16" s="423"/>
      <c r="C16" s="423"/>
      <c r="D16" s="423"/>
      <c r="E16" s="42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5"/>
      <c r="W16" s="5"/>
    </row>
    <row r="17" spans="1:23" ht="17.100000000000001" customHeight="1">
      <c r="A17" s="153" t="s">
        <v>63</v>
      </c>
      <c r="B17" s="80">
        <v>92423.38</v>
      </c>
      <c r="C17" s="80">
        <v>14752.42</v>
      </c>
      <c r="D17" s="80"/>
      <c r="E17" s="80">
        <f t="shared" si="0"/>
        <v>107175.8</v>
      </c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5"/>
      <c r="W17" s="5"/>
    </row>
    <row r="18" spans="1:23" ht="17.100000000000001" customHeight="1">
      <c r="A18" s="99" t="s">
        <v>64</v>
      </c>
      <c r="B18" s="309">
        <v>51400.959999999999</v>
      </c>
      <c r="C18" s="309">
        <v>5567.75</v>
      </c>
      <c r="D18" s="80">
        <f>195802.84+576640.75</f>
        <v>772443.59</v>
      </c>
      <c r="E18" s="80">
        <f t="shared" si="0"/>
        <v>829412.29999999993</v>
      </c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5"/>
      <c r="W18" s="5"/>
    </row>
    <row r="19" spans="1:23" ht="17.100000000000001" customHeight="1">
      <c r="A19" s="99" t="s">
        <v>65</v>
      </c>
      <c r="B19" s="309">
        <v>0</v>
      </c>
      <c r="C19" s="309">
        <v>385845.66</v>
      </c>
      <c r="D19" s="80"/>
      <c r="E19" s="80">
        <f t="shared" si="0"/>
        <v>385845.66</v>
      </c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5"/>
      <c r="W19" s="5"/>
    </row>
    <row r="20" spans="1:23" ht="28.5" customHeight="1">
      <c r="A20" s="154" t="s">
        <v>66</v>
      </c>
      <c r="B20" s="309">
        <v>0</v>
      </c>
      <c r="C20" s="309"/>
      <c r="D20" s="80"/>
      <c r="E20" s="80">
        <f t="shared" si="0"/>
        <v>0</v>
      </c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5"/>
      <c r="W20" s="5"/>
    </row>
    <row r="21" spans="1:23" ht="21" customHeight="1">
      <c r="A21" s="154" t="s">
        <v>67</v>
      </c>
      <c r="B21" s="309">
        <v>0</v>
      </c>
      <c r="C21" s="309">
        <v>15189.22</v>
      </c>
      <c r="D21" s="80"/>
      <c r="E21" s="80">
        <f t="shared" si="0"/>
        <v>15189.22</v>
      </c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5"/>
      <c r="W21" s="5"/>
    </row>
    <row r="22" spans="1:23" ht="21" customHeight="1">
      <c r="A22" s="99" t="s">
        <v>68</v>
      </c>
      <c r="B22" s="309">
        <f>-91.93+190909.73+141215.2+108621.92</f>
        <v>440654.92</v>
      </c>
      <c r="C22" s="732">
        <f>14355.859+'[27]ESA-Table 1A'!E16</f>
        <v>48666.188999999998</v>
      </c>
      <c r="D22" s="80"/>
      <c r="E22" s="80">
        <f t="shared" si="0"/>
        <v>489321.109</v>
      </c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5"/>
      <c r="W22" s="5"/>
    </row>
    <row r="23" spans="1:23" ht="22.5" customHeight="1">
      <c r="A23" s="99" t="s">
        <v>69</v>
      </c>
      <c r="B23" s="309">
        <f>940080.99+236766.81+5002.29+356967.35+16160.41+3698.84</f>
        <v>1558676.69</v>
      </c>
      <c r="C23" s="309">
        <v>1776098</v>
      </c>
      <c r="D23" s="80"/>
      <c r="E23" s="80">
        <f t="shared" si="0"/>
        <v>3334774.69</v>
      </c>
    </row>
    <row r="24" spans="1:23" ht="22.5" customHeight="1">
      <c r="A24" s="177" t="s">
        <v>70</v>
      </c>
      <c r="B24" s="309">
        <v>0</v>
      </c>
      <c r="C24" s="309">
        <v>54752.32</v>
      </c>
      <c r="D24" s="80"/>
      <c r="E24" s="80">
        <f t="shared" si="0"/>
        <v>54752.32</v>
      </c>
    </row>
    <row r="25" spans="1:23" ht="27" customHeight="1">
      <c r="A25" s="423"/>
      <c r="B25" s="423"/>
      <c r="C25" s="423"/>
      <c r="D25" s="423"/>
      <c r="E25" s="423"/>
      <c r="F25" s="15"/>
    </row>
    <row r="26" spans="1:23">
      <c r="A26" s="178" t="s">
        <v>71</v>
      </c>
      <c r="B26" s="191">
        <f>B15+SUM(B17:B24)</f>
        <v>2143155.9500000002</v>
      </c>
      <c r="C26" s="191">
        <f t="shared" ref="C26:D26" si="2">C15+SUM(C17:C24)</f>
        <v>2300871.5589999999</v>
      </c>
      <c r="D26" s="191">
        <f t="shared" si="2"/>
        <v>56676927.910000004</v>
      </c>
      <c r="E26" s="191">
        <f t="shared" si="0"/>
        <v>61120955.419</v>
      </c>
    </row>
    <row r="27" spans="1:23" ht="27" customHeight="1">
      <c r="B27" s="997"/>
      <c r="C27" s="997"/>
      <c r="D27" s="997"/>
      <c r="E27" s="997"/>
    </row>
    <row r="28" spans="1:23">
      <c r="A28" s="998"/>
      <c r="B28" s="999"/>
      <c r="C28" s="999"/>
      <c r="D28" s="999"/>
      <c r="E28" s="999"/>
      <c r="F28" s="999"/>
      <c r="G28" s="999"/>
      <c r="H28" s="999"/>
    </row>
    <row r="29" spans="1:23" ht="13.95" customHeight="1">
      <c r="A29" s="970" t="s">
        <v>350</v>
      </c>
      <c r="B29" s="970"/>
      <c r="C29" s="970"/>
      <c r="D29" s="970"/>
      <c r="E29" s="970"/>
    </row>
    <row r="30" spans="1:23">
      <c r="A30" s="970" t="s">
        <v>356</v>
      </c>
      <c r="B30" s="970"/>
      <c r="C30" s="970"/>
      <c r="D30" s="970"/>
      <c r="E30" s="970"/>
    </row>
    <row r="31" spans="1:23">
      <c r="E31" s="358"/>
    </row>
  </sheetData>
  <mergeCells count="5">
    <mergeCell ref="B27:E27"/>
    <mergeCell ref="A1:G1"/>
    <mergeCell ref="A28:H28"/>
    <mergeCell ref="A29:E29"/>
    <mergeCell ref="A30:E30"/>
  </mergeCells>
  <phoneticPr fontId="12" type="noConversion"/>
  <printOptions horizontalCentered="1" headings="1"/>
  <pageMargins left="0.5" right="0.495" top="1" bottom="1" header="0.5" footer="0.5"/>
  <pageSetup scale="80" firstPageNumber="72" orientation="landscape" useFirstPageNumber="1" r:id="rId1"/>
  <headerFooter scaleWithDoc="0" alignWithMargins="0">
    <oddFooter xml:space="preserve">&amp;R&amp;12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28"/>
  <sheetViews>
    <sheetView workbookViewId="0">
      <selection activeCell="H22" sqref="H22"/>
    </sheetView>
  </sheetViews>
  <sheetFormatPr defaultColWidth="9.109375" defaultRowHeight="13.2"/>
  <cols>
    <col min="1" max="1" width="14.5546875" style="352" customWidth="1"/>
    <col min="2" max="2" width="19.6640625" style="352" customWidth="1"/>
    <col min="3" max="3" width="14.5546875" style="352" customWidth="1"/>
    <col min="4" max="4" width="17.44140625" style="352" customWidth="1"/>
    <col min="5" max="8" width="14.5546875" style="352" customWidth="1"/>
    <col min="9" max="9" width="9.109375" style="352"/>
    <col min="10" max="10" width="25.6640625" style="352" bestFit="1" customWidth="1"/>
    <col min="11" max="16384" width="9.109375" style="352"/>
  </cols>
  <sheetData>
    <row r="1" spans="1:10" ht="57.6" customHeight="1">
      <c r="A1" s="909" t="s">
        <v>357</v>
      </c>
      <c r="B1" s="909"/>
      <c r="C1" s="909"/>
      <c r="D1" s="909"/>
      <c r="E1" s="909"/>
      <c r="F1" s="909"/>
      <c r="G1" s="909"/>
      <c r="H1" s="909"/>
      <c r="I1" s="909"/>
      <c r="J1" s="453"/>
    </row>
    <row r="2" spans="1:10" ht="27.6" customHeight="1">
      <c r="A2" s="1000" t="s">
        <v>358</v>
      </c>
      <c r="B2" s="1001"/>
      <c r="C2" s="1001"/>
      <c r="D2" s="1001"/>
      <c r="E2" s="1001"/>
      <c r="F2" s="1001"/>
      <c r="G2" s="1001"/>
      <c r="H2" s="1002"/>
      <c r="J2" s="355"/>
    </row>
    <row r="3" spans="1:10" ht="66">
      <c r="A3" s="100" t="s">
        <v>251</v>
      </c>
      <c r="B3" s="101" t="s">
        <v>359</v>
      </c>
      <c r="C3" s="101" t="s">
        <v>360</v>
      </c>
      <c r="D3" s="101" t="s">
        <v>361</v>
      </c>
      <c r="E3" s="101" t="s">
        <v>362</v>
      </c>
      <c r="F3" s="101" t="s">
        <v>363</v>
      </c>
      <c r="G3" s="101" t="s">
        <v>364</v>
      </c>
      <c r="H3" s="101" t="s">
        <v>365</v>
      </c>
    </row>
    <row r="4" spans="1:10" ht="13.8">
      <c r="A4" s="791" t="s">
        <v>366</v>
      </c>
      <c r="B4" s="792">
        <v>0</v>
      </c>
      <c r="C4" s="792">
        <v>3</v>
      </c>
      <c r="D4" s="792">
        <v>0</v>
      </c>
      <c r="E4" s="793">
        <v>4</v>
      </c>
      <c r="F4" s="793">
        <v>0</v>
      </c>
      <c r="G4" s="793">
        <v>3</v>
      </c>
      <c r="H4" s="792">
        <v>9</v>
      </c>
    </row>
    <row r="5" spans="1:10" ht="13.8">
      <c r="A5" s="791" t="s">
        <v>367</v>
      </c>
      <c r="B5" s="792">
        <v>15</v>
      </c>
      <c r="C5" s="792">
        <v>13</v>
      </c>
      <c r="D5" s="792">
        <v>0</v>
      </c>
      <c r="E5" s="793">
        <v>69</v>
      </c>
      <c r="F5" s="793">
        <v>16</v>
      </c>
      <c r="G5" s="793">
        <v>119</v>
      </c>
      <c r="H5" s="792">
        <v>729</v>
      </c>
    </row>
    <row r="6" spans="1:10" ht="13.8">
      <c r="A6" s="791" t="s">
        <v>368</v>
      </c>
      <c r="B6" s="792">
        <v>10</v>
      </c>
      <c r="C6" s="792">
        <v>19</v>
      </c>
      <c r="D6" s="792">
        <v>0</v>
      </c>
      <c r="E6" s="793">
        <v>1</v>
      </c>
      <c r="F6" s="793">
        <v>5</v>
      </c>
      <c r="G6" s="793">
        <v>79</v>
      </c>
      <c r="H6" s="792">
        <v>199</v>
      </c>
    </row>
    <row r="7" spans="1:10" ht="13.8">
      <c r="A7" s="791" t="s">
        <v>369</v>
      </c>
      <c r="B7" s="792">
        <v>100</v>
      </c>
      <c r="C7" s="792">
        <v>104</v>
      </c>
      <c r="D7" s="792">
        <v>6</v>
      </c>
      <c r="E7" s="793">
        <v>1506</v>
      </c>
      <c r="F7" s="793">
        <v>348</v>
      </c>
      <c r="G7" s="793">
        <v>2626</v>
      </c>
      <c r="H7" s="792">
        <v>14392</v>
      </c>
    </row>
    <row r="8" spans="1:10" ht="13.8">
      <c r="A8" s="791" t="s">
        <v>370</v>
      </c>
      <c r="B8" s="792">
        <v>0</v>
      </c>
      <c r="C8" s="792">
        <v>0</v>
      </c>
      <c r="D8" s="792">
        <v>0</v>
      </c>
      <c r="E8" s="793">
        <v>0</v>
      </c>
      <c r="F8" s="793">
        <v>0</v>
      </c>
      <c r="G8" s="793">
        <v>0</v>
      </c>
      <c r="H8" s="792">
        <v>1</v>
      </c>
    </row>
    <row r="9" spans="1:10" ht="13.8">
      <c r="A9" s="791" t="s">
        <v>371</v>
      </c>
      <c r="B9" s="792">
        <v>22</v>
      </c>
      <c r="C9" s="792">
        <v>31</v>
      </c>
      <c r="D9" s="792">
        <v>0</v>
      </c>
      <c r="E9" s="793">
        <v>233</v>
      </c>
      <c r="F9" s="793">
        <v>75</v>
      </c>
      <c r="G9" s="793">
        <v>448</v>
      </c>
      <c r="H9" s="792">
        <v>4356</v>
      </c>
    </row>
    <row r="10" spans="1:10" ht="13.8">
      <c r="A10" s="791" t="s">
        <v>372</v>
      </c>
      <c r="B10" s="792">
        <v>112</v>
      </c>
      <c r="C10" s="792">
        <v>154</v>
      </c>
      <c r="D10" s="792">
        <v>0</v>
      </c>
      <c r="E10" s="793">
        <v>1135</v>
      </c>
      <c r="F10" s="793">
        <v>229</v>
      </c>
      <c r="G10" s="793">
        <v>728</v>
      </c>
      <c r="H10" s="792">
        <v>4877</v>
      </c>
    </row>
    <row r="11" spans="1:10" ht="13.8">
      <c r="A11" s="791" t="s">
        <v>373</v>
      </c>
      <c r="B11" s="792">
        <v>194</v>
      </c>
      <c r="C11" s="792">
        <v>234</v>
      </c>
      <c r="D11" s="792">
        <v>2</v>
      </c>
      <c r="E11" s="793">
        <v>1458</v>
      </c>
      <c r="F11" s="793">
        <v>236</v>
      </c>
      <c r="G11" s="793">
        <v>1512</v>
      </c>
      <c r="H11" s="792">
        <v>9425</v>
      </c>
    </row>
    <row r="12" spans="1:10" ht="13.8">
      <c r="A12" s="791" t="s">
        <v>374</v>
      </c>
      <c r="B12" s="792">
        <v>1</v>
      </c>
      <c r="C12" s="792">
        <v>2</v>
      </c>
      <c r="D12" s="792">
        <v>0</v>
      </c>
      <c r="E12" s="793">
        <v>2</v>
      </c>
      <c r="F12" s="793">
        <v>5</v>
      </c>
      <c r="G12" s="793">
        <v>1</v>
      </c>
      <c r="H12" s="792">
        <v>38</v>
      </c>
    </row>
    <row r="13" spans="1:10" ht="13.8">
      <c r="A13" s="791" t="s">
        <v>375</v>
      </c>
      <c r="B13" s="792">
        <v>93</v>
      </c>
      <c r="C13" s="792">
        <v>107</v>
      </c>
      <c r="D13" s="792">
        <v>1</v>
      </c>
      <c r="E13" s="793">
        <v>49</v>
      </c>
      <c r="F13" s="793">
        <v>21</v>
      </c>
      <c r="G13" s="793">
        <v>757</v>
      </c>
      <c r="H13" s="792">
        <v>1871</v>
      </c>
    </row>
    <row r="14" spans="1:10" ht="13.8">
      <c r="A14" s="791" t="s">
        <v>376</v>
      </c>
      <c r="B14" s="792">
        <v>22</v>
      </c>
      <c r="C14" s="792">
        <v>24</v>
      </c>
      <c r="D14" s="792">
        <v>1</v>
      </c>
      <c r="E14" s="793">
        <v>147</v>
      </c>
      <c r="F14" s="793">
        <v>31</v>
      </c>
      <c r="G14" s="793">
        <v>82</v>
      </c>
      <c r="H14" s="792">
        <v>1074</v>
      </c>
    </row>
    <row r="15" spans="1:10">
      <c r="A15" s="102" t="s">
        <v>55</v>
      </c>
      <c r="B15" s="201">
        <f t="shared" ref="B15:H15" si="0">SUM(B4:B14)</f>
        <v>569</v>
      </c>
      <c r="C15" s="201">
        <f t="shared" si="0"/>
        <v>691</v>
      </c>
      <c r="D15" s="201">
        <f t="shared" si="0"/>
        <v>10</v>
      </c>
      <c r="E15" s="201">
        <f t="shared" si="0"/>
        <v>4604</v>
      </c>
      <c r="F15" s="201">
        <f t="shared" si="0"/>
        <v>966</v>
      </c>
      <c r="G15" s="201">
        <f t="shared" si="0"/>
        <v>6355</v>
      </c>
      <c r="H15" s="201">
        <f t="shared" si="0"/>
        <v>36971</v>
      </c>
    </row>
    <row r="18" spans="1:10" ht="12.45" customHeight="1">
      <c r="A18" s="970" t="s">
        <v>350</v>
      </c>
      <c r="B18" s="970"/>
      <c r="C18" s="970"/>
      <c r="D18" s="970"/>
      <c r="E18" s="970"/>
    </row>
    <row r="19" spans="1:10" ht="22.8">
      <c r="A19" s="605"/>
      <c r="B19" s="4"/>
      <c r="C19" s="4"/>
      <c r="D19" s="4"/>
      <c r="E19" s="5"/>
    </row>
    <row r="20" spans="1:10" ht="22.8">
      <c r="A20" s="460" t="s">
        <v>377</v>
      </c>
    </row>
    <row r="21" spans="1:10" ht="31.5" customHeight="1">
      <c r="A21" s="458"/>
      <c r="B21" s="1003" t="s">
        <v>378</v>
      </c>
      <c r="C21" s="1004"/>
      <c r="D21" s="1004"/>
      <c r="E21" s="1004"/>
      <c r="F21" s="1005"/>
      <c r="G21" s="457"/>
      <c r="H21" s="802"/>
    </row>
    <row r="22" spans="1:10" ht="121.2">
      <c r="A22" s="606" t="s">
        <v>379</v>
      </c>
      <c r="B22" s="101" t="s">
        <v>380</v>
      </c>
      <c r="C22" s="101" t="s">
        <v>381</v>
      </c>
      <c r="D22" s="101" t="s">
        <v>382</v>
      </c>
      <c r="E22" s="101" t="s">
        <v>383</v>
      </c>
      <c r="F22" s="101" t="s">
        <v>384</v>
      </c>
      <c r="G22" s="456"/>
      <c r="H22" s="456"/>
      <c r="J22" s="83"/>
    </row>
    <row r="23" spans="1:10">
      <c r="A23" s="459">
        <v>10686</v>
      </c>
      <c r="B23" s="459">
        <v>455</v>
      </c>
      <c r="C23" s="459">
        <v>744</v>
      </c>
      <c r="D23" s="459">
        <v>0</v>
      </c>
      <c r="E23" s="459">
        <v>606</v>
      </c>
      <c r="F23" s="459">
        <v>8881</v>
      </c>
      <c r="G23" s="607"/>
      <c r="H23" s="607"/>
    </row>
    <row r="24" spans="1:10">
      <c r="A24" s="102" t="s">
        <v>55</v>
      </c>
      <c r="B24" s="201">
        <f>SUM(B23:B23)</f>
        <v>455</v>
      </c>
      <c r="C24" s="201">
        <f>SUM(C23:C23)</f>
        <v>744</v>
      </c>
      <c r="D24" s="201">
        <f>SUM(D23:D23)</f>
        <v>0</v>
      </c>
      <c r="E24" s="201">
        <f>SUM(E23:E23)</f>
        <v>606</v>
      </c>
      <c r="F24" s="201">
        <f>SUM(F23:F23)</f>
        <v>8881</v>
      </c>
      <c r="G24" s="455"/>
      <c r="H24" s="455"/>
    </row>
    <row r="25" spans="1:10">
      <c r="G25" s="396"/>
      <c r="H25" s="396"/>
    </row>
    <row r="26" spans="1:10">
      <c r="A26" s="352" t="s">
        <v>385</v>
      </c>
    </row>
    <row r="27" spans="1:10" ht="13.2" customHeight="1">
      <c r="A27" s="970" t="s">
        <v>386</v>
      </c>
      <c r="B27" s="970"/>
      <c r="C27" s="970"/>
      <c r="D27" s="970"/>
      <c r="E27" s="970"/>
      <c r="F27" s="970"/>
      <c r="G27" s="970"/>
      <c r="H27" s="970"/>
      <c r="I27" s="970"/>
      <c r="J27" s="970"/>
    </row>
    <row r="28" spans="1:10">
      <c r="A28" s="970"/>
      <c r="B28" s="970"/>
      <c r="C28" s="970"/>
      <c r="D28" s="970"/>
      <c r="E28" s="970"/>
      <c r="F28" s="970"/>
      <c r="G28" s="970"/>
      <c r="H28" s="970"/>
      <c r="I28" s="970"/>
      <c r="J28" s="970"/>
    </row>
  </sheetData>
  <mergeCells count="5">
    <mergeCell ref="A2:H2"/>
    <mergeCell ref="A1:I1"/>
    <mergeCell ref="A18:E18"/>
    <mergeCell ref="B21:F21"/>
    <mergeCell ref="A27:J28"/>
  </mergeCells>
  <printOptions headings="1"/>
  <pageMargins left="0.7" right="0.7" top="0.75" bottom="0.75" header="0.3" footer="0.3"/>
  <pageSetup scale="76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J72"/>
  <sheetViews>
    <sheetView zoomScaleNormal="100" zoomScalePageLayoutView="90" workbookViewId="0">
      <selection activeCell="D5" sqref="D5"/>
    </sheetView>
  </sheetViews>
  <sheetFormatPr defaultColWidth="20.5546875" defaultRowHeight="13.8"/>
  <cols>
    <col min="1" max="1" width="41.6640625" style="283" customWidth="1"/>
    <col min="2" max="2" width="20.5546875" style="283"/>
    <col min="3" max="3" width="18.44140625" style="283" customWidth="1"/>
    <col min="4" max="4" width="13.5546875" style="283" customWidth="1"/>
    <col min="5" max="5" width="14.6640625" style="283" customWidth="1"/>
    <col min="6" max="6" width="16.5546875" style="283" customWidth="1"/>
    <col min="7" max="7" width="25.6640625" style="8" bestFit="1" customWidth="1"/>
    <col min="8" max="8" width="21.44140625" style="42" customWidth="1"/>
    <col min="9" max="9" width="30.44140625" style="283" customWidth="1"/>
    <col min="10" max="10" width="14.44140625" style="283" customWidth="1"/>
    <col min="11" max="11" width="13.6640625" style="283" customWidth="1"/>
    <col min="12" max="12" width="9.6640625" style="283" customWidth="1"/>
    <col min="13" max="13" width="5.5546875" style="283" customWidth="1"/>
    <col min="14" max="14" width="19.33203125" style="283" bestFit="1" customWidth="1"/>
    <col min="15" max="15" width="11.6640625" style="283" bestFit="1" customWidth="1"/>
    <col min="16" max="16" width="17.5546875" style="283" bestFit="1" customWidth="1"/>
    <col min="17" max="17" width="18.5546875" style="283" bestFit="1" customWidth="1"/>
    <col min="18" max="18" width="16.33203125" style="283" bestFit="1" customWidth="1"/>
    <col min="19" max="19" width="13.6640625" style="283" bestFit="1" customWidth="1"/>
    <col min="20" max="20" width="9.33203125" style="283" customWidth="1"/>
    <col min="21" max="21" width="8" style="283" bestFit="1" customWidth="1"/>
    <col min="22" max="22" width="16.5546875" style="283" bestFit="1" customWidth="1"/>
    <col min="23" max="23" width="14.5546875" style="283" bestFit="1" customWidth="1"/>
    <col min="24" max="24" width="10.5546875" style="283" bestFit="1" customWidth="1"/>
    <col min="25" max="25" width="19.44140625" style="283" bestFit="1" customWidth="1"/>
    <col min="26" max="26" width="16.6640625" style="283" bestFit="1" customWidth="1"/>
    <col min="27" max="27" width="17" style="283" bestFit="1" customWidth="1"/>
    <col min="28" max="29" width="19.44140625" style="283" bestFit="1" customWidth="1"/>
    <col min="30" max="31" width="18.44140625" style="283" bestFit="1" customWidth="1"/>
    <col min="32" max="16384" width="20.5546875" style="283"/>
  </cols>
  <sheetData>
    <row r="1" spans="1:9" s="26" customFormat="1" ht="69" customHeight="1" thickBot="1">
      <c r="A1" s="980" t="s">
        <v>387</v>
      </c>
      <c r="B1" s="980"/>
      <c r="C1" s="980"/>
      <c r="D1" s="980"/>
      <c r="E1" s="980"/>
      <c r="F1" s="980"/>
      <c r="G1" s="453"/>
      <c r="H1" s="87"/>
      <c r="I1" s="20"/>
    </row>
    <row r="2" spans="1:9" ht="78" customHeight="1">
      <c r="A2" s="84" t="s">
        <v>388</v>
      </c>
      <c r="B2" s="62"/>
      <c r="C2" s="62" t="s">
        <v>389</v>
      </c>
      <c r="D2" s="63" t="s">
        <v>390</v>
      </c>
      <c r="E2" s="63" t="s">
        <v>391</v>
      </c>
      <c r="F2" s="63" t="s">
        <v>392</v>
      </c>
      <c r="G2" s="64" t="s">
        <v>393</v>
      </c>
      <c r="H2" s="284"/>
    </row>
    <row r="3" spans="1:9" ht="14.25" customHeight="1" thickBot="1">
      <c r="A3" s="808" t="s">
        <v>39</v>
      </c>
      <c r="B3" s="809"/>
      <c r="C3" s="809"/>
      <c r="D3" s="810"/>
      <c r="E3" s="810"/>
      <c r="F3" s="811"/>
      <c r="G3" s="812"/>
      <c r="H3" s="283"/>
      <c r="I3" s="48"/>
    </row>
    <row r="4" spans="1:9" ht="14.25" customHeight="1">
      <c r="A4" s="170" t="s">
        <v>105</v>
      </c>
      <c r="B4" s="172" t="s">
        <v>106</v>
      </c>
      <c r="C4" s="383">
        <f>+'[27]ESA-Table 2'!C9</f>
        <v>0</v>
      </c>
      <c r="D4" s="813">
        <v>0</v>
      </c>
      <c r="E4" s="813"/>
      <c r="F4" s="814"/>
      <c r="G4" s="815">
        <v>0</v>
      </c>
      <c r="H4" s="283"/>
      <c r="I4" s="48"/>
    </row>
    <row r="5" spans="1:9" ht="14.25" customHeight="1">
      <c r="A5" s="168" t="s">
        <v>336</v>
      </c>
      <c r="B5" s="167" t="s">
        <v>106</v>
      </c>
      <c r="C5" s="383">
        <f>+'[27]ESA-Table 2'!C10</f>
        <v>14953</v>
      </c>
      <c r="D5" s="424">
        <f>+'[27]ESA-Table 2'!D10/'[27]ESA-Table 2'!C10</f>
        <v>773.99</v>
      </c>
      <c r="E5" s="424"/>
      <c r="F5" s="384">
        <v>14</v>
      </c>
      <c r="G5" s="742">
        <v>16010346.65</v>
      </c>
      <c r="H5" s="283"/>
      <c r="I5" s="48"/>
    </row>
    <row r="6" spans="1:9" ht="14.25" customHeight="1">
      <c r="A6" s="168" t="s">
        <v>394</v>
      </c>
      <c r="B6" s="167" t="s">
        <v>106</v>
      </c>
      <c r="C6" s="383">
        <f>+'[27]ESA-Table 2'!C11</f>
        <v>0</v>
      </c>
      <c r="D6" s="424"/>
      <c r="E6" s="424"/>
      <c r="F6" s="384"/>
      <c r="G6" s="742">
        <v>0</v>
      </c>
      <c r="H6" s="283"/>
      <c r="I6" s="48"/>
    </row>
    <row r="7" spans="1:9" ht="14.25" customHeight="1">
      <c r="A7" s="171" t="s">
        <v>41</v>
      </c>
      <c r="B7" s="165"/>
      <c r="C7" s="165"/>
      <c r="D7" s="165"/>
      <c r="E7" s="165"/>
      <c r="F7" s="165"/>
      <c r="G7" s="743"/>
      <c r="H7" s="283"/>
      <c r="I7" s="48"/>
    </row>
    <row r="8" spans="1:9" ht="14.25" customHeight="1">
      <c r="A8" s="176" t="s">
        <v>109</v>
      </c>
      <c r="B8" s="167" t="s">
        <v>110</v>
      </c>
      <c r="C8" s="383">
        <f>+'[27]ESA-Table 2'!C13</f>
        <v>13</v>
      </c>
      <c r="D8" s="424">
        <f>+'[27]ESA-Table 2'!D13/'[27]ESA-Table 2'!C13</f>
        <v>86.42307692307692</v>
      </c>
      <c r="E8" s="424"/>
      <c r="F8" s="384">
        <v>7</v>
      </c>
      <c r="G8" s="742">
        <v>908.53</v>
      </c>
      <c r="H8" s="283"/>
      <c r="I8" s="48"/>
    </row>
    <row r="9" spans="1:9" ht="14.25" customHeight="1">
      <c r="A9" s="168" t="s">
        <v>111</v>
      </c>
      <c r="B9" s="167" t="s">
        <v>110</v>
      </c>
      <c r="C9" s="383">
        <f>+'[27]ESA-Table 2'!C14</f>
        <v>230</v>
      </c>
      <c r="D9" s="424">
        <f>+'[27]ESA-Table 2'!D14/'[27]ESA-Table 2'!C14</f>
        <v>109.35486956521738</v>
      </c>
      <c r="E9" s="424"/>
      <c r="F9" s="384">
        <v>10</v>
      </c>
      <c r="G9" s="742">
        <v>27141.51</v>
      </c>
      <c r="H9" s="283"/>
      <c r="I9" s="48"/>
    </row>
    <row r="10" spans="1:9" ht="14.25" customHeight="1">
      <c r="A10" s="168" t="s">
        <v>112</v>
      </c>
      <c r="B10" s="167" t="s">
        <v>110</v>
      </c>
      <c r="C10" s="383">
        <f>+'[27]ESA-Table 2'!C15</f>
        <v>64</v>
      </c>
      <c r="D10" s="424">
        <f>+'[27]ESA-Table 2'!D15/'[27]ESA-Table 2'!C15</f>
        <v>85.316249999999997</v>
      </c>
      <c r="E10" s="424"/>
      <c r="F10" s="384">
        <v>11</v>
      </c>
      <c r="G10" s="742">
        <v>6338.5</v>
      </c>
      <c r="H10" s="283"/>
      <c r="I10" s="48"/>
    </row>
    <row r="11" spans="1:9" ht="14.25" customHeight="1">
      <c r="A11" s="168" t="s">
        <v>113</v>
      </c>
      <c r="B11" s="167" t="s">
        <v>110</v>
      </c>
      <c r="C11" s="383">
        <f>+'[27]ESA-Table 2'!C16</f>
        <v>224</v>
      </c>
      <c r="D11" s="424">
        <f>+'[27]ESA-Table 2'!D16/'[27]ESA-Table 2'!C16</f>
        <v>160.48299107142859</v>
      </c>
      <c r="E11" s="424"/>
      <c r="F11" s="384">
        <v>10</v>
      </c>
      <c r="G11" s="742">
        <v>38793</v>
      </c>
      <c r="H11" s="283"/>
      <c r="I11" s="48"/>
    </row>
    <row r="12" spans="1:9" ht="14.25" customHeight="1">
      <c r="A12" s="168" t="s">
        <v>114</v>
      </c>
      <c r="B12" s="167" t="s">
        <v>106</v>
      </c>
      <c r="C12" s="383">
        <f>+'[27]ESA-Table 2'!C17</f>
        <v>0</v>
      </c>
      <c r="D12" s="424"/>
      <c r="E12" s="424"/>
      <c r="F12" s="384"/>
      <c r="G12" s="742">
        <v>0</v>
      </c>
      <c r="H12" s="283"/>
      <c r="I12" s="48"/>
    </row>
    <row r="13" spans="1:9" ht="14.25" customHeight="1">
      <c r="A13" s="168" t="s">
        <v>115</v>
      </c>
      <c r="B13" s="167" t="s">
        <v>106</v>
      </c>
      <c r="C13" s="383">
        <f>+'[27]ESA-Table 2'!C18</f>
        <v>0</v>
      </c>
      <c r="D13" s="424"/>
      <c r="E13" s="424"/>
      <c r="F13" s="384"/>
      <c r="G13" s="742">
        <v>0</v>
      </c>
      <c r="H13" s="283"/>
      <c r="I13" s="48"/>
    </row>
    <row r="14" spans="1:9" ht="14.25" customHeight="1">
      <c r="A14" s="601" t="s">
        <v>176</v>
      </c>
      <c r="B14" s="602" t="s">
        <v>106</v>
      </c>
      <c r="C14" s="383">
        <f>+'[27]ESA-Table 2'!C19</f>
        <v>0</v>
      </c>
      <c r="D14" s="424"/>
      <c r="E14" s="425"/>
      <c r="F14" s="425"/>
      <c r="G14" s="742">
        <v>0</v>
      </c>
      <c r="H14" s="283"/>
      <c r="I14" s="48"/>
    </row>
    <row r="15" spans="1:9" ht="14.25" customHeight="1">
      <c r="A15" s="601" t="s">
        <v>117</v>
      </c>
      <c r="B15" s="602" t="s">
        <v>106</v>
      </c>
      <c r="C15" s="383">
        <f>+'[27]ESA-Table 2'!C20</f>
        <v>0</v>
      </c>
      <c r="D15" s="424"/>
      <c r="E15" s="424"/>
      <c r="F15" s="384"/>
      <c r="G15" s="742">
        <v>0</v>
      </c>
      <c r="H15" s="283"/>
      <c r="I15" s="48"/>
    </row>
    <row r="16" spans="1:9" ht="14.25" customHeight="1">
      <c r="A16" s="601" t="s">
        <v>118</v>
      </c>
      <c r="B16" s="602" t="s">
        <v>106</v>
      </c>
      <c r="C16" s="383">
        <f>+'[27]ESA-Table 2'!C21</f>
        <v>0</v>
      </c>
      <c r="D16" s="424"/>
      <c r="E16" s="424"/>
      <c r="F16" s="384"/>
      <c r="G16" s="742">
        <v>0</v>
      </c>
      <c r="H16" s="283"/>
      <c r="I16" s="48"/>
    </row>
    <row r="17" spans="1:9" ht="14.25" customHeight="1">
      <c r="A17" s="601" t="s">
        <v>119</v>
      </c>
      <c r="B17" s="602" t="s">
        <v>106</v>
      </c>
      <c r="C17" s="383">
        <f>+'[27]ESA-Table 2'!C22</f>
        <v>0</v>
      </c>
      <c r="D17" s="424"/>
      <c r="E17" s="425"/>
      <c r="F17" s="425"/>
      <c r="G17" s="742">
        <v>0</v>
      </c>
      <c r="H17" s="283"/>
      <c r="I17" s="48"/>
    </row>
    <row r="18" spans="1:9" ht="14.25" customHeight="1">
      <c r="A18" s="171" t="s">
        <v>42</v>
      </c>
      <c r="B18" s="165"/>
      <c r="C18" s="165"/>
      <c r="D18" s="165"/>
      <c r="E18" s="165"/>
      <c r="F18" s="165"/>
      <c r="G18" s="743"/>
      <c r="H18" s="283"/>
      <c r="I18" s="48"/>
    </row>
    <row r="19" spans="1:9" ht="14.25" customHeight="1">
      <c r="A19" s="170" t="s">
        <v>338</v>
      </c>
      <c r="B19" s="167" t="s">
        <v>110</v>
      </c>
      <c r="C19" s="383">
        <f>+'[27]ESA-Table 2'!C24</f>
        <v>506</v>
      </c>
      <c r="D19" s="424">
        <f>+'[27]ESA-Table 2'!D24/'[27]ESA-Table 2'!C24</f>
        <v>165.49654150197628</v>
      </c>
      <c r="E19" s="424"/>
      <c r="F19" s="384">
        <v>11</v>
      </c>
      <c r="G19" s="742">
        <v>97211.09</v>
      </c>
      <c r="H19" s="283"/>
      <c r="I19" s="48"/>
    </row>
    <row r="20" spans="1:9" ht="14.25" customHeight="1">
      <c r="A20" s="170" t="s">
        <v>339</v>
      </c>
      <c r="B20" s="167" t="s">
        <v>110</v>
      </c>
      <c r="C20" s="383">
        <f>+'[27]ESA-Table 2'!C25</f>
        <v>1</v>
      </c>
      <c r="D20" s="424">
        <f>+'[27]ESA-Table 2'!D25/'[27]ESA-Table 2'!C25</f>
        <v>0</v>
      </c>
      <c r="E20" s="424"/>
      <c r="F20" s="384"/>
      <c r="G20" s="742">
        <v>0</v>
      </c>
      <c r="H20" s="283"/>
      <c r="I20" s="48"/>
    </row>
    <row r="21" spans="1:9" ht="14.25" customHeight="1">
      <c r="A21" s="171" t="s">
        <v>43</v>
      </c>
      <c r="B21" s="165"/>
      <c r="C21" s="165"/>
      <c r="D21" s="165"/>
      <c r="E21" s="165"/>
      <c r="F21" s="165"/>
      <c r="G21" s="743"/>
      <c r="H21" s="283"/>
      <c r="I21" s="48"/>
    </row>
    <row r="22" spans="1:9" ht="14.25" customHeight="1">
      <c r="A22" s="170" t="s">
        <v>340</v>
      </c>
      <c r="B22" s="167" t="s">
        <v>106</v>
      </c>
      <c r="C22" s="383">
        <f>+'[27]ESA-Table 2'!C27</f>
        <v>0</v>
      </c>
      <c r="D22" s="424"/>
      <c r="E22" s="426"/>
      <c r="F22" s="384"/>
      <c r="G22" s="742">
        <v>0</v>
      </c>
      <c r="H22" s="283"/>
      <c r="I22" s="48"/>
    </row>
    <row r="23" spans="1:9" ht="14.25" customHeight="1">
      <c r="A23" s="170" t="s">
        <v>123</v>
      </c>
      <c r="B23" s="167" t="s">
        <v>106</v>
      </c>
      <c r="C23" s="383">
        <f>+'[27]ESA-Table 2'!C28</f>
        <v>1</v>
      </c>
      <c r="D23" s="424">
        <f>+'[27]ESA-Table 2'!D28/'[27]ESA-Table 2'!C28</f>
        <v>0</v>
      </c>
      <c r="E23" s="426"/>
      <c r="F23" s="384"/>
      <c r="G23" s="742">
        <v>0</v>
      </c>
      <c r="H23" s="283"/>
      <c r="I23" s="48"/>
    </row>
    <row r="24" spans="1:9" ht="14.25" customHeight="1">
      <c r="A24" s="168" t="s">
        <v>124</v>
      </c>
      <c r="B24" s="167" t="s">
        <v>106</v>
      </c>
      <c r="C24" s="383">
        <f>+'[27]ESA-Table 2'!C29</f>
        <v>879</v>
      </c>
      <c r="D24" s="424">
        <f>+'[27]ESA-Table 2'!D29/'[27]ESA-Table 2'!C29</f>
        <v>72.932275312855523</v>
      </c>
      <c r="E24" s="426"/>
      <c r="F24" s="384">
        <v>9</v>
      </c>
      <c r="G24" s="742">
        <v>63680.53</v>
      </c>
      <c r="H24" s="283"/>
      <c r="I24" s="48"/>
    </row>
    <row r="25" spans="1:9" ht="14.25" customHeight="1">
      <c r="A25" s="168" t="s">
        <v>341</v>
      </c>
      <c r="B25" s="167" t="s">
        <v>106</v>
      </c>
      <c r="C25" s="383">
        <f>+'[27]ESA-Table 2'!C30</f>
        <v>3100</v>
      </c>
      <c r="D25" s="424">
        <f>+'[27]ESA-Table 2'!D30/'[27]ESA-Table 2'!C30</f>
        <v>197.04836774193546</v>
      </c>
      <c r="E25" s="424"/>
      <c r="F25" s="384">
        <v>15</v>
      </c>
      <c r="G25" s="742">
        <v>886092.46</v>
      </c>
      <c r="H25" s="283"/>
      <c r="I25" s="48"/>
    </row>
    <row r="26" spans="1:9" ht="14.25" customHeight="1">
      <c r="A26" s="168" t="s">
        <v>126</v>
      </c>
      <c r="B26" s="167" t="s">
        <v>106</v>
      </c>
      <c r="C26" s="383">
        <f>+'[27]ESA-Table 2'!C31</f>
        <v>288</v>
      </c>
      <c r="D26" s="424">
        <f>+'[27]ESA-Table 2'!D31/'[27]ESA-Table 2'!C31</f>
        <v>708.10427083333332</v>
      </c>
      <c r="E26" s="425"/>
      <c r="F26" s="384">
        <v>15</v>
      </c>
      <c r="G26" s="742">
        <v>295824.81</v>
      </c>
      <c r="H26" s="283"/>
      <c r="I26" s="48"/>
    </row>
    <row r="27" spans="1:9" ht="14.25" customHeight="1">
      <c r="A27" s="173" t="s">
        <v>342</v>
      </c>
      <c r="B27" s="167" t="s">
        <v>106</v>
      </c>
      <c r="C27" s="383" t="e">
        <f>+'[27]ESA-Table 2'!#REF!</f>
        <v>#REF!</v>
      </c>
      <c r="D27" s="424"/>
      <c r="E27" s="424"/>
      <c r="F27" s="384"/>
      <c r="G27" s="742">
        <v>0</v>
      </c>
      <c r="H27" s="283"/>
      <c r="I27" s="48"/>
    </row>
    <row r="28" spans="1:9" ht="14.25" customHeight="1">
      <c r="A28" s="175" t="s">
        <v>343</v>
      </c>
      <c r="B28" s="167" t="s">
        <v>106</v>
      </c>
      <c r="C28" s="383">
        <f>+'[27]ESA-Table 2'!C32</f>
        <v>10984</v>
      </c>
      <c r="D28" s="424">
        <f>+'[27]ESA-Table 2'!D32/'[27]ESA-Table 2'!C32</f>
        <v>484.88693463219226</v>
      </c>
      <c r="E28" s="424"/>
      <c r="F28" s="384">
        <v>15</v>
      </c>
      <c r="G28" s="742">
        <v>7725827.4500000002</v>
      </c>
      <c r="H28" s="283"/>
      <c r="I28" s="48"/>
    </row>
    <row r="29" spans="1:9" ht="14.25" customHeight="1">
      <c r="A29" s="420" t="s">
        <v>128</v>
      </c>
      <c r="B29" s="167" t="s">
        <v>110</v>
      </c>
      <c r="C29" s="383">
        <f>+'[27]ESA-Table 2'!C33</f>
        <v>3058</v>
      </c>
      <c r="D29" s="424">
        <f>+'[27]ESA-Table 2'!D33/'[27]ESA-Table 2'!C33</f>
        <v>33.105506867233487</v>
      </c>
      <c r="E29" s="426"/>
      <c r="F29" s="384">
        <v>18</v>
      </c>
      <c r="G29" s="742">
        <v>164857.85999999999</v>
      </c>
      <c r="H29" s="283"/>
      <c r="I29" s="48"/>
    </row>
    <row r="30" spans="1:9" ht="14.25" customHeight="1">
      <c r="A30" s="601" t="s">
        <v>129</v>
      </c>
      <c r="B30" s="602" t="s">
        <v>110</v>
      </c>
      <c r="C30" s="383">
        <f>+'[27]ESA-Table 2'!C34</f>
        <v>0</v>
      </c>
      <c r="D30" s="424"/>
      <c r="E30" s="425"/>
      <c r="F30" s="425"/>
      <c r="G30" s="742">
        <v>0</v>
      </c>
      <c r="H30" s="283"/>
      <c r="I30" s="48"/>
    </row>
    <row r="31" spans="1:9" ht="14.25" customHeight="1">
      <c r="A31" s="601" t="s">
        <v>130</v>
      </c>
      <c r="B31" s="602" t="s">
        <v>110</v>
      </c>
      <c r="C31" s="383">
        <f>+'[27]ESA-Table 2'!C35</f>
        <v>0</v>
      </c>
      <c r="D31" s="424"/>
      <c r="E31" s="424"/>
      <c r="F31" s="384"/>
      <c r="G31" s="742">
        <v>0</v>
      </c>
      <c r="H31" s="283"/>
      <c r="I31" s="48"/>
    </row>
    <row r="32" spans="1:9" ht="14.25" customHeight="1">
      <c r="A32" s="601" t="s">
        <v>179</v>
      </c>
      <c r="B32" s="602" t="s">
        <v>110</v>
      </c>
      <c r="C32" s="383" t="e">
        <f>+'[27]ESA-Table 2'!#REF!</f>
        <v>#REF!</v>
      </c>
      <c r="D32" s="424"/>
      <c r="E32" s="424"/>
      <c r="F32" s="384"/>
      <c r="G32" s="742">
        <v>0</v>
      </c>
      <c r="H32" s="283"/>
      <c r="I32" s="48"/>
    </row>
    <row r="33" spans="1:9" ht="14.25" customHeight="1">
      <c r="A33" s="601" t="s">
        <v>131</v>
      </c>
      <c r="B33" s="602" t="s">
        <v>110</v>
      </c>
      <c r="C33" s="383">
        <f>+'[27]ESA-Table 2'!C36</f>
        <v>0</v>
      </c>
      <c r="D33" s="424"/>
      <c r="E33" s="424"/>
      <c r="F33" s="384"/>
      <c r="G33" s="742">
        <v>0</v>
      </c>
      <c r="H33" s="283"/>
      <c r="I33" s="48"/>
    </row>
    <row r="34" spans="1:9" ht="14.25" customHeight="1">
      <c r="A34" s="171" t="s">
        <v>46</v>
      </c>
      <c r="B34" s="165"/>
      <c r="C34" s="165"/>
      <c r="D34" s="165"/>
      <c r="E34" s="165"/>
      <c r="F34" s="165"/>
      <c r="G34" s="743"/>
      <c r="H34" s="283"/>
      <c r="I34" s="48"/>
    </row>
    <row r="35" spans="1:9" ht="14.25" customHeight="1">
      <c r="A35" s="168" t="s">
        <v>132</v>
      </c>
      <c r="B35" s="167" t="s">
        <v>110</v>
      </c>
      <c r="C35" s="383">
        <f>+'[27]ESA-Table 2'!C38</f>
        <v>0</v>
      </c>
      <c r="D35" s="424"/>
      <c r="E35" s="426"/>
      <c r="F35" s="384"/>
      <c r="G35" s="742">
        <v>0</v>
      </c>
      <c r="H35" s="283"/>
      <c r="I35" s="48"/>
    </row>
    <row r="36" spans="1:9" ht="14.25" customHeight="1">
      <c r="A36" s="168" t="s">
        <v>344</v>
      </c>
      <c r="B36" s="167" t="s">
        <v>110</v>
      </c>
      <c r="C36" s="383">
        <f>+'[27]ESA-Table 2'!C39</f>
        <v>1</v>
      </c>
      <c r="D36" s="424">
        <f>+'[27]ESA-Table 2'!D39/'[27]ESA-Table 2'!C39</f>
        <v>204</v>
      </c>
      <c r="E36" s="424"/>
      <c r="F36" s="384">
        <v>5</v>
      </c>
      <c r="G36" s="742">
        <v>123.43</v>
      </c>
      <c r="H36" s="283"/>
      <c r="I36" s="48"/>
    </row>
    <row r="37" spans="1:9" ht="14.25" customHeight="1">
      <c r="A37" s="171" t="s">
        <v>45</v>
      </c>
      <c r="B37" s="165"/>
      <c r="C37" s="165"/>
      <c r="D37" s="165"/>
      <c r="E37" s="165"/>
      <c r="F37" s="165"/>
      <c r="G37" s="743"/>
      <c r="H37" s="283"/>
      <c r="I37" s="48"/>
    </row>
    <row r="38" spans="1:9" ht="14.25" customHeight="1">
      <c r="A38" s="168" t="s">
        <v>346</v>
      </c>
      <c r="B38" s="167" t="s">
        <v>106</v>
      </c>
      <c r="C38" s="383">
        <f>+'[27]ESA-Table 2'!C41</f>
        <v>237659</v>
      </c>
      <c r="D38" s="424">
        <f>+'[27]ESA-Table 2'!D41/'[27]ESA-Table 2'!C41</f>
        <v>16.660019860388203</v>
      </c>
      <c r="E38" s="424"/>
      <c r="F38" s="734">
        <v>9.4</v>
      </c>
      <c r="G38" s="742">
        <v>3932828.1</v>
      </c>
      <c r="H38" s="72"/>
      <c r="I38" s="48"/>
    </row>
    <row r="39" spans="1:9" ht="14.25" customHeight="1">
      <c r="A39" s="168" t="s">
        <v>136</v>
      </c>
      <c r="B39" s="167" t="s">
        <v>106</v>
      </c>
      <c r="C39" s="383">
        <f>+'[27]ESA-Table 2'!C42</f>
        <v>0</v>
      </c>
      <c r="D39" s="424"/>
      <c r="E39" s="167"/>
      <c r="F39" s="384"/>
      <c r="G39" s="742">
        <v>0</v>
      </c>
      <c r="H39" s="283"/>
      <c r="I39" s="48"/>
    </row>
    <row r="40" spans="1:9" ht="14.25" customHeight="1">
      <c r="A40" s="168" t="s">
        <v>137</v>
      </c>
      <c r="B40" s="167" t="s">
        <v>106</v>
      </c>
      <c r="C40" s="383">
        <f>+'[27]ESA-Table 2'!C43</f>
        <v>1791</v>
      </c>
      <c r="D40" s="424">
        <f>+'[27]ESA-Table 2'!D43/'[27]ESA-Table 2'!C43</f>
        <v>34.960915689558902</v>
      </c>
      <c r="E40" s="167"/>
      <c r="F40" s="167">
        <v>16</v>
      </c>
      <c r="G40" s="742">
        <v>94943.45</v>
      </c>
      <c r="H40" s="283"/>
      <c r="I40" s="48"/>
    </row>
    <row r="41" spans="1:9" ht="14.25" customHeight="1">
      <c r="A41" s="168" t="s">
        <v>138</v>
      </c>
      <c r="B41" s="167" t="s">
        <v>106</v>
      </c>
      <c r="C41" s="383">
        <f>+'[27]ESA-Table 2'!C44</f>
        <v>3899</v>
      </c>
      <c r="D41" s="424">
        <f>+'[27]ESA-Table 2'!D44/'[27]ESA-Table 2'!C44</f>
        <v>90.270684790972055</v>
      </c>
      <c r="E41" s="167"/>
      <c r="F41" s="167">
        <v>16</v>
      </c>
      <c r="G41" s="742">
        <v>533220.81999999995</v>
      </c>
      <c r="H41" s="283"/>
      <c r="I41" s="48"/>
    </row>
    <row r="42" spans="1:9" ht="14.25" customHeight="1">
      <c r="A42" s="168" t="s">
        <v>139</v>
      </c>
      <c r="B42" s="167" t="s">
        <v>106</v>
      </c>
      <c r="C42" s="383">
        <f>+'[27]ESA-Table 2'!C45</f>
        <v>7235</v>
      </c>
      <c r="D42" s="424">
        <f>+'[27]ESA-Table 2'!D45/'[27]ESA-Table 2'!C45</f>
        <v>38.434776779543881</v>
      </c>
      <c r="E42" s="167"/>
      <c r="F42" s="167">
        <v>16</v>
      </c>
      <c r="G42" s="742">
        <v>421469.42</v>
      </c>
      <c r="H42" s="283"/>
      <c r="I42" s="48"/>
    </row>
    <row r="43" spans="1:9" ht="14.25" customHeight="1">
      <c r="A43" s="168" t="s">
        <v>140</v>
      </c>
      <c r="B43" s="167" t="s">
        <v>106</v>
      </c>
      <c r="C43" s="383">
        <f>+'[27]ESA-Table 2'!C46</f>
        <v>0</v>
      </c>
      <c r="D43" s="424"/>
      <c r="E43" s="167"/>
      <c r="F43" s="167"/>
      <c r="G43" s="742">
        <v>0</v>
      </c>
      <c r="H43" s="283"/>
      <c r="I43" s="48"/>
    </row>
    <row r="44" spans="1:9" ht="14.25" customHeight="1">
      <c r="A44" s="168" t="s">
        <v>141</v>
      </c>
      <c r="B44" s="167" t="s">
        <v>106</v>
      </c>
      <c r="C44" s="383">
        <f>+'[27]ESA-Table 2'!C47</f>
        <v>0</v>
      </c>
      <c r="D44" s="424"/>
      <c r="E44" s="167"/>
      <c r="F44" s="167"/>
      <c r="G44" s="742">
        <v>0</v>
      </c>
      <c r="H44" s="283"/>
      <c r="I44" s="48"/>
    </row>
    <row r="45" spans="1:9" ht="14.25" customHeight="1">
      <c r="A45" s="601" t="s">
        <v>142</v>
      </c>
      <c r="B45" s="602" t="s">
        <v>106</v>
      </c>
      <c r="C45" s="383">
        <f>+'[27]ESA-Table 2'!C48</f>
        <v>0</v>
      </c>
      <c r="D45" s="424"/>
      <c r="E45" s="167"/>
      <c r="F45" s="167"/>
      <c r="G45" s="742">
        <v>0</v>
      </c>
      <c r="H45" s="283"/>
      <c r="I45" s="48"/>
    </row>
    <row r="46" spans="1:9" ht="14.25" customHeight="1">
      <c r="A46" s="601" t="s">
        <v>143</v>
      </c>
      <c r="B46" s="602" t="s">
        <v>106</v>
      </c>
      <c r="C46" s="383">
        <f>+'[27]ESA-Table 2'!C49</f>
        <v>0</v>
      </c>
      <c r="D46" s="424"/>
      <c r="E46" s="167"/>
      <c r="F46" s="167"/>
      <c r="G46" s="742">
        <v>0</v>
      </c>
      <c r="H46" s="283"/>
      <c r="I46" s="48"/>
    </row>
    <row r="47" spans="1:9" ht="14.25" customHeight="1">
      <c r="A47" s="601" t="s">
        <v>144</v>
      </c>
      <c r="B47" s="602" t="s">
        <v>106</v>
      </c>
      <c r="C47" s="383">
        <f>+'[27]ESA-Table 2'!C50</f>
        <v>0</v>
      </c>
      <c r="D47" s="424"/>
      <c r="E47" s="167"/>
      <c r="F47" s="167"/>
      <c r="G47" s="742">
        <v>0</v>
      </c>
      <c r="H47" s="283"/>
      <c r="I47" s="48"/>
    </row>
    <row r="48" spans="1:9" ht="14.25" customHeight="1">
      <c r="A48" s="601" t="s">
        <v>145</v>
      </c>
      <c r="B48" s="602" t="s">
        <v>106</v>
      </c>
      <c r="C48" s="383">
        <f>+'[27]ESA-Table 2'!C51</f>
        <v>107634</v>
      </c>
      <c r="D48" s="424">
        <f>+'[27]ESA-Table 2'!D51/'[27]ESA-Table 2'!C51</f>
        <v>39.097583848969656</v>
      </c>
      <c r="E48" s="167"/>
      <c r="F48" s="167">
        <v>16</v>
      </c>
      <c r="G48" s="742">
        <v>6373584.9000000004</v>
      </c>
      <c r="H48" s="283"/>
      <c r="I48" s="48"/>
    </row>
    <row r="49" spans="1:10" ht="14.25" customHeight="1">
      <c r="A49" s="171" t="s">
        <v>47</v>
      </c>
      <c r="B49" s="165"/>
      <c r="C49" s="165"/>
      <c r="D49" s="165"/>
      <c r="E49" s="165"/>
      <c r="F49" s="165"/>
      <c r="G49" s="743"/>
      <c r="H49" s="283"/>
      <c r="I49" s="48"/>
    </row>
    <row r="50" spans="1:10" ht="14.25" customHeight="1">
      <c r="A50" s="744" t="s">
        <v>146</v>
      </c>
      <c r="B50" s="167" t="s">
        <v>106</v>
      </c>
      <c r="C50" s="383">
        <f>+'[27]ESA-Table 2'!C53</f>
        <v>2179</v>
      </c>
      <c r="D50" s="424">
        <f>+'[27]ESA-Table 2'!D53/'[27]ESA-Table 2'!C53</f>
        <v>1743.4766773749427</v>
      </c>
      <c r="E50" s="167"/>
      <c r="F50" s="167">
        <v>10</v>
      </c>
      <c r="G50" s="742">
        <v>4099677.96</v>
      </c>
      <c r="H50" s="283"/>
      <c r="I50" s="48"/>
    </row>
    <row r="51" spans="1:10" ht="14.25" customHeight="1">
      <c r="A51" s="744" t="s">
        <v>347</v>
      </c>
      <c r="B51" s="167" t="s">
        <v>106</v>
      </c>
      <c r="C51" s="383">
        <f>+'[27]ESA-Table 2'!C54</f>
        <v>42811</v>
      </c>
      <c r="D51" s="424">
        <f>+'[27]ESA-Table 2'!D54/'[27]ESA-Table 2'!C54</f>
        <v>24.296475438555511</v>
      </c>
      <c r="E51" s="167"/>
      <c r="F51" s="167">
        <v>5</v>
      </c>
      <c r="G51" s="742">
        <v>629446.07999999996</v>
      </c>
      <c r="H51" s="283"/>
      <c r="I51" s="48"/>
    </row>
    <row r="52" spans="1:10" ht="14.25" customHeight="1">
      <c r="A52" s="601" t="s">
        <v>148</v>
      </c>
      <c r="B52" s="602" t="s">
        <v>106</v>
      </c>
      <c r="C52" s="383">
        <f>+'[27]ESA-Table 2'!C55</f>
        <v>721</v>
      </c>
      <c r="D52" s="424">
        <f>+'[27]ESA-Table 2'!D55/'[27]ESA-Table 2'!C55</f>
        <v>130</v>
      </c>
      <c r="E52" s="167"/>
      <c r="F52" s="167">
        <v>5</v>
      </c>
      <c r="G52" s="742">
        <v>56712.07</v>
      </c>
      <c r="H52" s="283"/>
      <c r="I52" s="48"/>
    </row>
    <row r="53" spans="1:10" ht="14.25" customHeight="1">
      <c r="A53" s="520" t="s">
        <v>189</v>
      </c>
      <c r="B53" s="422"/>
      <c r="C53" s="422"/>
      <c r="D53" s="422"/>
      <c r="E53" s="422"/>
      <c r="F53" s="422"/>
      <c r="G53" s="745"/>
      <c r="H53" s="283"/>
      <c r="I53" s="48"/>
    </row>
    <row r="54" spans="1:10" ht="14.25" customHeight="1">
      <c r="A54" s="581" t="s">
        <v>348</v>
      </c>
      <c r="B54" s="387" t="s">
        <v>110</v>
      </c>
      <c r="C54" s="427"/>
      <c r="D54" s="167"/>
      <c r="E54" s="167"/>
      <c r="F54" s="167"/>
      <c r="G54" s="742">
        <v>0</v>
      </c>
      <c r="H54" s="283"/>
      <c r="I54" s="48"/>
    </row>
    <row r="55" spans="1:10" ht="14.25" customHeight="1">
      <c r="A55" s="583" t="s">
        <v>191</v>
      </c>
      <c r="B55" s="387" t="s">
        <v>110</v>
      </c>
      <c r="C55" s="427"/>
      <c r="D55" s="167"/>
      <c r="E55" s="167"/>
      <c r="F55" s="167"/>
      <c r="G55" s="742">
        <v>0</v>
      </c>
      <c r="H55" s="283"/>
      <c r="I55" s="48"/>
    </row>
    <row r="56" spans="1:10" ht="14.25" customHeight="1">
      <c r="A56" s="583" t="s">
        <v>349</v>
      </c>
      <c r="B56" s="387" t="s">
        <v>110</v>
      </c>
      <c r="C56" s="427"/>
      <c r="D56" s="167"/>
      <c r="E56" s="167"/>
      <c r="F56" s="167"/>
      <c r="G56" s="742">
        <v>0</v>
      </c>
      <c r="H56" s="283"/>
      <c r="I56" s="48"/>
    </row>
    <row r="57" spans="1:10" ht="14.25" customHeight="1">
      <c r="A57" s="746" t="s">
        <v>149</v>
      </c>
      <c r="B57" s="422"/>
      <c r="C57" s="320"/>
      <c r="D57" s="385"/>
      <c r="E57" s="385"/>
      <c r="F57" s="385"/>
      <c r="G57" s="747"/>
      <c r="H57" s="283"/>
      <c r="I57" s="48"/>
    </row>
    <row r="58" spans="1:10" ht="14.25" customHeight="1">
      <c r="A58" s="428"/>
      <c r="B58" s="429"/>
      <c r="C58" s="427"/>
      <c r="D58" s="167"/>
      <c r="E58" s="167"/>
      <c r="F58" s="167"/>
      <c r="G58" s="742">
        <v>0</v>
      </c>
      <c r="H58" s="283"/>
      <c r="I58" s="48"/>
    </row>
    <row r="59" spans="1:10" ht="14.25" customHeight="1">
      <c r="A59" s="428"/>
      <c r="B59" s="429"/>
      <c r="C59" s="427"/>
      <c r="D59" s="167"/>
      <c r="E59" s="167"/>
      <c r="F59" s="167"/>
      <c r="G59" s="748"/>
      <c r="H59" s="283"/>
      <c r="I59" s="48"/>
    </row>
    <row r="60" spans="1:10" ht="14.25" customHeight="1">
      <c r="A60" s="166" t="s">
        <v>55</v>
      </c>
      <c r="B60" s="172"/>
      <c r="C60" s="705" t="e">
        <f>SUM(C4:C52)</f>
        <v>#REF!</v>
      </c>
      <c r="D60" s="386"/>
      <c r="E60" s="386"/>
      <c r="F60" s="386"/>
      <c r="G60" s="749">
        <v>0</v>
      </c>
      <c r="H60" s="283"/>
      <c r="I60" s="48"/>
    </row>
    <row r="61" spans="1:10" ht="14.25" customHeight="1">
      <c r="A61" s="171"/>
      <c r="B61" s="165"/>
      <c r="C61" s="165"/>
      <c r="D61" s="165"/>
      <c r="E61" s="165"/>
      <c r="F61" s="165"/>
      <c r="G61" s="747"/>
      <c r="H61" s="325"/>
      <c r="I61" s="48"/>
    </row>
    <row r="62" spans="1:10" ht="14.25" customHeight="1">
      <c r="A62" s="66" t="s">
        <v>395</v>
      </c>
      <c r="B62" s="386">
        <v>80333</v>
      </c>
      <c r="C62" s="167"/>
      <c r="D62" s="386"/>
      <c r="E62" s="386"/>
      <c r="F62" s="386"/>
      <c r="G62" s="749"/>
      <c r="H62" s="325"/>
      <c r="I62" s="48"/>
    </row>
    <row r="63" spans="1:10" ht="14.25" customHeight="1" thickBot="1">
      <c r="A63" s="67" t="s">
        <v>396</v>
      </c>
      <c r="B63" s="750">
        <f>SUM(G4:G52)</f>
        <v>41459028.619999997</v>
      </c>
      <c r="C63" s="751"/>
      <c r="D63" s="752"/>
      <c r="E63" s="752"/>
      <c r="F63" s="752"/>
      <c r="G63" s="753"/>
      <c r="H63" s="283"/>
      <c r="I63" s="48"/>
    </row>
    <row r="64" spans="1:10">
      <c r="C64" s="25"/>
      <c r="D64" s="25"/>
      <c r="E64" s="25"/>
      <c r="F64" s="25"/>
      <c r="G64" s="88"/>
      <c r="H64" s="68"/>
      <c r="I64" s="25"/>
      <c r="J64" s="25"/>
    </row>
    <row r="65" spans="1:9">
      <c r="A65" s="1006"/>
      <c r="B65" s="1006"/>
      <c r="C65" s="1006"/>
      <c r="D65" s="1006"/>
      <c r="E65" s="1006"/>
      <c r="F65" s="1006"/>
      <c r="G65" s="1006"/>
      <c r="H65" s="1006"/>
      <c r="I65" s="326"/>
    </row>
    <row r="66" spans="1:9">
      <c r="A66" s="970" t="s">
        <v>397</v>
      </c>
      <c r="B66" s="970"/>
      <c r="C66" s="970"/>
      <c r="D66" s="970"/>
      <c r="E66" s="970"/>
      <c r="F66" s="883"/>
      <c r="G66" s="883"/>
      <c r="H66" s="883"/>
      <c r="I66" s="326"/>
    </row>
    <row r="67" spans="1:9" ht="25.2" customHeight="1">
      <c r="A67" s="1007" t="s">
        <v>398</v>
      </c>
      <c r="B67" s="1007"/>
      <c r="C67" s="1007"/>
      <c r="D67" s="1007"/>
      <c r="E67" s="1007"/>
      <c r="F67" s="1007"/>
      <c r="G67" s="1007"/>
      <c r="H67" s="339"/>
      <c r="I67" s="326"/>
    </row>
    <row r="68" spans="1:9" ht="15" customHeight="1">
      <c r="A68" s="1006" t="s">
        <v>399</v>
      </c>
      <c r="B68" s="1006"/>
      <c r="C68" s="1006"/>
      <c r="D68" s="1006"/>
      <c r="E68" s="1006"/>
      <c r="F68" s="1006"/>
      <c r="G68" s="1006"/>
      <c r="H68" s="1006"/>
    </row>
    <row r="69" spans="1:9" ht="15" customHeight="1">
      <c r="A69" s="883"/>
      <c r="B69" s="883"/>
      <c r="C69" s="883"/>
      <c r="D69" s="883"/>
      <c r="E69" s="883"/>
      <c r="F69" s="883"/>
      <c r="G69" s="883"/>
      <c r="H69" s="883"/>
    </row>
    <row r="70" spans="1:9">
      <c r="A70" s="91" t="s">
        <v>198</v>
      </c>
    </row>
    <row r="72" spans="1:9">
      <c r="C72" s="72"/>
    </row>
  </sheetData>
  <mergeCells count="5">
    <mergeCell ref="A1:F1"/>
    <mergeCell ref="A65:H65"/>
    <mergeCell ref="A66:E66"/>
    <mergeCell ref="A67:G67"/>
    <mergeCell ref="A68:H68"/>
  </mergeCells>
  <phoneticPr fontId="0" type="noConversion"/>
  <printOptions horizontalCentered="1" headings="1"/>
  <pageMargins left="0.5" right="0.5" top="0.5" bottom="0.5" header="0.25" footer="0.25"/>
  <pageSetup scale="62" firstPageNumber="74" orientation="portrait" useFirstPageNumber="1" r:id="rId1"/>
  <headerFooter scaleWithDoc="0"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F56"/>
  <sheetViews>
    <sheetView zoomScaleNormal="100" workbookViewId="0">
      <selection sqref="A1:C1"/>
    </sheetView>
  </sheetViews>
  <sheetFormatPr defaultColWidth="9.33203125" defaultRowHeight="13.8"/>
  <cols>
    <col min="1" max="1" width="26.5546875" style="8" customWidth="1"/>
    <col min="2" max="2" width="30.33203125" style="49" customWidth="1"/>
    <col min="3" max="3" width="28" style="283" customWidth="1"/>
    <col min="4" max="4" width="25.6640625" style="283" bestFit="1" customWidth="1"/>
    <col min="5" max="5" width="11.5546875" style="283" bestFit="1" customWidth="1"/>
    <col min="6" max="6" width="25.44140625" style="283" bestFit="1" customWidth="1"/>
    <col min="7" max="7" width="20.33203125" style="283" bestFit="1" customWidth="1"/>
    <col min="8" max="8" width="12" style="283" bestFit="1" customWidth="1"/>
    <col min="9" max="16384" width="9.33203125" style="283"/>
  </cols>
  <sheetData>
    <row r="1" spans="1:6" s="26" customFormat="1" ht="70.5" customHeight="1">
      <c r="A1" s="1008" t="s">
        <v>400</v>
      </c>
      <c r="B1" s="1008"/>
      <c r="C1" s="1008"/>
      <c r="D1" s="453"/>
    </row>
    <row r="2" spans="1:6">
      <c r="A2" s="1" t="s">
        <v>233</v>
      </c>
      <c r="B2" s="69" t="s">
        <v>401</v>
      </c>
      <c r="C2" s="1" t="s">
        <v>402</v>
      </c>
    </row>
    <row r="3" spans="1:6">
      <c r="A3" s="73">
        <v>2017</v>
      </c>
      <c r="B3" s="202">
        <v>0.1330982</v>
      </c>
      <c r="C3" s="202">
        <v>0</v>
      </c>
    </row>
    <row r="4" spans="1:6">
      <c r="A4" s="73">
        <v>2018</v>
      </c>
      <c r="B4" s="202">
        <f t="shared" ref="B4:C19" si="0">B3*1.03</f>
        <v>0.137091146</v>
      </c>
      <c r="C4" s="202">
        <f t="shared" si="0"/>
        <v>0</v>
      </c>
    </row>
    <row r="5" spans="1:6">
      <c r="A5" s="73">
        <v>2019</v>
      </c>
      <c r="B5" s="202">
        <f t="shared" si="0"/>
        <v>0.14120388038000001</v>
      </c>
      <c r="C5" s="202">
        <f t="shared" si="0"/>
        <v>0</v>
      </c>
    </row>
    <row r="6" spans="1:6">
      <c r="A6" s="73">
        <v>2020</v>
      </c>
      <c r="B6" s="202">
        <f t="shared" si="0"/>
        <v>0.14543999679140002</v>
      </c>
      <c r="C6" s="202">
        <f t="shared" si="0"/>
        <v>0</v>
      </c>
    </row>
    <row r="7" spans="1:6">
      <c r="A7" s="73">
        <v>2021</v>
      </c>
      <c r="B7" s="202">
        <f t="shared" si="0"/>
        <v>0.14980319669514203</v>
      </c>
      <c r="C7" s="202">
        <f t="shared" si="0"/>
        <v>0</v>
      </c>
    </row>
    <row r="8" spans="1:6">
      <c r="A8" s="73">
        <v>2022</v>
      </c>
      <c r="B8" s="202">
        <f t="shared" si="0"/>
        <v>0.15429729259599628</v>
      </c>
      <c r="C8" s="202">
        <f t="shared" si="0"/>
        <v>0</v>
      </c>
    </row>
    <row r="9" spans="1:6">
      <c r="A9" s="73">
        <v>2023</v>
      </c>
      <c r="B9" s="202">
        <f t="shared" si="0"/>
        <v>0.15892621137387616</v>
      </c>
      <c r="C9" s="202">
        <f t="shared" si="0"/>
        <v>0</v>
      </c>
    </row>
    <row r="10" spans="1:6">
      <c r="A10" s="73">
        <v>2024</v>
      </c>
      <c r="B10" s="202">
        <f t="shared" si="0"/>
        <v>0.16369399771509247</v>
      </c>
      <c r="C10" s="202">
        <f t="shared" si="0"/>
        <v>0</v>
      </c>
    </row>
    <row r="11" spans="1:6">
      <c r="A11" s="73">
        <v>2025</v>
      </c>
      <c r="B11" s="202">
        <f t="shared" si="0"/>
        <v>0.16860481764654525</v>
      </c>
      <c r="C11" s="202">
        <f t="shared" si="0"/>
        <v>0</v>
      </c>
    </row>
    <row r="12" spans="1:6">
      <c r="A12" s="73">
        <v>2026</v>
      </c>
      <c r="B12" s="202">
        <f t="shared" si="0"/>
        <v>0.17366296217594163</v>
      </c>
      <c r="C12" s="202">
        <f t="shared" si="0"/>
        <v>0</v>
      </c>
    </row>
    <row r="13" spans="1:6">
      <c r="A13" s="73">
        <v>2027</v>
      </c>
      <c r="B13" s="202">
        <f t="shared" si="0"/>
        <v>0.17887285104121989</v>
      </c>
      <c r="C13" s="202">
        <f t="shared" si="0"/>
        <v>0</v>
      </c>
      <c r="E13" s="4"/>
    </row>
    <row r="14" spans="1:6">
      <c r="A14" s="73">
        <v>2028</v>
      </c>
      <c r="B14" s="202">
        <f t="shared" si="0"/>
        <v>0.18423903657245649</v>
      </c>
      <c r="C14" s="202">
        <f t="shared" si="0"/>
        <v>0</v>
      </c>
      <c r="E14" s="4"/>
      <c r="F14" s="4"/>
    </row>
    <row r="15" spans="1:6">
      <c r="A15" s="73">
        <v>2029</v>
      </c>
      <c r="B15" s="202">
        <f t="shared" si="0"/>
        <v>0.1897662076696302</v>
      </c>
      <c r="C15" s="202">
        <f t="shared" si="0"/>
        <v>0</v>
      </c>
      <c r="E15" s="4"/>
      <c r="F15" s="4"/>
    </row>
    <row r="16" spans="1:6">
      <c r="A16" s="73">
        <v>2030</v>
      </c>
      <c r="B16" s="202">
        <f t="shared" si="0"/>
        <v>0.19545919389971911</v>
      </c>
      <c r="C16" s="202">
        <f t="shared" si="0"/>
        <v>0</v>
      </c>
      <c r="E16" s="4"/>
      <c r="F16" s="4"/>
    </row>
    <row r="17" spans="1:6">
      <c r="A17" s="73">
        <v>2031</v>
      </c>
      <c r="B17" s="202">
        <f t="shared" si="0"/>
        <v>0.20132296971671068</v>
      </c>
      <c r="C17" s="202">
        <f t="shared" si="0"/>
        <v>0</v>
      </c>
      <c r="E17" s="4"/>
      <c r="F17" s="4"/>
    </row>
    <row r="18" spans="1:6">
      <c r="A18" s="73">
        <v>2032</v>
      </c>
      <c r="B18" s="202">
        <f t="shared" si="0"/>
        <v>0.207362658808212</v>
      </c>
      <c r="C18" s="202">
        <f t="shared" si="0"/>
        <v>0</v>
      </c>
      <c r="E18" s="4"/>
      <c r="F18" s="4"/>
    </row>
    <row r="19" spans="1:6">
      <c r="A19" s="73">
        <v>2033</v>
      </c>
      <c r="B19" s="202">
        <f t="shared" si="0"/>
        <v>0.21358353857245838</v>
      </c>
      <c r="C19" s="202">
        <f t="shared" si="0"/>
        <v>0</v>
      </c>
      <c r="E19" s="4"/>
      <c r="F19" s="4"/>
    </row>
    <row r="20" spans="1:6">
      <c r="A20" s="73">
        <v>2034</v>
      </c>
      <c r="B20" s="202">
        <f t="shared" ref="B20:C27" si="1">B19*1.03</f>
        <v>0.21999104472963213</v>
      </c>
      <c r="C20" s="202">
        <f t="shared" si="1"/>
        <v>0</v>
      </c>
      <c r="E20" s="4"/>
      <c r="F20" s="4"/>
    </row>
    <row r="21" spans="1:6">
      <c r="A21" s="73">
        <v>2035</v>
      </c>
      <c r="B21" s="202">
        <f t="shared" si="1"/>
        <v>0.22659077607152109</v>
      </c>
      <c r="C21" s="202">
        <f t="shared" si="1"/>
        <v>0</v>
      </c>
      <c r="E21" s="4"/>
      <c r="F21" s="4"/>
    </row>
    <row r="22" spans="1:6">
      <c r="A22" s="73">
        <v>2036</v>
      </c>
      <c r="B22" s="202">
        <f t="shared" si="1"/>
        <v>0.23338849935366673</v>
      </c>
      <c r="C22" s="202">
        <f t="shared" si="1"/>
        <v>0</v>
      </c>
      <c r="E22" s="4"/>
      <c r="F22" s="4"/>
    </row>
    <row r="23" spans="1:6">
      <c r="A23" s="73">
        <v>2037</v>
      </c>
      <c r="B23" s="202">
        <f t="shared" si="1"/>
        <v>0.24039015433427674</v>
      </c>
      <c r="C23" s="202">
        <f t="shared" si="1"/>
        <v>0</v>
      </c>
      <c r="E23" s="4"/>
      <c r="F23" s="4"/>
    </row>
    <row r="24" spans="1:6">
      <c r="A24" s="73">
        <v>2038</v>
      </c>
      <c r="B24" s="202">
        <f t="shared" si="1"/>
        <v>0.24760185896430506</v>
      </c>
      <c r="C24" s="202">
        <f t="shared" si="1"/>
        <v>0</v>
      </c>
      <c r="E24" s="4"/>
      <c r="F24" s="4"/>
    </row>
    <row r="25" spans="1:6">
      <c r="A25" s="73">
        <v>2039</v>
      </c>
      <c r="B25" s="202">
        <f t="shared" si="1"/>
        <v>0.25502991473323422</v>
      </c>
      <c r="C25" s="202">
        <f t="shared" si="1"/>
        <v>0</v>
      </c>
      <c r="E25" s="4"/>
      <c r="F25" s="4"/>
    </row>
    <row r="26" spans="1:6">
      <c r="A26" s="73">
        <v>2040</v>
      </c>
      <c r="B26" s="202">
        <f t="shared" si="1"/>
        <v>0.26268081217523126</v>
      </c>
      <c r="C26" s="202">
        <f t="shared" si="1"/>
        <v>0</v>
      </c>
      <c r="E26" s="4"/>
      <c r="F26" s="4"/>
    </row>
    <row r="27" spans="1:6">
      <c r="A27" s="73">
        <v>2041</v>
      </c>
      <c r="B27" s="202">
        <f t="shared" si="1"/>
        <v>0.27056123654048819</v>
      </c>
      <c r="C27" s="202">
        <f t="shared" si="1"/>
        <v>0</v>
      </c>
      <c r="E27" s="4"/>
      <c r="F27" s="4"/>
    </row>
    <row r="28" spans="1:6">
      <c r="A28" s="430"/>
      <c r="B28" s="431"/>
      <c r="C28" s="431"/>
      <c r="E28" s="4"/>
      <c r="F28" s="4"/>
    </row>
    <row r="29" spans="1:6">
      <c r="A29" s="970" t="s">
        <v>350</v>
      </c>
      <c r="B29" s="970"/>
      <c r="C29" s="970"/>
      <c r="D29" s="970"/>
      <c r="E29" s="970"/>
      <c r="F29" s="4"/>
    </row>
    <row r="30" spans="1:6" ht="27.75" customHeight="1">
      <c r="A30" s="1011" t="s">
        <v>403</v>
      </c>
      <c r="B30" s="1011"/>
      <c r="C30" s="1011"/>
      <c r="D30" s="882"/>
    </row>
    <row r="31" spans="1:6" ht="29.25" customHeight="1">
      <c r="A31" s="1009"/>
      <c r="B31" s="1010"/>
      <c r="C31" s="1010"/>
    </row>
    <row r="32" spans="1:6">
      <c r="C32" s="50"/>
    </row>
    <row r="33" spans="3:3">
      <c r="C33" s="50"/>
    </row>
    <row r="34" spans="3:3">
      <c r="C34" s="50"/>
    </row>
    <row r="35" spans="3:3">
      <c r="C35" s="50"/>
    </row>
    <row r="36" spans="3:3">
      <c r="C36" s="50"/>
    </row>
    <row r="37" spans="3:3">
      <c r="C37" s="50"/>
    </row>
    <row r="38" spans="3:3">
      <c r="C38" s="50"/>
    </row>
    <row r="39" spans="3:3">
      <c r="C39" s="50"/>
    </row>
    <row r="40" spans="3:3">
      <c r="C40" s="50"/>
    </row>
    <row r="41" spans="3:3">
      <c r="C41" s="50"/>
    </row>
    <row r="42" spans="3:3">
      <c r="C42" s="50"/>
    </row>
    <row r="43" spans="3:3">
      <c r="C43" s="50"/>
    </row>
    <row r="44" spans="3:3">
      <c r="C44" s="50"/>
    </row>
    <row r="45" spans="3:3">
      <c r="C45" s="50"/>
    </row>
    <row r="46" spans="3:3">
      <c r="C46" s="50"/>
    </row>
    <row r="47" spans="3:3">
      <c r="C47" s="50"/>
    </row>
    <row r="48" spans="3:3">
      <c r="C48" s="50"/>
    </row>
    <row r="49" spans="3:3">
      <c r="C49" s="50"/>
    </row>
    <row r="50" spans="3:3">
      <c r="C50" s="50"/>
    </row>
    <row r="51" spans="3:3">
      <c r="C51" s="50"/>
    </row>
    <row r="52" spans="3:3">
      <c r="C52" s="50"/>
    </row>
    <row r="53" spans="3:3">
      <c r="C53" s="50"/>
    </row>
    <row r="54" spans="3:3">
      <c r="C54" s="50"/>
    </row>
    <row r="55" spans="3:3">
      <c r="C55" s="50"/>
    </row>
    <row r="56" spans="3:3">
      <c r="C56" s="50"/>
    </row>
  </sheetData>
  <mergeCells count="4">
    <mergeCell ref="A1:C1"/>
    <mergeCell ref="A31:C31"/>
    <mergeCell ref="A29:E29"/>
    <mergeCell ref="A30:C30"/>
  </mergeCells>
  <phoneticPr fontId="0" type="noConversion"/>
  <printOptions horizontalCentered="1" headings="1"/>
  <pageMargins left="0" right="0" top="1" bottom="1" header="0.5" footer="0.5"/>
  <pageSetup scale="92" firstPageNumber="75" orientation="landscape" useFirstPageNumber="1" r:id="rId1"/>
  <headerFooter scaleWithDoc="0"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F12"/>
  <sheetViews>
    <sheetView zoomScaleNormal="100" workbookViewId="0">
      <selection activeCell="C9" sqref="C9"/>
    </sheetView>
  </sheetViews>
  <sheetFormatPr defaultColWidth="15.44140625" defaultRowHeight="13.8"/>
  <cols>
    <col min="1" max="1" width="20" style="283" customWidth="1"/>
    <col min="2" max="2" width="21.33203125" style="283" customWidth="1"/>
    <col min="3" max="5" width="25.6640625" style="283" customWidth="1"/>
    <col min="6" max="6" width="25.6640625" style="283" bestFit="1" customWidth="1"/>
    <col min="7" max="7" width="30.44140625" style="283" customWidth="1"/>
    <col min="8" max="16384" width="15.44140625" style="283"/>
  </cols>
  <sheetData>
    <row r="1" spans="1:6" s="26" customFormat="1" ht="95.1" customHeight="1">
      <c r="A1" s="1012" t="s">
        <v>404</v>
      </c>
      <c r="B1" s="1012"/>
      <c r="C1" s="1012"/>
      <c r="D1" s="1012"/>
      <c r="E1" s="1012"/>
      <c r="F1" s="453"/>
    </row>
    <row r="2" spans="1:6" ht="63.75" customHeight="1">
      <c r="A2" s="433" t="s">
        <v>405</v>
      </c>
      <c r="B2" s="346" t="s">
        <v>406</v>
      </c>
      <c r="C2" s="346" t="s">
        <v>407</v>
      </c>
      <c r="D2" s="346" t="s">
        <v>408</v>
      </c>
      <c r="E2" s="346" t="s">
        <v>409</v>
      </c>
      <c r="F2" s="51"/>
    </row>
    <row r="3" spans="1:6">
      <c r="A3" s="432">
        <v>2011</v>
      </c>
      <c r="B3" s="81">
        <v>50340375</v>
      </c>
      <c r="C3" s="81">
        <v>55501061</v>
      </c>
      <c r="D3" s="347">
        <f>C3/B3</f>
        <v>1.1025158433960811</v>
      </c>
      <c r="E3" s="353">
        <v>591.88</v>
      </c>
    </row>
    <row r="4" spans="1:6">
      <c r="A4" s="432">
        <v>2012</v>
      </c>
      <c r="B4" s="81">
        <v>39378995</v>
      </c>
      <c r="C4" s="81">
        <v>24591923</v>
      </c>
      <c r="D4" s="347">
        <f t="shared" ref="D4:D9" si="0">C4/B4</f>
        <v>0.62449341330320896</v>
      </c>
      <c r="E4" s="353">
        <v>501.61</v>
      </c>
    </row>
    <row r="5" spans="1:6">
      <c r="A5" s="432">
        <v>2013</v>
      </c>
      <c r="B5" s="81">
        <v>55604816</v>
      </c>
      <c r="C5" s="81">
        <v>40191998</v>
      </c>
      <c r="D5" s="347">
        <f t="shared" si="0"/>
        <v>0.72281505256666978</v>
      </c>
      <c r="E5" s="353">
        <v>582.23</v>
      </c>
    </row>
    <row r="6" spans="1:6">
      <c r="A6" s="432">
        <v>2014</v>
      </c>
      <c r="B6" s="81">
        <v>55886233</v>
      </c>
      <c r="C6" s="81">
        <v>39869484</v>
      </c>
      <c r="D6" s="347">
        <f t="shared" si="0"/>
        <v>0.71340439066630235</v>
      </c>
      <c r="E6" s="353">
        <v>517.9</v>
      </c>
    </row>
    <row r="7" spans="1:6">
      <c r="A7" s="7">
        <v>2015</v>
      </c>
      <c r="B7" s="81">
        <v>51068549</v>
      </c>
      <c r="C7" s="81">
        <v>36544121</v>
      </c>
      <c r="D7" s="347">
        <f t="shared" si="0"/>
        <v>0.71558956961945408</v>
      </c>
      <c r="E7" s="353">
        <v>675.16</v>
      </c>
    </row>
    <row r="8" spans="1:6">
      <c r="A8" s="7">
        <v>2016</v>
      </c>
      <c r="B8" s="81">
        <v>56095969</v>
      </c>
      <c r="C8" s="81">
        <v>33470336</v>
      </c>
      <c r="D8" s="347">
        <f t="shared" si="0"/>
        <v>0.59666205249079485</v>
      </c>
      <c r="E8" s="353">
        <v>815</v>
      </c>
    </row>
    <row r="9" spans="1:6">
      <c r="A9" s="7">
        <v>2017</v>
      </c>
      <c r="B9" s="81">
        <f>+'[27]ESA-Table 1'!G27+'[27]ESA-Table 1A'!E19</f>
        <v>61120955.778999999</v>
      </c>
      <c r="C9" s="81">
        <f>+'ESA-Table 9'!G61</f>
        <v>0</v>
      </c>
      <c r="D9" s="347">
        <f t="shared" si="0"/>
        <v>0</v>
      </c>
      <c r="E9" s="353">
        <f>+'ESA-Table 9'!B64/'ESA-Table 9'!B63</f>
        <v>0</v>
      </c>
    </row>
    <row r="12" spans="1:6" ht="13.95" customHeight="1">
      <c r="A12" s="970" t="s">
        <v>350</v>
      </c>
      <c r="B12" s="970"/>
      <c r="C12" s="970"/>
      <c r="D12" s="970"/>
      <c r="E12" s="970"/>
    </row>
  </sheetData>
  <mergeCells count="2">
    <mergeCell ref="A1:E1"/>
    <mergeCell ref="A12:E12"/>
  </mergeCells>
  <phoneticPr fontId="0" type="noConversion"/>
  <printOptions horizontalCentered="1" headings="1"/>
  <pageMargins left="0.5" right="0.5" top="1" bottom="1" header="0.5" footer="0.5"/>
  <pageSetup scale="79" firstPageNumber="76" orientation="portrait" useFirstPageNumber="1" r:id="rId1"/>
  <headerFooter scaleWithDoc="0" alignWithMargins="0"/>
  <ignoredErrors>
    <ignoredError sqref="B9:E9 D3:D8" unlockedFormula="1"/>
  </ignoredError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A39"/>
  <sheetViews>
    <sheetView topLeftCell="I1" zoomScale="70" zoomScaleNormal="70" zoomScalePageLayoutView="78" workbookViewId="0">
      <selection activeCell="K16" sqref="K16"/>
    </sheetView>
  </sheetViews>
  <sheetFormatPr defaultColWidth="31.5546875" defaultRowHeight="11.4"/>
  <cols>
    <col min="1" max="1" width="12" style="287" customWidth="1"/>
    <col min="2" max="2" width="33.6640625" style="287" customWidth="1"/>
    <col min="3" max="3" width="14.44140625" style="287" customWidth="1"/>
    <col min="4" max="4" width="14.33203125" style="287" customWidth="1"/>
    <col min="5" max="5" width="14.5546875" style="287" customWidth="1"/>
    <col min="6" max="6" width="13.5546875" style="287" customWidth="1"/>
    <col min="7" max="7" width="12.6640625" style="287" customWidth="1"/>
    <col min="8" max="8" width="15.5546875" style="287" bestFit="1" customWidth="1"/>
    <col min="9" max="9" width="13.77734375" style="287" bestFit="1" customWidth="1"/>
    <col min="10" max="10" width="12.6640625" style="287" customWidth="1"/>
    <col min="11" max="11" width="14.109375" style="287" bestFit="1" customWidth="1"/>
    <col min="12" max="14" width="13.5546875" style="287" customWidth="1"/>
    <col min="15" max="15" width="12" style="287" customWidth="1"/>
    <col min="16" max="16" width="12" style="287" bestFit="1" customWidth="1"/>
    <col min="17" max="17" width="11.6640625" style="287" customWidth="1"/>
    <col min="18" max="20" width="14.109375" style="287" customWidth="1"/>
    <col min="21" max="21" width="13.6640625" style="287" customWidth="1"/>
    <col min="22" max="22" width="11.6640625" style="287" customWidth="1"/>
    <col min="23" max="23" width="22" style="287" customWidth="1"/>
    <col min="24" max="24" width="11.5546875" style="287" customWidth="1"/>
    <col min="25" max="25" width="27.5546875" style="287" customWidth="1"/>
    <col min="26" max="26" width="30.6640625" style="287" customWidth="1"/>
    <col min="27" max="27" width="12" style="287" customWidth="1"/>
    <col min="28" max="16384" width="31.5546875" style="287"/>
  </cols>
  <sheetData>
    <row r="1" spans="1:27" ht="57.75" customHeight="1">
      <c r="A1" s="1013" t="s">
        <v>410</v>
      </c>
      <c r="B1" s="1013"/>
      <c r="C1" s="1013"/>
      <c r="D1" s="1013"/>
      <c r="E1" s="1013"/>
      <c r="F1" s="1013"/>
      <c r="G1" s="1013"/>
      <c r="H1" s="1013"/>
      <c r="I1" s="1013"/>
      <c r="J1" s="1013"/>
      <c r="K1" s="1013"/>
      <c r="L1" s="1013"/>
      <c r="M1" s="1013"/>
      <c r="N1" s="1013"/>
      <c r="O1" s="1013"/>
      <c r="P1" s="1013"/>
      <c r="Q1" s="1013"/>
      <c r="R1" s="1013"/>
      <c r="S1" s="1013"/>
      <c r="T1" s="1013"/>
      <c r="U1" s="1013"/>
      <c r="V1" s="1013"/>
      <c r="W1" s="1013"/>
      <c r="X1" s="1013"/>
      <c r="Y1" s="1013"/>
      <c r="Z1" s="1013"/>
    </row>
    <row r="2" spans="1:27" ht="16.95" customHeight="1" thickBot="1">
      <c r="B2" s="453"/>
    </row>
    <row r="3" spans="1:27" s="138" customFormat="1" ht="16.2" customHeight="1" thickBot="1">
      <c r="B3" s="285"/>
      <c r="C3" s="285"/>
      <c r="D3" s="285"/>
      <c r="E3" s="285"/>
      <c r="F3" s="285"/>
      <c r="G3" s="285"/>
      <c r="H3" s="285"/>
      <c r="I3" s="285"/>
      <c r="J3" s="285"/>
      <c r="K3" s="285"/>
      <c r="L3" s="1020" t="s">
        <v>411</v>
      </c>
      <c r="M3" s="1021"/>
      <c r="N3" s="1021"/>
      <c r="O3" s="1021"/>
      <c r="P3" s="1021"/>
      <c r="Q3" s="1021"/>
      <c r="R3" s="1021"/>
      <c r="S3" s="1021"/>
      <c r="T3" s="1022"/>
      <c r="U3" s="285"/>
      <c r="V3" s="285"/>
      <c r="W3" s="285"/>
      <c r="X3" s="285"/>
      <c r="Y3" s="285"/>
      <c r="Z3" s="285"/>
      <c r="AA3" s="137"/>
    </row>
    <row r="4" spans="1:27" s="138" customFormat="1" ht="30.6" customHeight="1" thickBot="1">
      <c r="B4" s="286"/>
      <c r="C4" s="1014" t="s">
        <v>412</v>
      </c>
      <c r="D4" s="1015"/>
      <c r="E4" s="1016"/>
      <c r="F4" s="1014" t="s">
        <v>413</v>
      </c>
      <c r="G4" s="1015"/>
      <c r="H4" s="1016"/>
      <c r="I4" s="1014" t="s">
        <v>414</v>
      </c>
      <c r="J4" s="1015"/>
      <c r="K4" s="1016"/>
      <c r="L4" s="1020" t="s">
        <v>415</v>
      </c>
      <c r="M4" s="1021"/>
      <c r="N4" s="1022"/>
      <c r="O4" s="1020" t="s">
        <v>416</v>
      </c>
      <c r="P4" s="1021"/>
      <c r="Q4" s="1022"/>
      <c r="R4" s="1023" t="s">
        <v>417</v>
      </c>
      <c r="S4" s="1024"/>
      <c r="T4" s="1024"/>
      <c r="U4" s="286"/>
      <c r="V4" s="286"/>
      <c r="W4" s="286"/>
      <c r="X4" s="286"/>
      <c r="Y4" s="286"/>
      <c r="Z4" s="286"/>
      <c r="AA4" s="285"/>
    </row>
    <row r="5" spans="1:27" s="138" customFormat="1" ht="54" customHeight="1" thickBot="1">
      <c r="A5" s="203" t="s">
        <v>418</v>
      </c>
      <c r="B5" s="203" t="s">
        <v>419</v>
      </c>
      <c r="C5" s="204" t="s">
        <v>53</v>
      </c>
      <c r="D5" s="159" t="s">
        <v>54</v>
      </c>
      <c r="E5" s="205" t="s">
        <v>420</v>
      </c>
      <c r="F5" s="206" t="s">
        <v>53</v>
      </c>
      <c r="G5" s="159" t="s">
        <v>54</v>
      </c>
      <c r="H5" s="205" t="s">
        <v>421</v>
      </c>
      <c r="I5" s="1025" t="s">
        <v>422</v>
      </c>
      <c r="J5" s="1026"/>
      <c r="K5" s="1027"/>
      <c r="L5" s="1014" t="s">
        <v>423</v>
      </c>
      <c r="M5" s="1015"/>
      <c r="N5" s="1016"/>
      <c r="O5" s="1014" t="s">
        <v>424</v>
      </c>
      <c r="P5" s="1015"/>
      <c r="Q5" s="1016"/>
      <c r="R5" s="1017" t="s">
        <v>425</v>
      </c>
      <c r="S5" s="1018"/>
      <c r="T5" s="1019"/>
      <c r="U5" s="269" t="s">
        <v>426</v>
      </c>
      <c r="V5" s="282" t="s">
        <v>427</v>
      </c>
      <c r="W5" s="292" t="s">
        <v>428</v>
      </c>
      <c r="X5" s="291" t="s">
        <v>429</v>
      </c>
      <c r="Y5" s="291" t="s">
        <v>430</v>
      </c>
      <c r="Z5" s="293" t="s">
        <v>431</v>
      </c>
      <c r="AA5" s="285"/>
    </row>
    <row r="6" spans="1:27" s="138" customFormat="1" ht="19.2" customHeight="1">
      <c r="A6" s="207"/>
      <c r="B6" s="207"/>
      <c r="C6" s="307"/>
      <c r="D6" s="289"/>
      <c r="E6" s="290"/>
      <c r="F6" s="156"/>
      <c r="G6" s="157"/>
      <c r="H6" s="290"/>
      <c r="I6" s="158" t="s">
        <v>53</v>
      </c>
      <c r="J6" s="159" t="s">
        <v>54</v>
      </c>
      <c r="K6" s="290" t="s">
        <v>432</v>
      </c>
      <c r="L6" s="307" t="s">
        <v>53</v>
      </c>
      <c r="M6" s="289" t="s">
        <v>54</v>
      </c>
      <c r="N6" s="290" t="s">
        <v>55</v>
      </c>
      <c r="O6" s="288" t="s">
        <v>53</v>
      </c>
      <c r="P6" s="289" t="s">
        <v>54</v>
      </c>
      <c r="Q6" s="306" t="s">
        <v>55</v>
      </c>
      <c r="R6" s="288" t="s">
        <v>53</v>
      </c>
      <c r="S6" s="289" t="s">
        <v>54</v>
      </c>
      <c r="T6" s="290" t="s">
        <v>55</v>
      </c>
      <c r="U6" s="608"/>
      <c r="V6" s="274"/>
      <c r="W6" s="274"/>
      <c r="X6" s="274"/>
      <c r="Y6" s="609"/>
      <c r="Z6" s="610"/>
      <c r="AA6" s="285"/>
    </row>
    <row r="7" spans="1:27" s="138" customFormat="1" ht="12.75" customHeight="1">
      <c r="A7" s="208"/>
      <c r="B7" s="208"/>
      <c r="C7" s="611"/>
      <c r="D7" s="612"/>
      <c r="E7" s="613"/>
      <c r="F7" s="614"/>
      <c r="G7" s="615"/>
      <c r="H7" s="613"/>
      <c r="I7" s="612"/>
      <c r="J7" s="612"/>
      <c r="K7" s="613"/>
      <c r="L7" s="278"/>
      <c r="M7" s="278"/>
      <c r="N7" s="278"/>
      <c r="O7" s="277"/>
      <c r="P7" s="278"/>
      <c r="Q7" s="278"/>
      <c r="R7" s="277"/>
      <c r="S7" s="278"/>
      <c r="T7" s="616"/>
      <c r="U7" s="608"/>
      <c r="V7" s="274"/>
      <c r="W7" s="274"/>
      <c r="X7" s="274"/>
      <c r="Y7" s="609"/>
      <c r="Z7" s="610"/>
      <c r="AA7" s="285"/>
    </row>
    <row r="8" spans="1:27" ht="12.75" customHeight="1">
      <c r="A8" s="209"/>
      <c r="B8" s="210" t="s">
        <v>52</v>
      </c>
      <c r="C8" s="211" t="s">
        <v>433</v>
      </c>
      <c r="D8" s="212" t="s">
        <v>433</v>
      </c>
      <c r="E8" s="213" t="s">
        <v>434</v>
      </c>
      <c r="F8" s="214" t="s">
        <v>433</v>
      </c>
      <c r="G8" s="212" t="s">
        <v>433</v>
      </c>
      <c r="H8" s="213" t="s">
        <v>434</v>
      </c>
      <c r="I8" s="212" t="s">
        <v>433</v>
      </c>
      <c r="J8" s="212" t="s">
        <v>433</v>
      </c>
      <c r="K8" s="213" t="s">
        <v>434</v>
      </c>
      <c r="L8" s="211" t="s">
        <v>433</v>
      </c>
      <c r="M8" s="212" t="s">
        <v>433</v>
      </c>
      <c r="N8" s="213" t="s">
        <v>434</v>
      </c>
      <c r="O8" s="214" t="s">
        <v>433</v>
      </c>
      <c r="P8" s="212" t="s">
        <v>433</v>
      </c>
      <c r="Q8" s="275" t="s">
        <v>434</v>
      </c>
      <c r="R8" s="214" t="s">
        <v>433</v>
      </c>
      <c r="S8" s="212" t="s">
        <v>433</v>
      </c>
      <c r="T8" s="213" t="s">
        <v>434</v>
      </c>
      <c r="U8" s="268" t="s">
        <v>435</v>
      </c>
      <c r="V8" s="281" t="s">
        <v>436</v>
      </c>
      <c r="W8" s="294"/>
      <c r="X8" s="294"/>
      <c r="Y8" s="295"/>
      <c r="Z8" s="296" t="s">
        <v>437</v>
      </c>
      <c r="AA8" s="285"/>
    </row>
    <row r="9" spans="1:27">
      <c r="A9" s="209"/>
      <c r="B9" s="215" t="s">
        <v>56</v>
      </c>
      <c r="C9" s="216"/>
      <c r="D9" s="139"/>
      <c r="E9" s="213"/>
      <c r="F9" s="217"/>
      <c r="G9" s="218"/>
      <c r="H9" s="213"/>
      <c r="I9" s="212"/>
      <c r="J9" s="212"/>
      <c r="K9" s="213"/>
      <c r="L9" s="218"/>
      <c r="M9" s="218"/>
      <c r="N9" s="218"/>
      <c r="O9" s="217"/>
      <c r="P9" s="218"/>
      <c r="Q9" s="218"/>
      <c r="R9" s="217"/>
      <c r="S9" s="218"/>
      <c r="T9" s="219"/>
      <c r="U9" s="267"/>
      <c r="V9" s="280"/>
      <c r="W9" s="297"/>
      <c r="X9" s="297"/>
      <c r="Y9" s="297"/>
      <c r="Z9" s="298"/>
    </row>
    <row r="10" spans="1:27" ht="34.799999999999997">
      <c r="A10" s="220"/>
      <c r="B10" s="221" t="s">
        <v>438</v>
      </c>
      <c r="C10" s="214">
        <f>+'[28]ESA-Table 1'!B5</f>
        <v>19877351</v>
      </c>
      <c r="D10" s="212">
        <v>0</v>
      </c>
      <c r="E10" s="222">
        <f>SUM(C10:D10)</f>
        <v>19877351</v>
      </c>
      <c r="F10" s="214">
        <f>+'[28]ESA-Table 1'!E5</f>
        <v>15026522.869999999</v>
      </c>
      <c r="G10" s="212">
        <v>0</v>
      </c>
      <c r="H10" s="222">
        <f>SUM(F10:G10)</f>
        <v>15026522.869999999</v>
      </c>
      <c r="I10" s="214">
        <f>C10-F10</f>
        <v>4850828.1300000008</v>
      </c>
      <c r="J10" s="212">
        <f>D10-G10</f>
        <v>0</v>
      </c>
      <c r="K10" s="222">
        <f>SUM(I10:J10)</f>
        <v>4850828.1300000008</v>
      </c>
      <c r="L10" s="214"/>
      <c r="M10" s="212">
        <v>0</v>
      </c>
      <c r="N10" s="222">
        <f>SUM(L10:M10)</f>
        <v>0</v>
      </c>
      <c r="O10" s="214">
        <v>0</v>
      </c>
      <c r="P10" s="212">
        <v>0</v>
      </c>
      <c r="Q10" s="222">
        <f>SUM(O10:P10)</f>
        <v>0</v>
      </c>
      <c r="R10" s="214">
        <v>0</v>
      </c>
      <c r="S10" s="212">
        <v>0</v>
      </c>
      <c r="T10" s="222">
        <f>SUM(R10:S10)</f>
        <v>0</v>
      </c>
      <c r="U10" s="266">
        <f>N10+Q10+T10</f>
        <v>0</v>
      </c>
      <c r="V10" s="279">
        <v>0</v>
      </c>
      <c r="W10" s="299" t="s">
        <v>439</v>
      </c>
      <c r="X10" s="299" t="s">
        <v>439</v>
      </c>
      <c r="Y10" s="308" t="s">
        <v>440</v>
      </c>
      <c r="Z10" s="265" t="s">
        <v>440</v>
      </c>
    </row>
    <row r="11" spans="1:27" ht="34.799999999999997">
      <c r="A11" s="220"/>
      <c r="B11" s="221" t="s">
        <v>441</v>
      </c>
      <c r="C11" s="214">
        <f>+'[28]ESA-Table 1'!B6</f>
        <v>27143</v>
      </c>
      <c r="D11" s="212">
        <v>0</v>
      </c>
      <c r="E11" s="222">
        <f t="shared" ref="E11:E20" si="0">SUM(C11:D11)</f>
        <v>27143</v>
      </c>
      <c r="F11" s="214">
        <f>+'[28]ESA-Table 1'!E6</f>
        <v>11383.5</v>
      </c>
      <c r="G11" s="212">
        <v>0</v>
      </c>
      <c r="H11" s="222">
        <f t="shared" ref="H11:H20" si="1">SUM(F11:G11)</f>
        <v>11383.5</v>
      </c>
      <c r="I11" s="214">
        <f t="shared" ref="I11:J20" si="2">C11-F11</f>
        <v>15759.5</v>
      </c>
      <c r="J11" s="212">
        <f t="shared" si="2"/>
        <v>0</v>
      </c>
      <c r="K11" s="222">
        <f t="shared" ref="K11:K20" si="3">SUM(I11:J11)</f>
        <v>15759.5</v>
      </c>
      <c r="L11" s="214"/>
      <c r="M11" s="212">
        <v>0</v>
      </c>
      <c r="N11" s="222">
        <f t="shared" ref="N11:N20" si="4">SUM(L11:M11)</f>
        <v>0</v>
      </c>
      <c r="O11" s="214">
        <v>0</v>
      </c>
      <c r="P11" s="212">
        <v>0</v>
      </c>
      <c r="Q11" s="222">
        <f t="shared" ref="Q11:Q20" si="5">SUM(O11:P11)</f>
        <v>0</v>
      </c>
      <c r="R11" s="214">
        <v>0</v>
      </c>
      <c r="S11" s="212">
        <v>0</v>
      </c>
      <c r="T11" s="222">
        <f t="shared" ref="T11:T20" si="6">SUM(R11:S11)</f>
        <v>0</v>
      </c>
      <c r="U11" s="266">
        <f t="shared" ref="U11:U20" si="7">N11+Q11+T11</f>
        <v>0</v>
      </c>
      <c r="V11" s="279">
        <v>0</v>
      </c>
      <c r="W11" s="299" t="s">
        <v>439</v>
      </c>
      <c r="X11" s="299" t="s">
        <v>439</v>
      </c>
      <c r="Y11" s="308" t="s">
        <v>440</v>
      </c>
      <c r="Z11" s="265" t="s">
        <v>440</v>
      </c>
    </row>
    <row r="12" spans="1:27" ht="34.799999999999997">
      <c r="A12" s="276"/>
      <c r="B12" s="221" t="s">
        <v>442</v>
      </c>
      <c r="C12" s="214">
        <f>+'[28]ESA-Table 1'!B7</f>
        <v>188160</v>
      </c>
      <c r="D12" s="212">
        <v>0</v>
      </c>
      <c r="E12" s="222">
        <f t="shared" si="0"/>
        <v>188160</v>
      </c>
      <c r="F12" s="214">
        <f>+'[28]ESA-Table 1'!E7</f>
        <v>50031.27</v>
      </c>
      <c r="G12" s="212">
        <v>0</v>
      </c>
      <c r="H12" s="222">
        <f t="shared" si="1"/>
        <v>50031.27</v>
      </c>
      <c r="I12" s="214">
        <f t="shared" si="2"/>
        <v>138128.73000000001</v>
      </c>
      <c r="J12" s="212">
        <f t="shared" si="2"/>
        <v>0</v>
      </c>
      <c r="K12" s="222">
        <f t="shared" si="3"/>
        <v>138128.73000000001</v>
      </c>
      <c r="L12" s="214"/>
      <c r="M12" s="212">
        <v>0</v>
      </c>
      <c r="N12" s="222">
        <f t="shared" si="4"/>
        <v>0</v>
      </c>
      <c r="O12" s="214">
        <v>0</v>
      </c>
      <c r="P12" s="212">
        <v>0</v>
      </c>
      <c r="Q12" s="222">
        <f t="shared" si="5"/>
        <v>0</v>
      </c>
      <c r="R12" s="214">
        <v>0</v>
      </c>
      <c r="S12" s="212">
        <v>0</v>
      </c>
      <c r="T12" s="222">
        <f t="shared" si="6"/>
        <v>0</v>
      </c>
      <c r="U12" s="266">
        <f>N12+Q12+T12</f>
        <v>0</v>
      </c>
      <c r="V12" s="279">
        <v>0</v>
      </c>
      <c r="W12" s="308" t="s">
        <v>439</v>
      </c>
      <c r="X12" s="308" t="s">
        <v>439</v>
      </c>
      <c r="Y12" s="308" t="s">
        <v>440</v>
      </c>
      <c r="Z12" s="265" t="s">
        <v>439</v>
      </c>
    </row>
    <row r="13" spans="1:27" ht="34.799999999999997">
      <c r="A13" s="276"/>
      <c r="B13" s="221" t="s">
        <v>443</v>
      </c>
      <c r="C13" s="214">
        <f>+'[28]ESA-Table 1'!B8</f>
        <v>21373954</v>
      </c>
      <c r="D13" s="212">
        <v>0</v>
      </c>
      <c r="E13" s="222">
        <f t="shared" si="0"/>
        <v>21373954</v>
      </c>
      <c r="F13" s="214">
        <f>+'[28]ESA-Table 1'!E8</f>
        <v>25212040.23</v>
      </c>
      <c r="G13" s="212">
        <v>0</v>
      </c>
      <c r="H13" s="222">
        <f t="shared" si="1"/>
        <v>25212040.23</v>
      </c>
      <c r="I13" s="214">
        <f t="shared" si="2"/>
        <v>-3838086.2300000004</v>
      </c>
      <c r="J13" s="212">
        <f t="shared" si="2"/>
        <v>0</v>
      </c>
      <c r="K13" s="222">
        <f t="shared" si="3"/>
        <v>-3838086.2300000004</v>
      </c>
      <c r="L13" s="214"/>
      <c r="M13" s="212">
        <v>0</v>
      </c>
      <c r="N13" s="222">
        <f t="shared" si="4"/>
        <v>0</v>
      </c>
      <c r="O13" s="214">
        <v>0</v>
      </c>
      <c r="P13" s="212">
        <v>0</v>
      </c>
      <c r="Q13" s="222">
        <f t="shared" si="5"/>
        <v>0</v>
      </c>
      <c r="R13" s="214">
        <v>0</v>
      </c>
      <c r="S13" s="212">
        <v>0</v>
      </c>
      <c r="T13" s="222">
        <f t="shared" si="6"/>
        <v>0</v>
      </c>
      <c r="U13" s="266">
        <f t="shared" si="7"/>
        <v>0</v>
      </c>
      <c r="V13" s="279">
        <v>0</v>
      </c>
      <c r="W13" s="308" t="s">
        <v>439</v>
      </c>
      <c r="X13" s="308" t="s">
        <v>439</v>
      </c>
      <c r="Y13" s="308" t="s">
        <v>439</v>
      </c>
      <c r="Z13" s="265" t="s">
        <v>439</v>
      </c>
    </row>
    <row r="14" spans="1:27" s="617" customFormat="1" ht="34.799999999999997">
      <c r="A14" s="220"/>
      <c r="B14" s="221" t="s">
        <v>444</v>
      </c>
      <c r="C14" s="214">
        <f>+'[28]ESA-Table 1'!B9</f>
        <v>91665</v>
      </c>
      <c r="D14" s="212">
        <v>0</v>
      </c>
      <c r="E14" s="222">
        <f t="shared" si="0"/>
        <v>91665</v>
      </c>
      <c r="F14" s="214">
        <f>+'[28]ESA-Table 1'!E9</f>
        <v>130</v>
      </c>
      <c r="G14" s="212">
        <v>0</v>
      </c>
      <c r="H14" s="222">
        <f t="shared" si="1"/>
        <v>130</v>
      </c>
      <c r="I14" s="214">
        <f t="shared" si="2"/>
        <v>91535</v>
      </c>
      <c r="J14" s="212">
        <f t="shared" si="2"/>
        <v>0</v>
      </c>
      <c r="K14" s="222">
        <f t="shared" si="3"/>
        <v>91535</v>
      </c>
      <c r="L14" s="214"/>
      <c r="M14" s="212">
        <v>0</v>
      </c>
      <c r="N14" s="222">
        <f t="shared" si="4"/>
        <v>0</v>
      </c>
      <c r="O14" s="214">
        <v>0</v>
      </c>
      <c r="P14" s="212">
        <v>0</v>
      </c>
      <c r="Q14" s="222">
        <f t="shared" si="5"/>
        <v>0</v>
      </c>
      <c r="R14" s="214">
        <v>0</v>
      </c>
      <c r="S14" s="212">
        <v>0</v>
      </c>
      <c r="T14" s="222">
        <f t="shared" si="6"/>
        <v>0</v>
      </c>
      <c r="U14" s="266">
        <f t="shared" si="7"/>
        <v>0</v>
      </c>
      <c r="V14" s="279">
        <v>0</v>
      </c>
      <c r="W14" s="299" t="s">
        <v>439</v>
      </c>
      <c r="X14" s="299" t="s">
        <v>439</v>
      </c>
      <c r="Y14" s="308" t="s">
        <v>440</v>
      </c>
      <c r="Z14" s="265" t="s">
        <v>440</v>
      </c>
    </row>
    <row r="15" spans="1:27" s="617" customFormat="1" ht="34.799999999999997">
      <c r="A15" s="220"/>
      <c r="B15" s="221" t="s">
        <v>445</v>
      </c>
      <c r="C15" s="214">
        <f>+'[28]ESA-Table 1'!B10</f>
        <v>2647334</v>
      </c>
      <c r="D15" s="212">
        <v>0</v>
      </c>
      <c r="E15" s="222">
        <f t="shared" si="0"/>
        <v>2647334</v>
      </c>
      <c r="F15" s="214">
        <f>+'[28]ESA-Table 1'!E10</f>
        <v>3710805.18</v>
      </c>
      <c r="G15" s="212">
        <v>0</v>
      </c>
      <c r="H15" s="222">
        <f t="shared" si="1"/>
        <v>3710805.18</v>
      </c>
      <c r="I15" s="214">
        <f t="shared" si="2"/>
        <v>-1063471.1800000002</v>
      </c>
      <c r="J15" s="212">
        <f t="shared" si="2"/>
        <v>0</v>
      </c>
      <c r="K15" s="222">
        <f t="shared" si="3"/>
        <v>-1063471.1800000002</v>
      </c>
      <c r="L15" s="214"/>
      <c r="M15" s="212">
        <v>0</v>
      </c>
      <c r="N15" s="222">
        <f t="shared" si="4"/>
        <v>0</v>
      </c>
      <c r="O15" s="214">
        <v>0</v>
      </c>
      <c r="P15" s="212">
        <v>0</v>
      </c>
      <c r="Q15" s="222">
        <f t="shared" si="5"/>
        <v>0</v>
      </c>
      <c r="R15" s="214">
        <v>0</v>
      </c>
      <c r="S15" s="212">
        <v>0</v>
      </c>
      <c r="T15" s="222">
        <f t="shared" si="6"/>
        <v>0</v>
      </c>
      <c r="U15" s="266">
        <f t="shared" si="7"/>
        <v>0</v>
      </c>
      <c r="V15" s="279">
        <v>0</v>
      </c>
      <c r="W15" s="299" t="s">
        <v>439</v>
      </c>
      <c r="X15" s="299" t="s">
        <v>439</v>
      </c>
      <c r="Y15" s="308" t="s">
        <v>440</v>
      </c>
      <c r="Z15" s="265" t="s">
        <v>440</v>
      </c>
    </row>
    <row r="16" spans="1:27" s="617" customFormat="1" ht="34.799999999999997">
      <c r="A16" s="329"/>
      <c r="B16" s="221" t="s">
        <v>59</v>
      </c>
      <c r="C16" s="214">
        <f>+'[28]ESA-Table 1'!B11</f>
        <v>2842731</v>
      </c>
      <c r="D16" s="212">
        <v>0</v>
      </c>
      <c r="E16" s="222">
        <f t="shared" si="0"/>
        <v>2842731</v>
      </c>
      <c r="F16" s="214">
        <f>+'[28]ESA-Table 1'!E11</f>
        <v>4456821.21</v>
      </c>
      <c r="G16" s="212">
        <v>0</v>
      </c>
      <c r="H16" s="222">
        <f t="shared" si="1"/>
        <v>4456821.21</v>
      </c>
      <c r="I16" s="214">
        <f t="shared" si="2"/>
        <v>-1614090.21</v>
      </c>
      <c r="J16" s="212">
        <f t="shared" si="2"/>
        <v>0</v>
      </c>
      <c r="K16" s="222">
        <f t="shared" si="3"/>
        <v>-1614090.21</v>
      </c>
      <c r="L16" s="214"/>
      <c r="M16" s="212">
        <v>0</v>
      </c>
      <c r="N16" s="222">
        <f t="shared" si="4"/>
        <v>0</v>
      </c>
      <c r="O16" s="214">
        <v>0</v>
      </c>
      <c r="P16" s="212">
        <v>0</v>
      </c>
      <c r="Q16" s="222">
        <f t="shared" si="5"/>
        <v>0</v>
      </c>
      <c r="R16" s="214">
        <v>0</v>
      </c>
      <c r="S16" s="212">
        <v>0</v>
      </c>
      <c r="T16" s="222">
        <f t="shared" si="6"/>
        <v>0</v>
      </c>
      <c r="U16" s="266">
        <f t="shared" si="7"/>
        <v>0</v>
      </c>
      <c r="V16" s="334">
        <f>-U16/$E$32</f>
        <v>0</v>
      </c>
      <c r="W16" s="299" t="s">
        <v>439</v>
      </c>
      <c r="X16" s="299" t="s">
        <v>439</v>
      </c>
      <c r="Y16" s="308" t="s">
        <v>440</v>
      </c>
      <c r="Z16" s="265" t="s">
        <v>440</v>
      </c>
    </row>
    <row r="17" spans="1:26" s="617" customFormat="1" ht="34.799999999999997">
      <c r="A17" s="318"/>
      <c r="B17" s="221" t="s">
        <v>40</v>
      </c>
      <c r="C17" s="214">
        <f>+'[28]ESA-Table 1'!B12</f>
        <v>4071924</v>
      </c>
      <c r="D17" s="212">
        <v>0</v>
      </c>
      <c r="E17" s="222">
        <f t="shared" si="0"/>
        <v>4071924</v>
      </c>
      <c r="F17" s="214">
        <f>+'[28]ESA-Table 1'!E12</f>
        <v>6398079.75</v>
      </c>
      <c r="G17" s="212">
        <v>0</v>
      </c>
      <c r="H17" s="222">
        <f t="shared" si="1"/>
        <v>6398079.75</v>
      </c>
      <c r="I17" s="214">
        <f t="shared" si="2"/>
        <v>-2326155.75</v>
      </c>
      <c r="J17" s="212">
        <f t="shared" si="2"/>
        <v>0</v>
      </c>
      <c r="K17" s="222">
        <f t="shared" si="3"/>
        <v>-2326155.75</v>
      </c>
      <c r="L17" s="214"/>
      <c r="M17" s="212">
        <v>0</v>
      </c>
      <c r="N17" s="222">
        <f t="shared" si="4"/>
        <v>0</v>
      </c>
      <c r="O17" s="214">
        <v>0</v>
      </c>
      <c r="P17" s="212">
        <v>0</v>
      </c>
      <c r="Q17" s="222">
        <f t="shared" si="5"/>
        <v>0</v>
      </c>
      <c r="R17" s="214"/>
      <c r="S17" s="212">
        <v>0</v>
      </c>
      <c r="T17" s="222">
        <f t="shared" si="6"/>
        <v>0</v>
      </c>
      <c r="U17" s="266">
        <f t="shared" si="7"/>
        <v>0</v>
      </c>
      <c r="V17" s="279">
        <v>0</v>
      </c>
      <c r="W17" s="299" t="s">
        <v>439</v>
      </c>
      <c r="X17" s="299" t="s">
        <v>439</v>
      </c>
      <c r="Y17" s="308" t="s">
        <v>440</v>
      </c>
      <c r="Z17" s="265" t="s">
        <v>440</v>
      </c>
    </row>
    <row r="18" spans="1:26" s="617" customFormat="1" ht="34.799999999999997">
      <c r="A18" s="318"/>
      <c r="B18" s="221" t="s">
        <v>446</v>
      </c>
      <c r="C18" s="214">
        <f>+'[28]ESA-Table 1'!B13</f>
        <v>1322070</v>
      </c>
      <c r="D18" s="212">
        <v>0</v>
      </c>
      <c r="E18" s="222">
        <f t="shared" si="0"/>
        <v>1322070</v>
      </c>
      <c r="F18" s="214">
        <f>+'[28]ESA-Table 1'!E13</f>
        <v>998002.5</v>
      </c>
      <c r="G18" s="212">
        <v>0</v>
      </c>
      <c r="H18" s="222">
        <f t="shared" si="1"/>
        <v>998002.5</v>
      </c>
      <c r="I18" s="214">
        <f t="shared" si="2"/>
        <v>324067.5</v>
      </c>
      <c r="J18" s="212">
        <f t="shared" si="2"/>
        <v>0</v>
      </c>
      <c r="K18" s="222">
        <f t="shared" si="3"/>
        <v>324067.5</v>
      </c>
      <c r="L18" s="214"/>
      <c r="M18" s="212">
        <v>0</v>
      </c>
      <c r="N18" s="222">
        <f t="shared" si="4"/>
        <v>0</v>
      </c>
      <c r="O18" s="214">
        <v>0</v>
      </c>
      <c r="P18" s="212">
        <f>-J18</f>
        <v>0</v>
      </c>
      <c r="Q18" s="222">
        <f t="shared" si="5"/>
        <v>0</v>
      </c>
      <c r="R18" s="214">
        <v>0</v>
      </c>
      <c r="S18" s="212">
        <v>0</v>
      </c>
      <c r="T18" s="222">
        <f t="shared" si="6"/>
        <v>0</v>
      </c>
      <c r="U18" s="266">
        <f t="shared" si="7"/>
        <v>0</v>
      </c>
      <c r="V18" s="334">
        <f>-U18/$E$32</f>
        <v>0</v>
      </c>
      <c r="W18" s="299" t="s">
        <v>439</v>
      </c>
      <c r="X18" s="299" t="s">
        <v>439</v>
      </c>
      <c r="Y18" s="308" t="s">
        <v>439</v>
      </c>
      <c r="Z18" s="265" t="s">
        <v>440</v>
      </c>
    </row>
    <row r="19" spans="1:26" s="617" customFormat="1" ht="34.799999999999997">
      <c r="A19" s="209"/>
      <c r="B19" s="221" t="s">
        <v>447</v>
      </c>
      <c r="C19" s="214">
        <f>+'[28]ESA-Table 1'!B14</f>
        <v>0</v>
      </c>
      <c r="D19" s="212">
        <v>0</v>
      </c>
      <c r="E19" s="222">
        <f t="shared" si="0"/>
        <v>0</v>
      </c>
      <c r="F19" s="214">
        <v>0</v>
      </c>
      <c r="G19" s="212">
        <v>0</v>
      </c>
      <c r="H19" s="222">
        <v>0</v>
      </c>
      <c r="I19" s="214">
        <v>0</v>
      </c>
      <c r="J19" s="212">
        <f t="shared" si="2"/>
        <v>0</v>
      </c>
      <c r="K19" s="222">
        <f t="shared" si="3"/>
        <v>0</v>
      </c>
      <c r="L19" s="214"/>
      <c r="M19" s="212">
        <v>0</v>
      </c>
      <c r="N19" s="222">
        <f t="shared" si="4"/>
        <v>0</v>
      </c>
      <c r="O19" s="214">
        <v>0</v>
      </c>
      <c r="P19" s="212">
        <v>0</v>
      </c>
      <c r="Q19" s="222">
        <f t="shared" si="5"/>
        <v>0</v>
      </c>
      <c r="R19" s="214">
        <v>0</v>
      </c>
      <c r="S19" s="212">
        <v>0</v>
      </c>
      <c r="T19" s="222">
        <f t="shared" si="6"/>
        <v>0</v>
      </c>
      <c r="U19" s="266">
        <f t="shared" si="7"/>
        <v>0</v>
      </c>
      <c r="V19" s="223">
        <v>0</v>
      </c>
      <c r="W19" s="299" t="s">
        <v>440</v>
      </c>
      <c r="X19" s="299" t="s">
        <v>440</v>
      </c>
      <c r="Y19" s="299" t="s">
        <v>440</v>
      </c>
      <c r="Z19" s="264" t="s">
        <v>440</v>
      </c>
    </row>
    <row r="20" spans="1:26" s="617" customFormat="1" ht="34.799999999999997">
      <c r="A20" s="209"/>
      <c r="B20" s="221" t="s">
        <v>448</v>
      </c>
      <c r="C20" s="211"/>
      <c r="D20" s="212">
        <v>0</v>
      </c>
      <c r="E20" s="222">
        <f t="shared" si="0"/>
        <v>0</v>
      </c>
      <c r="F20" s="214">
        <v>0</v>
      </c>
      <c r="G20" s="212">
        <v>0</v>
      </c>
      <c r="H20" s="222">
        <f t="shared" si="1"/>
        <v>0</v>
      </c>
      <c r="I20" s="214">
        <f t="shared" si="2"/>
        <v>0</v>
      </c>
      <c r="J20" s="212">
        <f t="shared" si="2"/>
        <v>0</v>
      </c>
      <c r="K20" s="222">
        <f t="shared" si="3"/>
        <v>0</v>
      </c>
      <c r="L20" s="214">
        <v>0</v>
      </c>
      <c r="M20" s="212">
        <v>0</v>
      </c>
      <c r="N20" s="222">
        <f t="shared" si="4"/>
        <v>0</v>
      </c>
      <c r="O20" s="214">
        <v>0</v>
      </c>
      <c r="P20" s="212">
        <v>0</v>
      </c>
      <c r="Q20" s="222">
        <f t="shared" si="5"/>
        <v>0</v>
      </c>
      <c r="R20" s="214">
        <v>0</v>
      </c>
      <c r="S20" s="212">
        <v>0</v>
      </c>
      <c r="T20" s="222">
        <f t="shared" si="6"/>
        <v>0</v>
      </c>
      <c r="U20" s="266">
        <f t="shared" si="7"/>
        <v>0</v>
      </c>
      <c r="V20" s="223">
        <v>0</v>
      </c>
      <c r="W20" s="299" t="s">
        <v>440</v>
      </c>
      <c r="X20" s="299" t="s">
        <v>440</v>
      </c>
      <c r="Y20" s="299" t="s">
        <v>440</v>
      </c>
      <c r="Z20" s="264" t="s">
        <v>440</v>
      </c>
    </row>
    <row r="21" spans="1:26" ht="34.799999999999997">
      <c r="A21" s="209"/>
      <c r="B21" s="224" t="s">
        <v>62</v>
      </c>
      <c r="C21" s="225">
        <f t="shared" ref="C21:H21" si="8">SUM(C10:C20)</f>
        <v>52442332</v>
      </c>
      <c r="D21" s="226">
        <f t="shared" si="8"/>
        <v>0</v>
      </c>
      <c r="E21" s="222">
        <f t="shared" si="8"/>
        <v>52442332</v>
      </c>
      <c r="F21" s="227">
        <f t="shared" si="8"/>
        <v>55863816.509999998</v>
      </c>
      <c r="G21" s="226">
        <f t="shared" si="8"/>
        <v>0</v>
      </c>
      <c r="H21" s="222">
        <f t="shared" si="8"/>
        <v>55863816.509999998</v>
      </c>
      <c r="I21" s="227">
        <f t="shared" ref="I21:U21" si="9">SUM(I10:I20)</f>
        <v>-3421484.5099999993</v>
      </c>
      <c r="J21" s="226">
        <f t="shared" si="9"/>
        <v>0</v>
      </c>
      <c r="K21" s="222">
        <f t="shared" si="9"/>
        <v>-3421484.5099999993</v>
      </c>
      <c r="L21" s="227">
        <f t="shared" si="9"/>
        <v>0</v>
      </c>
      <c r="M21" s="226">
        <f t="shared" si="9"/>
        <v>0</v>
      </c>
      <c r="N21" s="222">
        <f t="shared" si="9"/>
        <v>0</v>
      </c>
      <c r="O21" s="227">
        <f t="shared" si="9"/>
        <v>0</v>
      </c>
      <c r="P21" s="226">
        <f t="shared" si="9"/>
        <v>0</v>
      </c>
      <c r="Q21" s="222">
        <f t="shared" si="9"/>
        <v>0</v>
      </c>
      <c r="R21" s="227">
        <f t="shared" si="9"/>
        <v>0</v>
      </c>
      <c r="S21" s="226">
        <f t="shared" si="9"/>
        <v>0</v>
      </c>
      <c r="T21" s="222">
        <f t="shared" si="9"/>
        <v>0</v>
      </c>
      <c r="U21" s="227">
        <f t="shared" si="9"/>
        <v>0</v>
      </c>
      <c r="V21" s="334">
        <f>-U21/$E$32</f>
        <v>0</v>
      </c>
      <c r="W21" s="299" t="s">
        <v>440</v>
      </c>
      <c r="X21" s="299" t="s">
        <v>440</v>
      </c>
      <c r="Y21" s="299" t="s">
        <v>440</v>
      </c>
      <c r="Z21" s="264" t="s">
        <v>440</v>
      </c>
    </row>
    <row r="22" spans="1:26">
      <c r="A22" s="209"/>
      <c r="B22" s="228"/>
      <c r="C22" s="229"/>
      <c r="D22" s="301"/>
      <c r="E22" s="302"/>
      <c r="F22" s="300"/>
      <c r="G22" s="303"/>
      <c r="H22" s="304"/>
      <c r="I22" s="300"/>
      <c r="J22" s="303"/>
      <c r="K22" s="304"/>
      <c r="L22" s="300"/>
      <c r="M22" s="303"/>
      <c r="N22" s="304"/>
      <c r="O22" s="300"/>
      <c r="P22" s="303"/>
      <c r="Q22" s="304"/>
      <c r="R22" s="300"/>
      <c r="S22" s="303"/>
      <c r="T22" s="304"/>
      <c r="U22" s="263"/>
      <c r="V22" s="301"/>
      <c r="W22" s="301"/>
      <c r="X22" s="301"/>
      <c r="Y22" s="301"/>
      <c r="Z22" s="302"/>
    </row>
    <row r="23" spans="1:26" ht="34.799999999999997">
      <c r="A23" s="209"/>
      <c r="B23" s="221" t="s">
        <v>63</v>
      </c>
      <c r="C23" s="211">
        <f>+'[28]ESA-Table 1'!B18</f>
        <v>493828</v>
      </c>
      <c r="D23" s="212">
        <v>0</v>
      </c>
      <c r="E23" s="213">
        <v>0</v>
      </c>
      <c r="F23" s="214">
        <f>+'[28]ESA-Table 1'!E18</f>
        <v>107175.8</v>
      </c>
      <c r="G23" s="212">
        <v>0</v>
      </c>
      <c r="H23" s="213">
        <f>SUM(F23:G23)</f>
        <v>107175.8</v>
      </c>
      <c r="I23" s="214">
        <f t="shared" ref="I23:J30" si="10">C23-F23</f>
        <v>386652.2</v>
      </c>
      <c r="J23" s="212">
        <f t="shared" si="10"/>
        <v>0</v>
      </c>
      <c r="K23" s="222">
        <f t="shared" ref="K23:K30" si="11">SUM(I23:J23)</f>
        <v>386652.2</v>
      </c>
      <c r="L23" s="214">
        <v>0</v>
      </c>
      <c r="M23" s="212">
        <v>0</v>
      </c>
      <c r="N23" s="222">
        <f>SUM(L23:M23)</f>
        <v>0</v>
      </c>
      <c r="O23" s="214">
        <v>0</v>
      </c>
      <c r="P23" s="212">
        <v>0</v>
      </c>
      <c r="Q23" s="222">
        <f t="shared" ref="Q23:Q30" si="12">SUM(O23:P23)</f>
        <v>0</v>
      </c>
      <c r="R23" s="214">
        <v>0</v>
      </c>
      <c r="S23" s="212">
        <v>0</v>
      </c>
      <c r="T23" s="222">
        <f>SUM(R23:S23)</f>
        <v>0</v>
      </c>
      <c r="U23" s="266">
        <f t="shared" ref="U23:U30" si="13">N23+Q23+T23</f>
        <v>0</v>
      </c>
      <c r="V23" s="223">
        <v>0</v>
      </c>
      <c r="W23" s="299" t="s">
        <v>440</v>
      </c>
      <c r="X23" s="299" t="s">
        <v>440</v>
      </c>
      <c r="Y23" s="299" t="s">
        <v>440</v>
      </c>
      <c r="Z23" s="264" t="s">
        <v>440</v>
      </c>
    </row>
    <row r="24" spans="1:26" ht="34.799999999999997">
      <c r="A24" s="276"/>
      <c r="B24" s="221" t="s">
        <v>64</v>
      </c>
      <c r="C24" s="211">
        <f>+'[28]ESA-Table 1'!B19</f>
        <v>1051652</v>
      </c>
      <c r="D24" s="212">
        <v>0</v>
      </c>
      <c r="E24" s="213">
        <f t="shared" ref="E24:E30" si="14">SUM(C24:D24)</f>
        <v>1051652</v>
      </c>
      <c r="F24" s="214">
        <f>+'[28]ESA-Table 1'!E19</f>
        <v>829412.3</v>
      </c>
      <c r="G24" s="212">
        <v>0</v>
      </c>
      <c r="H24" s="213">
        <f t="shared" ref="H24:H30" si="15">SUM(F24:G24)</f>
        <v>829412.3</v>
      </c>
      <c r="I24" s="214">
        <f t="shared" si="10"/>
        <v>222239.69999999995</v>
      </c>
      <c r="J24" s="212">
        <f t="shared" si="10"/>
        <v>0</v>
      </c>
      <c r="K24" s="222">
        <f t="shared" si="11"/>
        <v>222239.69999999995</v>
      </c>
      <c r="L24" s="214"/>
      <c r="M24" s="212">
        <v>0</v>
      </c>
      <c r="N24" s="222">
        <f t="shared" ref="N24:N30" si="16">SUM(L24:M24)</f>
        <v>0</v>
      </c>
      <c r="O24" s="214">
        <v>0</v>
      </c>
      <c r="P24" s="212">
        <v>0</v>
      </c>
      <c r="Q24" s="222">
        <f t="shared" si="12"/>
        <v>0</v>
      </c>
      <c r="R24" s="214">
        <v>0</v>
      </c>
      <c r="S24" s="212">
        <v>0</v>
      </c>
      <c r="T24" s="222">
        <f t="shared" ref="T24:T30" si="17">SUM(R24:S24)</f>
        <v>0</v>
      </c>
      <c r="U24" s="266">
        <f t="shared" si="13"/>
        <v>0</v>
      </c>
      <c r="V24" s="279" t="e">
        <f>U24/$E$33</f>
        <v>#DIV/0!</v>
      </c>
      <c r="W24" s="299" t="s">
        <v>439</v>
      </c>
      <c r="X24" s="299" t="s">
        <v>439</v>
      </c>
      <c r="Y24" s="299" t="s">
        <v>449</v>
      </c>
      <c r="Z24" s="265" t="s">
        <v>439</v>
      </c>
    </row>
    <row r="25" spans="1:26" ht="34.799999999999997">
      <c r="A25" s="209"/>
      <c r="B25" s="221" t="s">
        <v>65</v>
      </c>
      <c r="C25" s="211">
        <f>+'[28]ESA-Table 1'!B20</f>
        <v>950000</v>
      </c>
      <c r="D25" s="212">
        <v>0</v>
      </c>
      <c r="E25" s="213">
        <f t="shared" si="14"/>
        <v>950000</v>
      </c>
      <c r="F25" s="214">
        <f>+'[28]ESA-Table 1'!E20</f>
        <v>385845.66</v>
      </c>
      <c r="G25" s="212">
        <v>0</v>
      </c>
      <c r="H25" s="213">
        <f t="shared" si="15"/>
        <v>385845.66</v>
      </c>
      <c r="I25" s="214">
        <f t="shared" si="10"/>
        <v>564154.34000000008</v>
      </c>
      <c r="J25" s="212">
        <f t="shared" si="10"/>
        <v>0</v>
      </c>
      <c r="K25" s="222">
        <f t="shared" si="11"/>
        <v>564154.34000000008</v>
      </c>
      <c r="L25" s="214"/>
      <c r="M25" s="212">
        <v>0</v>
      </c>
      <c r="N25" s="222">
        <f t="shared" si="16"/>
        <v>0</v>
      </c>
      <c r="O25" s="214">
        <v>0</v>
      </c>
      <c r="P25" s="212">
        <v>0</v>
      </c>
      <c r="Q25" s="222">
        <f t="shared" si="12"/>
        <v>0</v>
      </c>
      <c r="R25" s="214">
        <v>0</v>
      </c>
      <c r="S25" s="212">
        <v>0</v>
      </c>
      <c r="T25" s="222">
        <f t="shared" si="17"/>
        <v>0</v>
      </c>
      <c r="U25" s="266">
        <f t="shared" si="13"/>
        <v>0</v>
      </c>
      <c r="V25" s="279" t="e">
        <f>U25/$E$33</f>
        <v>#DIV/0!</v>
      </c>
      <c r="W25" s="299" t="s">
        <v>440</v>
      </c>
      <c r="X25" s="299" t="s">
        <v>440</v>
      </c>
      <c r="Y25" s="299" t="s">
        <v>440</v>
      </c>
      <c r="Z25" s="264" t="s">
        <v>440</v>
      </c>
    </row>
    <row r="26" spans="1:26" ht="34.799999999999997">
      <c r="A26" s="209"/>
      <c r="B26" s="221" t="s">
        <v>450</v>
      </c>
      <c r="C26" s="211">
        <f>+'[28]ESA-Table 1'!B21</f>
        <v>0</v>
      </c>
      <c r="D26" s="212">
        <v>0</v>
      </c>
      <c r="E26" s="213">
        <f t="shared" si="14"/>
        <v>0</v>
      </c>
      <c r="F26" s="214">
        <f>+'[28]ESA-Table 1'!E21</f>
        <v>0</v>
      </c>
      <c r="G26" s="212">
        <v>0</v>
      </c>
      <c r="H26" s="213">
        <f t="shared" si="15"/>
        <v>0</v>
      </c>
      <c r="I26" s="214">
        <f t="shared" si="10"/>
        <v>0</v>
      </c>
      <c r="J26" s="212">
        <f t="shared" si="10"/>
        <v>0</v>
      </c>
      <c r="K26" s="222">
        <f t="shared" si="11"/>
        <v>0</v>
      </c>
      <c r="L26" s="214">
        <v>0</v>
      </c>
      <c r="M26" s="212">
        <v>0</v>
      </c>
      <c r="N26" s="222">
        <f t="shared" si="16"/>
        <v>0</v>
      </c>
      <c r="O26" s="214">
        <v>0</v>
      </c>
      <c r="P26" s="212">
        <v>0</v>
      </c>
      <c r="Q26" s="222">
        <f t="shared" si="12"/>
        <v>0</v>
      </c>
      <c r="R26" s="214">
        <v>0</v>
      </c>
      <c r="S26" s="212">
        <v>0</v>
      </c>
      <c r="T26" s="222">
        <f t="shared" si="17"/>
        <v>0</v>
      </c>
      <c r="U26" s="266">
        <f t="shared" si="13"/>
        <v>0</v>
      </c>
      <c r="V26" s="279" t="e">
        <f>U26/$E$33</f>
        <v>#DIV/0!</v>
      </c>
      <c r="W26" s="299" t="s">
        <v>440</v>
      </c>
      <c r="X26" s="299" t="s">
        <v>440</v>
      </c>
      <c r="Y26" s="299" t="s">
        <v>440</v>
      </c>
      <c r="Z26" s="264" t="s">
        <v>440</v>
      </c>
    </row>
    <row r="27" spans="1:26" ht="34.799999999999997">
      <c r="A27" s="319"/>
      <c r="B27" s="221" t="s">
        <v>451</v>
      </c>
      <c r="C27" s="211">
        <f>+'[28]ESA-Table 1'!B22</f>
        <v>226250</v>
      </c>
      <c r="D27" s="212">
        <v>0</v>
      </c>
      <c r="E27" s="213">
        <f t="shared" si="14"/>
        <v>226250</v>
      </c>
      <c r="F27" s="214">
        <f>+'[28]ESA-Table 1'!E22</f>
        <v>15189.22</v>
      </c>
      <c r="G27" s="212">
        <v>0</v>
      </c>
      <c r="H27" s="213">
        <f t="shared" si="15"/>
        <v>15189.22</v>
      </c>
      <c r="I27" s="214">
        <f t="shared" si="10"/>
        <v>211060.78</v>
      </c>
      <c r="J27" s="212">
        <f t="shared" si="10"/>
        <v>0</v>
      </c>
      <c r="K27" s="222">
        <f t="shared" si="11"/>
        <v>211060.78</v>
      </c>
      <c r="L27" s="214"/>
      <c r="M27" s="212">
        <v>0</v>
      </c>
      <c r="N27" s="222">
        <f t="shared" si="16"/>
        <v>0</v>
      </c>
      <c r="O27" s="214">
        <v>0</v>
      </c>
      <c r="P27" s="212">
        <v>0</v>
      </c>
      <c r="Q27" s="222">
        <f t="shared" si="12"/>
        <v>0</v>
      </c>
      <c r="R27" s="214">
        <v>0</v>
      </c>
      <c r="S27" s="212">
        <v>0</v>
      </c>
      <c r="T27" s="222">
        <f t="shared" si="17"/>
        <v>0</v>
      </c>
      <c r="U27" s="266">
        <f t="shared" si="13"/>
        <v>0</v>
      </c>
      <c r="V27" s="279" t="e">
        <f>U27/$E$33</f>
        <v>#DIV/0!</v>
      </c>
      <c r="W27" s="299" t="s">
        <v>440</v>
      </c>
      <c r="X27" s="299" t="s">
        <v>440</v>
      </c>
      <c r="Y27" s="299" t="s">
        <v>440</v>
      </c>
      <c r="Z27" s="264" t="s">
        <v>440</v>
      </c>
    </row>
    <row r="28" spans="1:26" ht="34.799999999999997">
      <c r="A28" s="209"/>
      <c r="B28" s="221" t="s">
        <v>452</v>
      </c>
      <c r="C28" s="211">
        <f>+'[28]ESA-Table 1'!B23</f>
        <v>450856</v>
      </c>
      <c r="D28" s="212">
        <v>0</v>
      </c>
      <c r="E28" s="213">
        <f t="shared" si="14"/>
        <v>450856</v>
      </c>
      <c r="F28" s="214">
        <f>+'[28]ESA-Table 1'!E23</f>
        <v>455010.77899999998</v>
      </c>
      <c r="G28" s="212">
        <v>0</v>
      </c>
      <c r="H28" s="213">
        <f t="shared" si="15"/>
        <v>455010.77899999998</v>
      </c>
      <c r="I28" s="214">
        <f t="shared" si="10"/>
        <v>-4154.7789999999804</v>
      </c>
      <c r="J28" s="212">
        <f t="shared" si="10"/>
        <v>0</v>
      </c>
      <c r="K28" s="222">
        <f t="shared" si="11"/>
        <v>-4154.7789999999804</v>
      </c>
      <c r="L28" s="214"/>
      <c r="M28" s="212">
        <v>0</v>
      </c>
      <c r="N28" s="222">
        <f t="shared" si="16"/>
        <v>0</v>
      </c>
      <c r="O28" s="214">
        <v>0</v>
      </c>
      <c r="P28" s="212">
        <v>0</v>
      </c>
      <c r="Q28" s="222">
        <f t="shared" si="12"/>
        <v>0</v>
      </c>
      <c r="R28" s="214">
        <v>0</v>
      </c>
      <c r="S28" s="212">
        <v>0</v>
      </c>
      <c r="T28" s="222">
        <f t="shared" si="17"/>
        <v>0</v>
      </c>
      <c r="U28" s="266">
        <f t="shared" si="13"/>
        <v>0</v>
      </c>
      <c r="V28" s="223">
        <v>0</v>
      </c>
      <c r="W28" s="299" t="s">
        <v>440</v>
      </c>
      <c r="X28" s="299" t="s">
        <v>440</v>
      </c>
      <c r="Y28" s="299" t="s">
        <v>440</v>
      </c>
      <c r="Z28" s="264" t="s">
        <v>440</v>
      </c>
    </row>
    <row r="29" spans="1:26" ht="34.799999999999997">
      <c r="A29" s="209"/>
      <c r="B29" s="221" t="s">
        <v>453</v>
      </c>
      <c r="C29" s="211">
        <f>+'[28]ESA-Table 1'!B24</f>
        <v>3926101</v>
      </c>
      <c r="D29" s="212">
        <v>0</v>
      </c>
      <c r="E29" s="213">
        <f t="shared" si="14"/>
        <v>3926101</v>
      </c>
      <c r="F29" s="214">
        <f>+'[28]ESA-Table 1'!E24</f>
        <v>3334775.05</v>
      </c>
      <c r="G29" s="212">
        <v>0</v>
      </c>
      <c r="H29" s="213">
        <f t="shared" si="15"/>
        <v>3334775.05</v>
      </c>
      <c r="I29" s="214">
        <f t="shared" si="10"/>
        <v>591325.95000000019</v>
      </c>
      <c r="J29" s="212">
        <f t="shared" si="10"/>
        <v>0</v>
      </c>
      <c r="K29" s="222">
        <f t="shared" si="11"/>
        <v>591325.95000000019</v>
      </c>
      <c r="L29" s="214"/>
      <c r="M29" s="212">
        <v>0</v>
      </c>
      <c r="N29" s="222">
        <f t="shared" si="16"/>
        <v>0</v>
      </c>
      <c r="O29" s="214">
        <v>0</v>
      </c>
      <c r="P29" s="212">
        <v>0</v>
      </c>
      <c r="Q29" s="222">
        <f t="shared" si="12"/>
        <v>0</v>
      </c>
      <c r="R29" s="214">
        <v>0</v>
      </c>
      <c r="S29" s="212">
        <v>0</v>
      </c>
      <c r="T29" s="222">
        <f t="shared" si="17"/>
        <v>0</v>
      </c>
      <c r="U29" s="266">
        <f t="shared" si="13"/>
        <v>0</v>
      </c>
      <c r="V29" s="223">
        <v>0</v>
      </c>
      <c r="W29" s="299" t="s">
        <v>440</v>
      </c>
      <c r="X29" s="299" t="s">
        <v>440</v>
      </c>
      <c r="Y29" s="299" t="s">
        <v>440</v>
      </c>
      <c r="Z29" s="264" t="s">
        <v>440</v>
      </c>
    </row>
    <row r="30" spans="1:26" ht="34.799999999999997">
      <c r="A30" s="209"/>
      <c r="B30" s="221" t="s">
        <v>454</v>
      </c>
      <c r="C30" s="211">
        <f>+'[28]ESA-Table 1'!B25</f>
        <v>60000</v>
      </c>
      <c r="D30" s="212">
        <v>0</v>
      </c>
      <c r="E30" s="213">
        <f t="shared" si="14"/>
        <v>60000</v>
      </c>
      <c r="F30" s="214">
        <f>+'[28]ESA-Table 1'!E25</f>
        <v>54752.32</v>
      </c>
      <c r="G30" s="212"/>
      <c r="H30" s="213">
        <f t="shared" si="15"/>
        <v>54752.32</v>
      </c>
      <c r="I30" s="214">
        <f>C30-F30</f>
        <v>5247.68</v>
      </c>
      <c r="J30" s="212">
        <f t="shared" si="10"/>
        <v>0</v>
      </c>
      <c r="K30" s="222">
        <f t="shared" si="11"/>
        <v>5247.68</v>
      </c>
      <c r="L30" s="214"/>
      <c r="M30" s="212">
        <v>0</v>
      </c>
      <c r="N30" s="222">
        <f t="shared" si="16"/>
        <v>0</v>
      </c>
      <c r="O30" s="214">
        <v>0</v>
      </c>
      <c r="P30" s="212">
        <v>0</v>
      </c>
      <c r="Q30" s="222">
        <f t="shared" si="12"/>
        <v>0</v>
      </c>
      <c r="R30" s="214">
        <v>0</v>
      </c>
      <c r="S30" s="212">
        <v>0</v>
      </c>
      <c r="T30" s="222">
        <f t="shared" si="17"/>
        <v>0</v>
      </c>
      <c r="U30" s="266">
        <f t="shared" si="13"/>
        <v>0</v>
      </c>
      <c r="V30" s="223">
        <v>0</v>
      </c>
      <c r="W30" s="299" t="s">
        <v>440</v>
      </c>
      <c r="X30" s="299" t="s">
        <v>440</v>
      </c>
      <c r="Y30" s="299" t="s">
        <v>440</v>
      </c>
      <c r="Z30" s="264" t="s">
        <v>440</v>
      </c>
    </row>
    <row r="31" spans="1:26">
      <c r="A31" s="209"/>
      <c r="B31" s="228"/>
      <c r="C31" s="229"/>
      <c r="D31" s="301"/>
      <c r="E31" s="302"/>
      <c r="F31" s="300"/>
      <c r="G31" s="303"/>
      <c r="H31" s="304"/>
      <c r="I31" s="300"/>
      <c r="J31" s="303"/>
      <c r="K31" s="304"/>
      <c r="L31" s="303"/>
      <c r="M31" s="303"/>
      <c r="N31" s="303"/>
      <c r="O31" s="300"/>
      <c r="P31" s="303"/>
      <c r="Q31" s="304"/>
      <c r="R31" s="300"/>
      <c r="S31" s="303"/>
      <c r="T31" s="304"/>
      <c r="U31" s="263"/>
      <c r="V31" s="301"/>
      <c r="W31" s="301"/>
      <c r="X31" s="301"/>
      <c r="Y31" s="301"/>
      <c r="Z31" s="302"/>
    </row>
    <row r="32" spans="1:26" ht="26.4" customHeight="1" thickBot="1">
      <c r="A32" s="230"/>
      <c r="B32" s="330" t="s">
        <v>455</v>
      </c>
      <c r="C32" s="331">
        <f>C21+SUM(C23:C30)</f>
        <v>59601019</v>
      </c>
      <c r="D32" s="272">
        <f>D21+SUM(D24:D30)</f>
        <v>0</v>
      </c>
      <c r="E32" s="271">
        <f>SUM(C32:D32)</f>
        <v>59601019</v>
      </c>
      <c r="F32" s="273">
        <f>F21+SUM(F23:F30)</f>
        <v>61045977.638999999</v>
      </c>
      <c r="G32" s="272">
        <f>G21+SUM(G23:G30)</f>
        <v>0</v>
      </c>
      <c r="H32" s="271">
        <f>SUM(F32:G32)</f>
        <v>61045977.638999999</v>
      </c>
      <c r="I32" s="273">
        <f>I21+SUM(I23:I30)</f>
        <v>-1444958.6389999993</v>
      </c>
      <c r="J32" s="272">
        <f>J21+SUM(J23:J30)</f>
        <v>0</v>
      </c>
      <c r="K32" s="271">
        <f>SUM(I32:J32)</f>
        <v>-1444958.6389999993</v>
      </c>
      <c r="L32" s="273">
        <f>L21+SUM(L23:L30)</f>
        <v>0</v>
      </c>
      <c r="M32" s="272">
        <f>M21+SUM(M23:M30)</f>
        <v>0</v>
      </c>
      <c r="N32" s="271">
        <f>SUM(L32:M32)</f>
        <v>0</v>
      </c>
      <c r="O32" s="273">
        <f>O21+SUM(O23:O30)</f>
        <v>0</v>
      </c>
      <c r="P32" s="272">
        <f>P21+SUM(P23:P30)</f>
        <v>0</v>
      </c>
      <c r="Q32" s="271">
        <f>SUM(O32:P32)</f>
        <v>0</v>
      </c>
      <c r="R32" s="273">
        <f>R21+SUM(R23:R30)</f>
        <v>0</v>
      </c>
      <c r="S32" s="272">
        <f>S21+SUM(S23:S30)</f>
        <v>0</v>
      </c>
      <c r="T32" s="271">
        <f>SUM(R32:S32)</f>
        <v>0</v>
      </c>
      <c r="U32" s="273">
        <f>U21+SUM(U23:U31)</f>
        <v>0</v>
      </c>
      <c r="V32" s="335">
        <f>-U32/$E$32</f>
        <v>0</v>
      </c>
      <c r="W32" s="332"/>
      <c r="X32" s="332"/>
      <c r="Y32" s="272"/>
      <c r="Z32" s="271"/>
    </row>
    <row r="33" spans="1:26" ht="27" customHeight="1" thickBot="1">
      <c r="B33" s="231" t="s">
        <v>456</v>
      </c>
      <c r="C33" s="454">
        <v>0</v>
      </c>
      <c r="D33" s="454">
        <v>0</v>
      </c>
      <c r="E33" s="454">
        <v>0</v>
      </c>
      <c r="F33" s="454">
        <v>0</v>
      </c>
      <c r="G33" s="454">
        <v>0</v>
      </c>
      <c r="H33" s="454">
        <v>0</v>
      </c>
      <c r="I33" s="454">
        <v>0</v>
      </c>
      <c r="J33" s="454">
        <v>0</v>
      </c>
      <c r="K33" s="454">
        <v>0</v>
      </c>
      <c r="L33" s="454">
        <v>0</v>
      </c>
      <c r="M33" s="454">
        <v>0</v>
      </c>
      <c r="N33" s="454">
        <v>0</v>
      </c>
      <c r="O33" s="454">
        <v>0</v>
      </c>
      <c r="P33" s="454">
        <v>0</v>
      </c>
      <c r="Q33" s="454">
        <v>0</v>
      </c>
      <c r="R33" s="454">
        <v>0</v>
      </c>
      <c r="S33" s="454">
        <v>0</v>
      </c>
      <c r="T33" s="454">
        <v>0</v>
      </c>
      <c r="U33" s="454">
        <v>0</v>
      </c>
      <c r="V33" s="270"/>
      <c r="W33" s="270"/>
      <c r="X33" s="270"/>
      <c r="Y33" s="270"/>
      <c r="Z33" s="262"/>
    </row>
    <row r="34" spans="1:26" ht="13.2">
      <c r="A34" s="305"/>
      <c r="B34" s="352"/>
      <c r="C34" s="352"/>
      <c r="D34" s="352"/>
      <c r="E34" s="352"/>
      <c r="F34" s="352"/>
      <c r="G34" s="352"/>
      <c r="H34" s="352"/>
      <c r="I34" s="352"/>
      <c r="J34" s="352"/>
      <c r="K34" s="352"/>
      <c r="L34" s="352"/>
      <c r="M34" s="352"/>
      <c r="N34" s="352"/>
      <c r="O34" s="352"/>
      <c r="P34" s="352"/>
      <c r="Q34" s="352"/>
      <c r="R34" s="352"/>
      <c r="S34" s="352"/>
      <c r="T34" s="352"/>
      <c r="U34" s="352"/>
      <c r="V34" s="352"/>
      <c r="W34" s="352"/>
      <c r="X34" s="352"/>
      <c r="Y34" s="352"/>
      <c r="Z34" s="352"/>
    </row>
    <row r="36" spans="1:26">
      <c r="A36" s="305" t="s">
        <v>457</v>
      </c>
    </row>
    <row r="37" spans="1:26">
      <c r="A37" s="305" t="s">
        <v>458</v>
      </c>
      <c r="B37" s="305"/>
      <c r="C37" s="305"/>
      <c r="D37" s="305"/>
      <c r="E37" s="305"/>
      <c r="F37" s="305"/>
      <c r="G37" s="305"/>
      <c r="H37" s="305"/>
      <c r="I37" s="305"/>
      <c r="J37" s="305"/>
      <c r="K37" s="821"/>
    </row>
    <row r="38" spans="1:26" ht="27" customHeight="1">
      <c r="A38" s="911" t="s">
        <v>21</v>
      </c>
      <c r="B38" s="912"/>
      <c r="C38" s="912"/>
      <c r="D38" s="912"/>
      <c r="E38" s="912"/>
      <c r="F38" s="912"/>
      <c r="G38" s="912"/>
      <c r="H38" s="912"/>
      <c r="I38" s="912"/>
      <c r="J38" s="912"/>
    </row>
    <row r="39" spans="1:26" ht="22.2" customHeight="1">
      <c r="A39" s="916" t="s">
        <v>75</v>
      </c>
      <c r="B39" s="917"/>
      <c r="C39" s="917"/>
      <c r="D39" s="917"/>
      <c r="E39" s="917"/>
      <c r="F39" s="917"/>
      <c r="G39" s="917"/>
      <c r="H39" s="917"/>
      <c r="I39" s="917"/>
      <c r="J39" s="15"/>
    </row>
  </sheetData>
  <mergeCells count="14">
    <mergeCell ref="A38:J38"/>
    <mergeCell ref="A39:I39"/>
    <mergeCell ref="A1:Z1"/>
    <mergeCell ref="O5:Q5"/>
    <mergeCell ref="R5:T5"/>
    <mergeCell ref="L3:T3"/>
    <mergeCell ref="C4:E4"/>
    <mergeCell ref="F4:H4"/>
    <mergeCell ref="I4:K4"/>
    <mergeCell ref="L4:N4"/>
    <mergeCell ref="O4:Q4"/>
    <mergeCell ref="R4:T4"/>
    <mergeCell ref="I5:K5"/>
    <mergeCell ref="L5:N5"/>
  </mergeCells>
  <conditionalFormatting sqref="L10:T32">
    <cfRule type="cellIs" dxfId="0" priority="1" operator="lessThan">
      <formula>0</formula>
    </cfRule>
  </conditionalFormatting>
  <pageMargins left="0.7" right="0.7" top="0.75" bottom="0.75" header="0.3" footer="0.3"/>
  <pageSetup paperSize="17" scale="49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E25"/>
  <sheetViews>
    <sheetView zoomScaleNormal="100" workbookViewId="0">
      <selection activeCell="D34" sqref="D34"/>
    </sheetView>
  </sheetViews>
  <sheetFormatPr defaultColWidth="39" defaultRowHeight="13.8"/>
  <cols>
    <col min="1" max="1" width="65.33203125" style="4" customWidth="1"/>
    <col min="2" max="2" width="35.5546875" style="4" bestFit="1" customWidth="1"/>
    <col min="3" max="3" width="11.33203125" style="4" customWidth="1"/>
    <col min="4" max="16384" width="39" style="4"/>
  </cols>
  <sheetData>
    <row r="1" spans="1:4" s="3" customFormat="1" ht="18">
      <c r="A1" s="179" t="s">
        <v>459</v>
      </c>
      <c r="B1" s="179"/>
      <c r="D1" s="453"/>
    </row>
    <row r="2" spans="1:4" s="3" customFormat="1">
      <c r="A2" s="55" t="s">
        <v>460</v>
      </c>
      <c r="B2" s="55"/>
    </row>
    <row r="3" spans="1:4" s="3" customFormat="1">
      <c r="A3" s="55" t="s">
        <v>461</v>
      </c>
      <c r="B3" s="55"/>
    </row>
    <row r="4" spans="1:4" s="3" customFormat="1">
      <c r="A4" s="179"/>
      <c r="B4" s="179"/>
    </row>
    <row r="5" spans="1:4" ht="14.4" thickBot="1">
      <c r="A5" s="179"/>
      <c r="B5" s="179"/>
    </row>
    <row r="6" spans="1:4" ht="14.4" thickBot="1">
      <c r="A6" s="130" t="s">
        <v>462</v>
      </c>
      <c r="B6" s="251" t="s">
        <v>463</v>
      </c>
    </row>
    <row r="7" spans="1:4">
      <c r="A7" s="249" t="s">
        <v>464</v>
      </c>
      <c r="B7" s="250">
        <v>7501</v>
      </c>
    </row>
    <row r="8" spans="1:4">
      <c r="A8" s="180" t="s">
        <v>465</v>
      </c>
      <c r="B8" s="82">
        <v>4012</v>
      </c>
    </row>
    <row r="9" spans="1:4">
      <c r="A9" s="180" t="s">
        <v>466</v>
      </c>
      <c r="B9" s="82">
        <v>3298</v>
      </c>
    </row>
    <row r="10" spans="1:4">
      <c r="A10" s="180" t="s">
        <v>467</v>
      </c>
      <c r="B10" s="82">
        <v>431</v>
      </c>
    </row>
    <row r="11" spans="1:4">
      <c r="A11" s="180" t="s">
        <v>468</v>
      </c>
      <c r="B11" s="82">
        <v>0</v>
      </c>
    </row>
    <row r="12" spans="1:4">
      <c r="A12" s="180" t="s">
        <v>469</v>
      </c>
      <c r="B12" s="82">
        <v>13301</v>
      </c>
    </row>
    <row r="13" spans="1:4">
      <c r="A13" s="180" t="s">
        <v>470</v>
      </c>
      <c r="B13" s="82">
        <v>0</v>
      </c>
    </row>
    <row r="14" spans="1:4">
      <c r="A14" s="180" t="s">
        <v>471</v>
      </c>
      <c r="B14" s="82">
        <v>865</v>
      </c>
    </row>
    <row r="15" spans="1:4">
      <c r="A15" s="180" t="s">
        <v>472</v>
      </c>
      <c r="B15" s="82">
        <v>1</v>
      </c>
    </row>
    <row r="16" spans="1:4">
      <c r="A16" s="180" t="s">
        <v>473</v>
      </c>
      <c r="B16" s="82">
        <v>0</v>
      </c>
    </row>
    <row r="17" spans="1:5">
      <c r="A17" s="180" t="s">
        <v>474</v>
      </c>
      <c r="B17" s="82">
        <v>0</v>
      </c>
    </row>
    <row r="18" spans="1:5">
      <c r="A18" s="180" t="s">
        <v>475</v>
      </c>
      <c r="B18" s="82">
        <v>0</v>
      </c>
    </row>
    <row r="19" spans="1:5">
      <c r="A19" s="252" t="s">
        <v>476</v>
      </c>
      <c r="B19" s="82">
        <v>6536</v>
      </c>
    </row>
    <row r="20" spans="1:5" s="185" customFormat="1" ht="14.4" thickBot="1">
      <c r="A20" s="252" t="s">
        <v>477</v>
      </c>
      <c r="B20" s="253">
        <v>44388</v>
      </c>
    </row>
    <row r="21" spans="1:5" ht="14.4" thickBot="1">
      <c r="A21" s="130" t="s">
        <v>55</v>
      </c>
      <c r="B21" s="254">
        <f>SUM(B7:B20)</f>
        <v>80333</v>
      </c>
    </row>
    <row r="22" spans="1:5">
      <c r="A22" s="3"/>
      <c r="B22" s="3"/>
    </row>
    <row r="23" spans="1:5">
      <c r="A23" s="3"/>
      <c r="B23" s="3"/>
    </row>
    <row r="24" spans="1:5">
      <c r="A24" s="970" t="s">
        <v>478</v>
      </c>
      <c r="B24" s="970"/>
      <c r="C24" s="970"/>
      <c r="D24" s="970"/>
      <c r="E24" s="970"/>
    </row>
    <row r="25" spans="1:5">
      <c r="A25" s="970" t="s">
        <v>479</v>
      </c>
      <c r="B25" s="970"/>
      <c r="C25" s="970"/>
      <c r="D25" s="970"/>
      <c r="E25" s="970"/>
    </row>
  </sheetData>
  <mergeCells count="2">
    <mergeCell ref="A24:E24"/>
    <mergeCell ref="A25:E25"/>
  </mergeCells>
  <phoneticPr fontId="12" type="noConversion"/>
  <printOptions horizontalCentered="1" headings="1"/>
  <pageMargins left="0.5" right="0.5" top="1" bottom="1" header="0.5" footer="0.5"/>
  <pageSetup firstPageNumber="78" orientation="landscape" useFirstPageNumber="1" r:id="rId1"/>
  <headerFooter scaleWithDoc="0"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U28"/>
  <sheetViews>
    <sheetView zoomScale="70" zoomScaleNormal="70" workbookViewId="0">
      <selection activeCell="E8" sqref="E8"/>
    </sheetView>
  </sheetViews>
  <sheetFormatPr defaultColWidth="9.33203125" defaultRowHeight="13.8"/>
  <cols>
    <col min="1" max="1" width="22.44140625" style="283" customWidth="1"/>
    <col min="2" max="2" width="20.33203125" style="283" customWidth="1"/>
    <col min="3" max="3" width="25.5546875" style="283" customWidth="1"/>
    <col min="4" max="4" width="19.44140625" style="283" customWidth="1"/>
    <col min="5" max="5" width="20.33203125" style="283" customWidth="1"/>
    <col min="6" max="6" width="19.44140625" style="283" customWidth="1"/>
    <col min="7" max="7" width="22.6640625" style="283" customWidth="1"/>
    <col min="8" max="8" width="15.44140625" style="283" customWidth="1"/>
    <col min="9" max="9" width="20.44140625" style="283" customWidth="1"/>
    <col min="10" max="10" width="22.44140625" style="283" bestFit="1" customWidth="1"/>
    <col min="11" max="11" width="10.44140625" style="283" customWidth="1"/>
    <col min="12" max="12" width="23" style="283" customWidth="1"/>
    <col min="13" max="13" width="26.6640625" style="283" bestFit="1" customWidth="1"/>
    <col min="14" max="14" width="9.33203125" style="283"/>
    <col min="15" max="15" width="17.33203125" style="283" bestFit="1" customWidth="1"/>
    <col min="16" max="16" width="19" style="283" bestFit="1" customWidth="1"/>
    <col min="17" max="17" width="15.44140625" style="283" bestFit="1" customWidth="1"/>
    <col min="18" max="19" width="12.6640625" style="283" bestFit="1" customWidth="1"/>
    <col min="20" max="20" width="15.44140625" style="283" bestFit="1" customWidth="1"/>
    <col min="21" max="21" width="12.6640625" style="283" bestFit="1" customWidth="1"/>
    <col min="22" max="16384" width="9.33203125" style="283"/>
  </cols>
  <sheetData>
    <row r="1" spans="1:21" ht="67.8" customHeight="1">
      <c r="A1" s="1028" t="s">
        <v>480</v>
      </c>
      <c r="B1" s="1028"/>
      <c r="C1" s="1028"/>
      <c r="D1" s="1028"/>
      <c r="E1" s="1028"/>
      <c r="F1" s="1028"/>
      <c r="G1" s="1028"/>
      <c r="H1" s="1028"/>
      <c r="I1" s="1028"/>
      <c r="J1" s="1028"/>
      <c r="K1" s="1028"/>
      <c r="L1" s="1028"/>
      <c r="M1" s="453" t="s">
        <v>181</v>
      </c>
    </row>
    <row r="2" spans="1:21" ht="75" customHeight="1">
      <c r="A2" s="447" t="s">
        <v>481</v>
      </c>
      <c r="B2" s="447" t="s">
        <v>482</v>
      </c>
      <c r="C2" s="447" t="s">
        <v>483</v>
      </c>
      <c r="D2" s="447" t="s">
        <v>484</v>
      </c>
      <c r="E2" s="447" t="s">
        <v>485</v>
      </c>
      <c r="F2" s="447" t="s">
        <v>486</v>
      </c>
      <c r="G2" s="448" t="s">
        <v>487</v>
      </c>
      <c r="H2" s="447" t="s">
        <v>488</v>
      </c>
      <c r="I2" s="447" t="s">
        <v>489</v>
      </c>
      <c r="J2" s="447" t="s">
        <v>490</v>
      </c>
      <c r="K2" s="448" t="s">
        <v>491</v>
      </c>
      <c r="L2" s="448" t="s">
        <v>492</v>
      </c>
    </row>
    <row r="3" spans="1:21" ht="121.2" customHeight="1">
      <c r="A3" s="449" t="s">
        <v>493</v>
      </c>
      <c r="B3" s="449" t="s">
        <v>494</v>
      </c>
      <c r="C3" s="449" t="s">
        <v>495</v>
      </c>
      <c r="D3" s="450" t="s">
        <v>496</v>
      </c>
      <c r="E3" s="450" t="s">
        <v>496</v>
      </c>
      <c r="F3" s="450">
        <v>395</v>
      </c>
      <c r="G3" s="450">
        <v>31284</v>
      </c>
      <c r="H3" s="450" t="s">
        <v>497</v>
      </c>
      <c r="I3" s="451">
        <v>79</v>
      </c>
      <c r="J3" s="450"/>
      <c r="K3" s="452" t="s">
        <v>498</v>
      </c>
      <c r="L3" s="450"/>
      <c r="N3" s="397"/>
      <c r="O3" s="398"/>
      <c r="P3" s="398"/>
      <c r="Q3" s="398"/>
      <c r="R3" s="398"/>
      <c r="S3" s="398"/>
      <c r="T3" s="398"/>
      <c r="U3" s="398"/>
    </row>
    <row r="4" spans="1:21" ht="57.75" customHeight="1">
      <c r="A4" s="449" t="s">
        <v>499</v>
      </c>
      <c r="B4" s="449" t="s">
        <v>500</v>
      </c>
      <c r="C4" s="449" t="s">
        <v>501</v>
      </c>
      <c r="D4" s="450" t="s">
        <v>496</v>
      </c>
      <c r="E4" s="450" t="s">
        <v>496</v>
      </c>
      <c r="F4" s="450">
        <v>200065</v>
      </c>
      <c r="G4" s="450">
        <v>15845148</v>
      </c>
      <c r="H4" s="450" t="s">
        <v>497</v>
      </c>
      <c r="I4" s="806">
        <v>40013</v>
      </c>
      <c r="J4" s="450"/>
      <c r="K4" s="450" t="s">
        <v>498</v>
      </c>
      <c r="L4" s="450"/>
    </row>
    <row r="5" spans="1:21" ht="140.25" customHeight="1">
      <c r="A5" s="449" t="s">
        <v>502</v>
      </c>
      <c r="B5" s="449" t="s">
        <v>503</v>
      </c>
      <c r="C5" s="449" t="s">
        <v>504</v>
      </c>
      <c r="D5" s="450" t="s">
        <v>497</v>
      </c>
      <c r="E5" s="450" t="s">
        <v>497</v>
      </c>
      <c r="F5" s="450">
        <v>207279</v>
      </c>
      <c r="G5" s="450" t="s">
        <v>505</v>
      </c>
      <c r="H5" s="450" t="s">
        <v>497</v>
      </c>
      <c r="I5" s="451" t="s">
        <v>14</v>
      </c>
      <c r="J5" s="450"/>
      <c r="K5" s="450" t="s">
        <v>506</v>
      </c>
      <c r="L5" s="450" t="s">
        <v>507</v>
      </c>
    </row>
    <row r="6" spans="1:21" ht="140.25" customHeight="1">
      <c r="A6" s="449" t="s">
        <v>502</v>
      </c>
      <c r="B6" s="452" t="s">
        <v>503</v>
      </c>
      <c r="C6" s="449" t="s">
        <v>508</v>
      </c>
      <c r="D6" s="450" t="s">
        <v>497</v>
      </c>
      <c r="E6" s="450" t="s">
        <v>497</v>
      </c>
      <c r="F6" s="450">
        <v>161660</v>
      </c>
      <c r="G6" s="450" t="s">
        <v>505</v>
      </c>
      <c r="H6" s="450" t="s">
        <v>497</v>
      </c>
      <c r="I6" s="451" t="s">
        <v>14</v>
      </c>
      <c r="J6" s="450"/>
      <c r="K6" s="450" t="s">
        <v>506</v>
      </c>
      <c r="L6" s="450" t="s">
        <v>507</v>
      </c>
    </row>
    <row r="7" spans="1:21" ht="92.4" customHeight="1">
      <c r="A7" s="449" t="s">
        <v>502</v>
      </c>
      <c r="B7" s="452" t="s">
        <v>503</v>
      </c>
      <c r="C7" s="449" t="s">
        <v>509</v>
      </c>
      <c r="D7" s="452" t="s">
        <v>497</v>
      </c>
      <c r="E7" s="450" t="s">
        <v>497</v>
      </c>
      <c r="F7" s="450">
        <v>2419000</v>
      </c>
      <c r="G7" s="450" t="s">
        <v>505</v>
      </c>
      <c r="H7" s="450" t="s">
        <v>497</v>
      </c>
      <c r="I7" s="451" t="s">
        <v>14</v>
      </c>
      <c r="J7" s="450"/>
      <c r="K7" s="450" t="s">
        <v>506</v>
      </c>
      <c r="L7" s="450" t="s">
        <v>507</v>
      </c>
    </row>
    <row r="8" spans="1:21" ht="82.8">
      <c r="A8" s="897" t="s">
        <v>510</v>
      </c>
      <c r="B8" s="897" t="s">
        <v>511</v>
      </c>
      <c r="C8" s="897" t="s">
        <v>512</v>
      </c>
      <c r="D8" s="897" t="s">
        <v>496</v>
      </c>
      <c r="E8" s="897" t="s">
        <v>496</v>
      </c>
      <c r="F8" s="897" t="s">
        <v>14</v>
      </c>
      <c r="G8" s="898">
        <v>1094148</v>
      </c>
      <c r="H8" s="897" t="s">
        <v>497</v>
      </c>
      <c r="I8" s="898">
        <v>2763</v>
      </c>
      <c r="J8" s="899"/>
      <c r="K8" s="899" t="s">
        <v>506</v>
      </c>
      <c r="L8" s="896" t="s">
        <v>513</v>
      </c>
      <c r="M8" s="896"/>
      <c r="N8" s="896"/>
      <c r="O8" s="896"/>
      <c r="P8" s="896"/>
      <c r="Q8" s="896"/>
    </row>
    <row r="9" spans="1:21">
      <c r="A9" s="284"/>
      <c r="B9" s="284"/>
      <c r="C9" s="284"/>
      <c r="D9" s="284"/>
      <c r="E9" s="284"/>
      <c r="F9" s="284"/>
      <c r="G9" s="284"/>
      <c r="H9" s="284"/>
      <c r="I9" s="284"/>
    </row>
    <row r="10" spans="1:21" ht="15">
      <c r="A10" s="446" t="s">
        <v>514</v>
      </c>
      <c r="B10" s="446"/>
      <c r="C10" s="446"/>
      <c r="D10" s="446"/>
      <c r="E10" s="446"/>
      <c r="F10" s="446"/>
      <c r="G10" s="446"/>
      <c r="H10" s="446"/>
      <c r="I10" s="446"/>
      <c r="J10" s="446"/>
      <c r="K10" s="446"/>
      <c r="L10" s="446"/>
    </row>
    <row r="11" spans="1:21" ht="22.5" customHeight="1">
      <c r="A11" s="1029" t="s">
        <v>515</v>
      </c>
      <c r="B11" s="1029"/>
      <c r="C11" s="1029"/>
      <c r="D11" s="1029"/>
      <c r="E11" s="1029"/>
      <c r="F11" s="1029"/>
      <c r="G11" s="1029"/>
      <c r="H11" s="1029"/>
      <c r="I11" s="1029"/>
      <c r="J11" s="1029"/>
      <c r="K11" s="1029"/>
      <c r="L11" s="1029"/>
    </row>
    <row r="12" spans="1:21">
      <c r="A12" s="1029"/>
      <c r="B12" s="1029"/>
      <c r="C12" s="1029"/>
      <c r="D12" s="1029"/>
      <c r="E12" s="1029"/>
      <c r="F12" s="1029"/>
      <c r="G12" s="1029"/>
      <c r="H12" s="1029"/>
      <c r="I12" s="1029"/>
      <c r="J12" s="1029"/>
      <c r="K12" s="1029"/>
      <c r="L12" s="1029"/>
    </row>
    <row r="13" spans="1:21" ht="33.75" customHeight="1">
      <c r="A13" s="446" t="s">
        <v>516</v>
      </c>
      <c r="B13" s="446"/>
      <c r="C13" s="446"/>
      <c r="D13" s="446"/>
      <c r="E13" s="446"/>
      <c r="F13" s="446"/>
      <c r="G13" s="446"/>
      <c r="H13" s="446"/>
      <c r="I13" s="446"/>
      <c r="J13" s="446"/>
      <c r="K13" s="446"/>
      <c r="L13" s="446"/>
    </row>
    <row r="14" spans="1:21" ht="15">
      <c r="A14" s="446" t="s">
        <v>517</v>
      </c>
      <c r="B14" s="446"/>
      <c r="C14" s="446"/>
      <c r="D14" s="446"/>
      <c r="E14" s="446"/>
      <c r="F14" s="446"/>
      <c r="G14" s="446"/>
      <c r="H14" s="446"/>
      <c r="I14" s="446"/>
      <c r="J14" s="446"/>
      <c r="K14" s="446"/>
      <c r="L14" s="446"/>
    </row>
    <row r="15" spans="1:21" ht="15">
      <c r="A15" s="1030" t="s">
        <v>518</v>
      </c>
      <c r="B15" s="1030"/>
      <c r="C15" s="1030"/>
      <c r="D15" s="1030"/>
      <c r="E15" s="1030"/>
      <c r="F15" s="446"/>
      <c r="G15" s="446"/>
      <c r="H15" s="446"/>
      <c r="I15" s="446"/>
      <c r="J15" s="446"/>
      <c r="K15" s="446"/>
      <c r="L15" s="446"/>
    </row>
    <row r="16" spans="1:21" ht="15">
      <c r="A16" s="878"/>
      <c r="B16" s="878"/>
      <c r="C16" s="878"/>
      <c r="D16" s="878"/>
      <c r="E16" s="878"/>
      <c r="F16" s="446"/>
      <c r="G16" s="446"/>
      <c r="H16" s="446"/>
      <c r="I16" s="446"/>
      <c r="J16" s="446"/>
      <c r="K16" s="446"/>
      <c r="L16" s="446"/>
    </row>
    <row r="17" spans="1:12" ht="15">
      <c r="A17" s="446" t="s">
        <v>519</v>
      </c>
      <c r="B17" s="446"/>
      <c r="C17" s="446"/>
      <c r="D17" s="446"/>
      <c r="E17" s="446"/>
      <c r="F17" s="446"/>
      <c r="G17" s="446"/>
      <c r="H17" s="446"/>
      <c r="I17" s="446"/>
      <c r="J17" s="446"/>
      <c r="K17" s="446"/>
      <c r="L17" s="446"/>
    </row>
    <row r="18" spans="1:12">
      <c r="A18" s="884"/>
      <c r="B18" s="884"/>
      <c r="C18" s="884"/>
      <c r="D18" s="884"/>
      <c r="E18" s="884"/>
      <c r="F18" s="884"/>
      <c r="G18" s="884"/>
      <c r="H18" s="884"/>
      <c r="I18" s="884"/>
      <c r="J18" s="884"/>
      <c r="K18" s="884"/>
      <c r="L18" s="884"/>
    </row>
    <row r="28" spans="1:12">
      <c r="H28" s="352"/>
    </row>
  </sheetData>
  <mergeCells count="3">
    <mergeCell ref="A1:L1"/>
    <mergeCell ref="A11:L12"/>
    <mergeCell ref="A15:E15"/>
  </mergeCells>
  <pageMargins left="0.7" right="0.7" top="0.75" bottom="0.75" header="0.3" footer="0.3"/>
  <pageSetup scale="51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H37"/>
  <sheetViews>
    <sheetView zoomScaleNormal="100" workbookViewId="0">
      <selection activeCell="C40" sqref="C40"/>
    </sheetView>
  </sheetViews>
  <sheetFormatPr defaultColWidth="9.33203125" defaultRowHeight="13.8"/>
  <cols>
    <col min="1" max="1" width="22.5546875" style="283" customWidth="1"/>
    <col min="2" max="2" width="29.5546875" style="283" bestFit="1" customWidth="1"/>
    <col min="3" max="3" width="19.44140625" style="283" customWidth="1"/>
    <col min="4" max="4" width="18.44140625" style="283" customWidth="1"/>
    <col min="5" max="5" width="27.6640625" style="283" customWidth="1"/>
    <col min="6" max="6" width="27.5546875" style="283" customWidth="1"/>
    <col min="7" max="7" width="24" style="283" customWidth="1"/>
    <col min="8" max="8" width="17.6640625" style="283" customWidth="1"/>
    <col min="9" max="16384" width="9.33203125" style="283"/>
  </cols>
  <sheetData>
    <row r="1" spans="1:7" ht="18">
      <c r="A1" s="1034" t="s">
        <v>459</v>
      </c>
      <c r="B1" s="1034"/>
      <c r="C1" s="1034"/>
      <c r="D1" s="1034"/>
      <c r="E1" s="1034"/>
      <c r="F1" s="1034"/>
      <c r="G1" s="453"/>
    </row>
    <row r="2" spans="1:7" ht="15.6">
      <c r="A2" s="1035" t="s">
        <v>520</v>
      </c>
      <c r="B2" s="1035"/>
      <c r="C2" s="1035"/>
      <c r="D2" s="1035"/>
      <c r="E2" s="1035"/>
      <c r="F2" s="1035"/>
      <c r="G2" s="237"/>
    </row>
    <row r="3" spans="1:7" ht="15.6">
      <c r="A3" s="1035" t="s">
        <v>521</v>
      </c>
      <c r="B3" s="1035"/>
      <c r="C3" s="1035"/>
      <c r="D3" s="1035"/>
      <c r="E3" s="1035"/>
      <c r="F3" s="1035"/>
      <c r="G3" s="238"/>
    </row>
    <row r="4" spans="1:7" ht="21.6" thickBot="1">
      <c r="A4" s="1036"/>
      <c r="B4" s="1036"/>
      <c r="C4" s="1036"/>
      <c r="D4" s="1036"/>
      <c r="E4" s="1036"/>
      <c r="F4" s="1036"/>
      <c r="G4" s="238"/>
    </row>
    <row r="5" spans="1:7" ht="15" thickBot="1">
      <c r="A5" s="1037" t="s">
        <v>522</v>
      </c>
      <c r="B5" s="1038"/>
      <c r="C5" s="1038"/>
      <c r="D5" s="1038"/>
      <c r="E5" s="1038"/>
      <c r="F5" s="1039"/>
      <c r="G5" s="618"/>
    </row>
    <row r="6" spans="1:7" ht="15" thickBot="1">
      <c r="A6" s="1031" t="s">
        <v>523</v>
      </c>
      <c r="B6" s="1032"/>
      <c r="C6" s="1032"/>
      <c r="D6" s="1032"/>
      <c r="E6" s="1032"/>
      <c r="F6" s="1033"/>
      <c r="G6" s="618"/>
    </row>
    <row r="7" spans="1:7" ht="55.8" thickBot="1">
      <c r="A7" s="246" t="s">
        <v>524</v>
      </c>
      <c r="B7" s="247" t="s">
        <v>525</v>
      </c>
      <c r="C7" s="247" t="s">
        <v>526</v>
      </c>
      <c r="D7" s="247" t="s">
        <v>527</v>
      </c>
      <c r="E7" s="247" t="s">
        <v>528</v>
      </c>
      <c r="F7" s="248" t="s">
        <v>529</v>
      </c>
      <c r="G7" s="618"/>
    </row>
    <row r="8" spans="1:7" ht="14.4">
      <c r="A8" s="803" t="s">
        <v>530</v>
      </c>
      <c r="B8" s="803" t="s">
        <v>530</v>
      </c>
      <c r="C8" s="239"/>
      <c r="D8" s="239"/>
      <c r="E8" s="804">
        <v>6.68</v>
      </c>
      <c r="F8" s="240" t="s">
        <v>531</v>
      </c>
      <c r="G8" s="618"/>
    </row>
    <row r="9" spans="1:7" ht="14.4">
      <c r="A9" s="803" t="s">
        <v>532</v>
      </c>
      <c r="B9" s="803" t="s">
        <v>532</v>
      </c>
      <c r="C9" s="239"/>
      <c r="D9" s="239"/>
      <c r="E9" s="804">
        <v>6.68</v>
      </c>
      <c r="F9" s="240" t="s">
        <v>531</v>
      </c>
      <c r="G9" s="618"/>
    </row>
    <row r="10" spans="1:7" ht="14.4">
      <c r="A10" s="803" t="s">
        <v>533</v>
      </c>
      <c r="B10" s="803" t="s">
        <v>533</v>
      </c>
      <c r="C10" s="239"/>
      <c r="D10" s="239"/>
      <c r="E10" s="804">
        <v>7.11</v>
      </c>
      <c r="F10" s="240" t="s">
        <v>531</v>
      </c>
      <c r="G10" s="618"/>
    </row>
    <row r="11" spans="1:7" ht="14.4">
      <c r="A11" s="803" t="s">
        <v>534</v>
      </c>
      <c r="B11" s="803" t="s">
        <v>534</v>
      </c>
      <c r="C11" s="239"/>
      <c r="D11" s="239"/>
      <c r="E11" s="804">
        <v>7.11</v>
      </c>
      <c r="F11" s="240" t="s">
        <v>531</v>
      </c>
      <c r="G11" s="618"/>
    </row>
    <row r="12" spans="1:7" ht="14.4">
      <c r="A12" s="803" t="s">
        <v>535</v>
      </c>
      <c r="B12" s="803" t="s">
        <v>535</v>
      </c>
      <c r="C12" s="241"/>
      <c r="D12" s="242"/>
      <c r="E12" s="805">
        <v>7.18</v>
      </c>
      <c r="F12" s="240" t="s">
        <v>531</v>
      </c>
      <c r="G12" s="618"/>
    </row>
    <row r="13" spans="1:7" ht="14.4">
      <c r="A13" s="244"/>
      <c r="B13" s="241"/>
      <c r="C13" s="241"/>
      <c r="D13" s="241"/>
      <c r="E13" s="243"/>
      <c r="F13" s="240"/>
      <c r="G13" s="618"/>
    </row>
    <row r="14" spans="1:7">
      <c r="A14" s="53"/>
      <c r="B14" s="7"/>
      <c r="C14" s="7"/>
      <c r="D14" s="7"/>
      <c r="E14" s="233"/>
      <c r="F14" s="57"/>
    </row>
    <row r="15" spans="1:7" ht="14.4">
      <c r="A15" s="618"/>
      <c r="B15" s="245"/>
      <c r="C15" s="245"/>
      <c r="D15" s="245"/>
      <c r="E15" s="245"/>
      <c r="F15" s="245"/>
      <c r="G15" s="618"/>
    </row>
    <row r="16" spans="1:7" ht="15" thickBot="1">
      <c r="A16" s="618"/>
      <c r="B16" s="618"/>
      <c r="C16" s="618"/>
      <c r="D16" s="618"/>
      <c r="E16" s="618"/>
      <c r="F16" s="618"/>
      <c r="G16" s="618"/>
    </row>
    <row r="17" spans="1:8" ht="41.4">
      <c r="A17" s="256" t="s">
        <v>233</v>
      </c>
      <c r="B17" s="257" t="s">
        <v>536</v>
      </c>
      <c r="C17" s="257" t="s">
        <v>537</v>
      </c>
      <c r="D17" s="257" t="s">
        <v>538</v>
      </c>
      <c r="E17" s="258" t="s">
        <v>539</v>
      </c>
      <c r="F17" s="255"/>
    </row>
    <row r="18" spans="1:8">
      <c r="A18" s="259">
        <v>2009</v>
      </c>
      <c r="B18" s="794">
        <v>62624</v>
      </c>
      <c r="C18" s="794">
        <v>33642</v>
      </c>
      <c r="D18" s="795">
        <v>4.2158016764758335</v>
      </c>
      <c r="E18" s="436">
        <v>2269248</v>
      </c>
      <c r="F18" s="255"/>
    </row>
    <row r="19" spans="1:8">
      <c r="A19" s="259">
        <v>2010</v>
      </c>
      <c r="B19" s="794">
        <v>121868</v>
      </c>
      <c r="C19" s="794">
        <v>49982</v>
      </c>
      <c r="D19" s="795">
        <v>4.9377375855307903</v>
      </c>
      <c r="E19" s="436">
        <v>3948768</v>
      </c>
      <c r="F19" s="255"/>
    </row>
    <row r="20" spans="1:8">
      <c r="A20" s="259">
        <v>2011</v>
      </c>
      <c r="B20" s="794">
        <v>93771</v>
      </c>
      <c r="C20" s="794">
        <v>54615</v>
      </c>
      <c r="D20" s="795">
        <v>4.9298511864753003</v>
      </c>
      <c r="E20" s="436">
        <v>4529616</v>
      </c>
      <c r="F20" s="255"/>
    </row>
    <row r="21" spans="1:8">
      <c r="A21" s="260">
        <v>2012</v>
      </c>
      <c r="B21" s="796">
        <v>49026</v>
      </c>
      <c r="C21" s="796">
        <v>44872</v>
      </c>
      <c r="D21" s="795">
        <v>4.1799786058120878</v>
      </c>
      <c r="E21" s="797">
        <v>3661426</v>
      </c>
      <c r="F21" s="255"/>
    </row>
    <row r="22" spans="1:8">
      <c r="A22" s="260">
        <v>2013</v>
      </c>
      <c r="B22" s="796">
        <v>69031</v>
      </c>
      <c r="C22" s="796">
        <v>61471</v>
      </c>
      <c r="D22" s="795">
        <v>4.2380472092531436</v>
      </c>
      <c r="E22" s="797">
        <v>6493686</v>
      </c>
      <c r="F22" s="236"/>
    </row>
    <row r="23" spans="1:8">
      <c r="A23" s="259">
        <v>2014</v>
      </c>
      <c r="B23" s="794">
        <v>76983</v>
      </c>
      <c r="C23" s="794">
        <v>67444</v>
      </c>
      <c r="D23" s="795">
        <v>4.039573572148746</v>
      </c>
      <c r="E23" s="436">
        <v>6811448</v>
      </c>
      <c r="F23" s="236"/>
    </row>
    <row r="24" spans="1:8">
      <c r="A24" s="259">
        <v>2015</v>
      </c>
      <c r="B24" s="794">
        <v>54127</v>
      </c>
      <c r="C24" s="794">
        <v>43258</v>
      </c>
      <c r="D24" s="795">
        <v>4.8880808174210504</v>
      </c>
      <c r="E24" s="436">
        <v>4449325</v>
      </c>
      <c r="F24" s="236"/>
      <c r="G24" s="232"/>
      <c r="H24" s="52"/>
    </row>
    <row r="25" spans="1:8">
      <c r="A25" s="435">
        <v>2016</v>
      </c>
      <c r="B25" s="434">
        <v>41070</v>
      </c>
      <c r="C25" s="434">
        <v>40820</v>
      </c>
      <c r="D25" s="795">
        <v>7.0551200391964723</v>
      </c>
      <c r="E25" s="436">
        <v>4790255</v>
      </c>
      <c r="F25" s="236"/>
      <c r="G25" s="232"/>
      <c r="H25" s="52"/>
    </row>
    <row r="26" spans="1:8" ht="14.4" thickBot="1">
      <c r="A26" s="437">
        <v>2017</v>
      </c>
      <c r="B26" s="438">
        <v>80333</v>
      </c>
      <c r="C26" s="438">
        <v>45185</v>
      </c>
      <c r="D26" s="798">
        <v>5.2596879495407771</v>
      </c>
      <c r="E26" s="439">
        <v>3959403.66</v>
      </c>
      <c r="F26" s="236"/>
      <c r="G26" s="232"/>
      <c r="H26" s="52"/>
    </row>
    <row r="27" spans="1:8">
      <c r="A27" s="363"/>
      <c r="B27" s="364"/>
      <c r="C27" s="364"/>
      <c r="D27" s="365"/>
      <c r="E27" s="366"/>
      <c r="F27" s="236"/>
      <c r="G27" s="232"/>
      <c r="H27" s="52"/>
    </row>
    <row r="28" spans="1:8" ht="14.4">
      <c r="A28" s="367" t="s">
        <v>540</v>
      </c>
      <c r="B28" s="619"/>
      <c r="C28" s="619"/>
      <c r="D28" s="619"/>
      <c r="E28" s="619"/>
      <c r="F28" s="368"/>
      <c r="G28" s="362"/>
      <c r="H28" s="369"/>
    </row>
    <row r="29" spans="1:8" ht="14.4">
      <c r="A29" s="370"/>
      <c r="B29" s="619"/>
      <c r="C29" s="619"/>
      <c r="D29" s="619"/>
      <c r="E29" s="619"/>
      <c r="F29" s="368"/>
      <c r="G29" s="362"/>
      <c r="H29" s="369"/>
    </row>
    <row r="30" spans="1:8" ht="14.4">
      <c r="A30" s="371" t="s">
        <v>541</v>
      </c>
      <c r="B30" s="619"/>
      <c r="C30" s="619"/>
      <c r="D30" s="619"/>
      <c r="E30" s="619"/>
      <c r="F30" s="368"/>
      <c r="G30" s="372"/>
      <c r="H30" s="373"/>
    </row>
    <row r="31" spans="1:8" ht="14.4">
      <c r="A31" s="371" t="s">
        <v>542</v>
      </c>
      <c r="B31" s="619"/>
      <c r="C31" s="619"/>
      <c r="D31" s="619"/>
      <c r="E31" s="619"/>
      <c r="F31" s="352"/>
      <c r="G31" s="352"/>
      <c r="H31" s="352"/>
    </row>
    <row r="32" spans="1:8" ht="14.4">
      <c r="A32" s="371"/>
      <c r="B32" s="619"/>
      <c r="C32" s="619"/>
      <c r="D32" s="619"/>
      <c r="E32" s="619"/>
      <c r="F32" s="352"/>
      <c r="G32" s="352"/>
      <c r="H32" s="352"/>
    </row>
    <row r="33" spans="1:8">
      <c r="A33" s="969" t="s">
        <v>543</v>
      </c>
      <c r="B33" s="969"/>
      <c r="C33" s="969"/>
      <c r="D33" s="969"/>
      <c r="E33" s="969"/>
      <c r="F33" s="969"/>
      <c r="G33" s="969"/>
      <c r="H33" s="969"/>
    </row>
    <row r="35" spans="1:8">
      <c r="A35" s="970" t="s">
        <v>544</v>
      </c>
      <c r="B35" s="970"/>
      <c r="C35" s="970"/>
      <c r="D35" s="970"/>
      <c r="E35" s="970"/>
    </row>
    <row r="37" spans="1:8">
      <c r="A37" s="969" t="s">
        <v>545</v>
      </c>
      <c r="B37" s="969"/>
      <c r="C37" s="969"/>
      <c r="D37" s="969"/>
      <c r="E37" s="969"/>
      <c r="F37" s="969"/>
    </row>
  </sheetData>
  <mergeCells count="9">
    <mergeCell ref="A37:F37"/>
    <mergeCell ref="A35:E35"/>
    <mergeCell ref="A33:H33"/>
    <mergeCell ref="A6:F6"/>
    <mergeCell ref="A1:F1"/>
    <mergeCell ref="A2:F2"/>
    <mergeCell ref="A3:F3"/>
    <mergeCell ref="A4:F4"/>
    <mergeCell ref="A5:F5"/>
  </mergeCells>
  <phoneticPr fontId="12" type="noConversion"/>
  <printOptions horizontalCentered="1" headings="1"/>
  <pageMargins left="0.5" right="0.5" top="0.75" bottom="0.75" header="0.5" footer="0.5"/>
  <pageSetup scale="87" firstPageNumber="93" orientation="landscape" useFirstPageNumber="1" r:id="rId1"/>
  <headerFooter scaleWithDoc="0"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pageSetUpPr fitToPage="1"/>
  </sheetPr>
  <dimension ref="A1:I98"/>
  <sheetViews>
    <sheetView zoomScaleNormal="100" zoomScalePageLayoutView="75" workbookViewId="0">
      <selection sqref="A1:H1"/>
    </sheetView>
  </sheetViews>
  <sheetFormatPr defaultColWidth="9.33203125" defaultRowHeight="13.8"/>
  <cols>
    <col min="1" max="1" width="46.44140625" style="185" customWidth="1"/>
    <col min="2" max="2" width="16.6640625" style="4" customWidth="1"/>
    <col min="3" max="5" width="16.6640625" style="54" customWidth="1"/>
    <col min="6" max="6" width="16.6640625" style="4" customWidth="1"/>
    <col min="7" max="7" width="16.6640625" style="6" customWidth="1"/>
    <col min="8" max="8" width="19.6640625" style="6" customWidth="1"/>
    <col min="9" max="16384" width="9.33203125" style="4"/>
  </cols>
  <sheetData>
    <row r="1" spans="1:9" s="3" customFormat="1" ht="21" customHeight="1">
      <c r="A1" s="909" t="s">
        <v>84</v>
      </c>
      <c r="B1" s="909"/>
      <c r="C1" s="909"/>
      <c r="D1" s="909"/>
      <c r="E1" s="909"/>
      <c r="F1" s="909"/>
      <c r="G1" s="909"/>
      <c r="H1" s="909"/>
    </row>
    <row r="2" spans="1:9" s="3" customFormat="1" ht="15.75" customHeight="1">
      <c r="A2" s="909" t="s">
        <v>546</v>
      </c>
      <c r="B2" s="1042"/>
      <c r="C2" s="1042"/>
      <c r="D2" s="1042"/>
      <c r="E2" s="1042"/>
      <c r="F2" s="1042"/>
      <c r="G2" s="1042"/>
      <c r="H2" s="823"/>
    </row>
    <row r="3" spans="1:9" s="3" customFormat="1" ht="15.6">
      <c r="A3" s="909" t="s">
        <v>547</v>
      </c>
      <c r="B3" s="1042"/>
      <c r="C3" s="1042"/>
      <c r="D3" s="1042"/>
      <c r="E3" s="1042"/>
      <c r="F3" s="1042"/>
      <c r="G3" s="1042"/>
      <c r="H3" s="823"/>
    </row>
    <row r="4" spans="1:9" ht="12" customHeight="1" thickBot="1">
      <c r="A4" s="352"/>
      <c r="B4" s="352"/>
      <c r="C4" s="352"/>
      <c r="D4" s="352"/>
      <c r="E4" s="352"/>
      <c r="F4" s="352"/>
      <c r="G4" s="626"/>
    </row>
    <row r="5" spans="1:9" ht="38.25" customHeight="1" thickBot="1">
      <c r="A5" s="440"/>
      <c r="B5" s="441"/>
      <c r="C5" s="1040" t="s">
        <v>200</v>
      </c>
      <c r="D5" s="1041"/>
      <c r="E5" s="442"/>
      <c r="F5" s="443"/>
      <c r="G5" s="444"/>
    </row>
    <row r="6" spans="1:9" ht="75" customHeight="1" thickBot="1">
      <c r="A6" s="445" t="s">
        <v>548</v>
      </c>
      <c r="B6" s="756" t="s">
        <v>549</v>
      </c>
      <c r="C6" s="757" t="s">
        <v>203</v>
      </c>
      <c r="D6" s="757" t="s">
        <v>550</v>
      </c>
      <c r="E6" s="758" t="s">
        <v>94</v>
      </c>
      <c r="F6" s="759" t="s">
        <v>551</v>
      </c>
      <c r="G6" s="760" t="s">
        <v>552</v>
      </c>
    </row>
    <row r="7" spans="1:9" ht="17.25" customHeight="1">
      <c r="A7" s="659" t="s">
        <v>553</v>
      </c>
      <c r="B7" s="761">
        <v>14</v>
      </c>
      <c r="C7" s="807">
        <v>4.7742896817705646E-2</v>
      </c>
      <c r="D7" s="807">
        <v>3.8601231211359881E-2</v>
      </c>
      <c r="E7" s="762">
        <v>59</v>
      </c>
      <c r="F7" s="763">
        <v>232864.734788542</v>
      </c>
      <c r="G7" s="764">
        <v>8303.44</v>
      </c>
    </row>
    <row r="8" spans="1:9" ht="17.25" customHeight="1">
      <c r="A8" s="53" t="s">
        <v>554</v>
      </c>
      <c r="B8" s="765">
        <v>14</v>
      </c>
      <c r="C8" s="807">
        <v>5.4088740926313168E-2</v>
      </c>
      <c r="D8" s="807">
        <v>4.3731992266829868E-2</v>
      </c>
      <c r="E8" s="766">
        <v>1919</v>
      </c>
      <c r="F8" s="767">
        <v>7625401.5617815899</v>
      </c>
      <c r="G8" s="768">
        <v>280261.03000000003</v>
      </c>
    </row>
    <row r="9" spans="1:9" ht="17.25" customHeight="1">
      <c r="A9" s="53" t="s">
        <v>554</v>
      </c>
      <c r="B9" s="765">
        <v>15</v>
      </c>
      <c r="C9" s="807">
        <v>0.2003834840240119</v>
      </c>
      <c r="D9" s="807">
        <v>0.16114233765101013</v>
      </c>
      <c r="E9" s="766">
        <v>770</v>
      </c>
      <c r="F9" s="767">
        <v>3159672.9477976598</v>
      </c>
      <c r="G9" s="768">
        <v>444458.3</v>
      </c>
    </row>
    <row r="10" spans="1:9" ht="17.25" customHeight="1">
      <c r="A10" s="53" t="s">
        <v>555</v>
      </c>
      <c r="B10" s="765">
        <v>14</v>
      </c>
      <c r="C10" s="807">
        <v>0.91883548721890096</v>
      </c>
      <c r="D10" s="807">
        <v>0.74473591003391715</v>
      </c>
      <c r="E10" s="766">
        <v>1</v>
      </c>
      <c r="F10" s="767">
        <v>203.22580483673201</v>
      </c>
      <c r="G10" s="768">
        <v>123.43</v>
      </c>
    </row>
    <row r="11" spans="1:9" ht="17.25" customHeight="1">
      <c r="A11" s="53" t="s">
        <v>556</v>
      </c>
      <c r="B11" s="765">
        <v>9</v>
      </c>
      <c r="C11" s="807">
        <v>0</v>
      </c>
      <c r="D11" s="807">
        <v>0</v>
      </c>
      <c r="E11" s="766">
        <v>1</v>
      </c>
      <c r="F11" s="767">
        <v>25</v>
      </c>
      <c r="G11" s="768">
        <v>0</v>
      </c>
      <c r="I11" s="769"/>
    </row>
    <row r="12" spans="1:9" ht="17.25" customHeight="1">
      <c r="A12" s="53" t="s">
        <v>556</v>
      </c>
      <c r="B12" s="765">
        <v>10</v>
      </c>
      <c r="C12" s="807">
        <v>1.0450512642390692</v>
      </c>
      <c r="D12" s="807">
        <v>0.80936099329557343</v>
      </c>
      <c r="E12" s="766">
        <v>6</v>
      </c>
      <c r="F12" s="767">
        <v>536.55251576450803</v>
      </c>
      <c r="G12" s="768">
        <v>441.16837747041581</v>
      </c>
      <c r="I12" s="769"/>
    </row>
    <row r="13" spans="1:9" ht="17.25" customHeight="1">
      <c r="A13" s="53" t="s">
        <v>556</v>
      </c>
      <c r="B13" s="765">
        <v>14</v>
      </c>
      <c r="C13" s="807">
        <v>0.89360311758380861</v>
      </c>
      <c r="D13" s="807">
        <v>0.70003463800205679</v>
      </c>
      <c r="E13" s="766">
        <v>9</v>
      </c>
      <c r="F13" s="767">
        <v>1266.03293449185</v>
      </c>
      <c r="G13" s="768">
        <v>854.92915207777367</v>
      </c>
      <c r="I13" s="769"/>
    </row>
    <row r="14" spans="1:9" ht="17.25" customHeight="1">
      <c r="A14" s="53" t="s">
        <v>556</v>
      </c>
      <c r="B14" s="765">
        <v>15</v>
      </c>
      <c r="C14" s="807">
        <v>0.96487599925431722</v>
      </c>
      <c r="D14" s="807">
        <v>0.75500911953992778</v>
      </c>
      <c r="E14" s="766">
        <v>4</v>
      </c>
      <c r="F14" s="767">
        <v>513.71906855537304</v>
      </c>
      <c r="G14" s="768">
        <v>376.11449926432664</v>
      </c>
      <c r="I14" s="769"/>
    </row>
    <row r="15" spans="1:9" ht="17.25" customHeight="1">
      <c r="A15" s="53" t="s">
        <v>556</v>
      </c>
      <c r="B15" s="765">
        <v>16</v>
      </c>
      <c r="C15" s="807">
        <v>0.76540742664598183</v>
      </c>
      <c r="D15" s="807">
        <v>0.59453035747888283</v>
      </c>
      <c r="E15" s="766">
        <v>5</v>
      </c>
      <c r="F15" s="767">
        <v>264.83763659708598</v>
      </c>
      <c r="G15" s="768">
        <v>157.87522191342106</v>
      </c>
      <c r="I15" s="769"/>
    </row>
    <row r="16" spans="1:9" ht="17.25" customHeight="1">
      <c r="A16" s="53" t="s">
        <v>557</v>
      </c>
      <c r="B16" s="765">
        <v>6</v>
      </c>
      <c r="C16" s="807">
        <v>1.2006158308666746</v>
      </c>
      <c r="D16" s="807">
        <v>0.93255626969014704</v>
      </c>
      <c r="E16" s="766">
        <v>34</v>
      </c>
      <c r="F16" s="767">
        <v>6273.89303486678</v>
      </c>
      <c r="G16" s="768">
        <v>5867.0379343575114</v>
      </c>
      <c r="I16" s="769"/>
    </row>
    <row r="17" spans="1:9" ht="17.25" customHeight="1">
      <c r="A17" s="53" t="s">
        <v>557</v>
      </c>
      <c r="B17" s="765">
        <v>8</v>
      </c>
      <c r="C17" s="807">
        <v>0.47774347822634849</v>
      </c>
      <c r="D17" s="807">
        <v>0.37301908806259243</v>
      </c>
      <c r="E17" s="766">
        <v>79</v>
      </c>
      <c r="F17" s="767">
        <v>9837.3720440608795</v>
      </c>
      <c r="G17" s="768">
        <v>3593.9946014424318</v>
      </c>
      <c r="I17" s="769"/>
    </row>
    <row r="18" spans="1:9" ht="17.25" customHeight="1">
      <c r="A18" s="53" t="s">
        <v>557</v>
      </c>
      <c r="B18" s="765">
        <v>9</v>
      </c>
      <c r="C18" s="807">
        <v>1.6463071618908427</v>
      </c>
      <c r="D18" s="807">
        <v>1.2912509608958516</v>
      </c>
      <c r="E18" s="766">
        <v>30</v>
      </c>
      <c r="F18" s="767">
        <v>7261.4390613934402</v>
      </c>
      <c r="G18" s="768">
        <v>8994.3603449071907</v>
      </c>
      <c r="I18" s="769"/>
    </row>
    <row r="19" spans="1:9" ht="17.25" customHeight="1">
      <c r="A19" s="53" t="s">
        <v>557</v>
      </c>
      <c r="B19" s="765">
        <v>10</v>
      </c>
      <c r="C19" s="807">
        <v>0.62167963579526608</v>
      </c>
      <c r="D19" s="807">
        <v>0.48147231122221928</v>
      </c>
      <c r="E19" s="766">
        <v>30</v>
      </c>
      <c r="F19" s="767">
        <v>2712.6896471919599</v>
      </c>
      <c r="G19" s="768">
        <v>1326.8483724047078</v>
      </c>
      <c r="I19" s="769"/>
    </row>
    <row r="20" spans="1:9" ht="17.25" customHeight="1">
      <c r="A20" s="53" t="s">
        <v>557</v>
      </c>
      <c r="B20" s="765">
        <v>13</v>
      </c>
      <c r="C20" s="807">
        <v>1.9983625140000507</v>
      </c>
      <c r="D20" s="807">
        <v>1.5529923639620953</v>
      </c>
      <c r="E20" s="766">
        <v>1</v>
      </c>
      <c r="F20" s="767">
        <v>117.338738935126</v>
      </c>
      <c r="G20" s="768">
        <v>182.31105589340279</v>
      </c>
      <c r="I20" s="769"/>
    </row>
    <row r="21" spans="1:9" ht="17.25" customHeight="1">
      <c r="A21" s="53" t="s">
        <v>557</v>
      </c>
      <c r="B21" s="765">
        <v>14</v>
      </c>
      <c r="C21" s="807">
        <v>1.0845000674422329</v>
      </c>
      <c r="D21" s="807">
        <v>0.84958030828929798</v>
      </c>
      <c r="E21" s="766">
        <v>17</v>
      </c>
      <c r="F21" s="767">
        <v>2199.2136066932699</v>
      </c>
      <c r="G21" s="768">
        <v>1802.3430021690931</v>
      </c>
      <c r="I21" s="769"/>
    </row>
    <row r="22" spans="1:9" ht="17.25" customHeight="1">
      <c r="A22" s="53" t="s">
        <v>557</v>
      </c>
      <c r="B22" s="765">
        <v>15</v>
      </c>
      <c r="C22" s="807">
        <v>2.1620007900795803</v>
      </c>
      <c r="D22" s="807">
        <v>1.6917513900481735</v>
      </c>
      <c r="E22" s="766">
        <v>57</v>
      </c>
      <c r="F22" s="767">
        <v>16442.957741494502</v>
      </c>
      <c r="G22" s="768">
        <v>26974.827410987717</v>
      </c>
      <c r="I22" s="769"/>
    </row>
    <row r="23" spans="1:9" ht="17.25" customHeight="1">
      <c r="A23" s="53" t="s">
        <v>557</v>
      </c>
      <c r="B23" s="765">
        <v>16</v>
      </c>
      <c r="C23" s="807">
        <v>0.50351445369807213</v>
      </c>
      <c r="D23" s="807">
        <v>0.39110494323875644</v>
      </c>
      <c r="E23" s="766">
        <v>5</v>
      </c>
      <c r="F23" s="767">
        <v>414.42844943817698</v>
      </c>
      <c r="G23" s="768">
        <v>162.51861079322757</v>
      </c>
      <c r="I23" s="769"/>
    </row>
    <row r="24" spans="1:9" ht="17.25" customHeight="1">
      <c r="A24" s="53" t="s">
        <v>558</v>
      </c>
      <c r="B24" s="765">
        <v>6</v>
      </c>
      <c r="C24" s="807">
        <v>0.85102289281455568</v>
      </c>
      <c r="D24" s="807">
        <v>0.66101638337649904</v>
      </c>
      <c r="E24" s="766">
        <v>17</v>
      </c>
      <c r="F24" s="767">
        <v>1796.7278427655899</v>
      </c>
      <c r="G24" s="768">
        <v>1190.9712053093704</v>
      </c>
      <c r="I24" s="769"/>
    </row>
    <row r="25" spans="1:9" ht="17.25" customHeight="1">
      <c r="A25" s="53" t="s">
        <v>558</v>
      </c>
      <c r="B25" s="765">
        <v>8</v>
      </c>
      <c r="C25" s="807">
        <v>0.31774125505613288</v>
      </c>
      <c r="D25" s="807">
        <v>0.24809036355855246</v>
      </c>
      <c r="E25" s="766">
        <v>6</v>
      </c>
      <c r="F25" s="767">
        <v>1075.2172338062001</v>
      </c>
      <c r="G25" s="768">
        <v>261.26027532231285</v>
      </c>
      <c r="I25" s="769"/>
    </row>
    <row r="26" spans="1:9" ht="17.25" customHeight="1">
      <c r="A26" s="53" t="s">
        <v>558</v>
      </c>
      <c r="B26" s="765">
        <v>9</v>
      </c>
      <c r="C26" s="807">
        <v>1.6954327040431245</v>
      </c>
      <c r="D26" s="807">
        <v>1.3297816828516553</v>
      </c>
      <c r="E26" s="766">
        <v>12</v>
      </c>
      <c r="F26" s="767">
        <v>2726.4993494530499</v>
      </c>
      <c r="G26" s="768">
        <v>3477.9447048638681</v>
      </c>
      <c r="I26" s="769"/>
    </row>
    <row r="27" spans="1:9" ht="17.25" customHeight="1">
      <c r="A27" s="53" t="s">
        <v>558</v>
      </c>
      <c r="B27" s="765">
        <v>10</v>
      </c>
      <c r="C27" s="807">
        <v>0.69453226254919054</v>
      </c>
      <c r="D27" s="807">
        <v>0.53789449487144103</v>
      </c>
      <c r="E27" s="766">
        <v>39</v>
      </c>
      <c r="F27" s="767">
        <v>4300.7453900644396</v>
      </c>
      <c r="G27" s="768">
        <v>2350.123588319866</v>
      </c>
      <c r="I27" s="769"/>
    </row>
    <row r="28" spans="1:9" ht="17.25" customHeight="1">
      <c r="A28" s="53" t="s">
        <v>558</v>
      </c>
      <c r="B28" s="765">
        <v>13</v>
      </c>
      <c r="C28" s="807">
        <v>1.007776222522667</v>
      </c>
      <c r="D28" s="807">
        <v>0.78317560862744895</v>
      </c>
      <c r="E28" s="766">
        <v>12</v>
      </c>
      <c r="F28" s="767">
        <v>1653.39963483986</v>
      </c>
      <c r="G28" s="768">
        <v>1295.505497466014</v>
      </c>
      <c r="I28" s="769"/>
    </row>
    <row r="29" spans="1:9" ht="17.25" customHeight="1">
      <c r="A29" s="53" t="s">
        <v>558</v>
      </c>
      <c r="B29" s="765">
        <v>14</v>
      </c>
      <c r="C29" s="807">
        <v>0.46099425789687404</v>
      </c>
      <c r="D29" s="807">
        <v>0.36113565642031098</v>
      </c>
      <c r="E29" s="766">
        <v>89</v>
      </c>
      <c r="F29" s="767">
        <v>13375.365262187001</v>
      </c>
      <c r="G29" s="768">
        <v>4659.5246561638305</v>
      </c>
      <c r="I29" s="769"/>
    </row>
    <row r="30" spans="1:9" ht="17.25" customHeight="1">
      <c r="A30" s="53" t="s">
        <v>558</v>
      </c>
      <c r="B30" s="765">
        <v>15</v>
      </c>
      <c r="C30" s="807">
        <v>2.1851693038445883</v>
      </c>
      <c r="D30" s="807">
        <v>1.70988059959664</v>
      </c>
      <c r="E30" s="766">
        <v>38</v>
      </c>
      <c r="F30" s="767">
        <v>20019.150606323401</v>
      </c>
      <c r="G30" s="768">
        <v>33193.544010629565</v>
      </c>
      <c r="I30" s="769"/>
    </row>
    <row r="31" spans="1:9" ht="17.25" customHeight="1">
      <c r="A31" s="53" t="s">
        <v>558</v>
      </c>
      <c r="B31" s="765">
        <v>16</v>
      </c>
      <c r="C31" s="807">
        <v>4.1871624196818356E-2</v>
      </c>
      <c r="D31" s="807">
        <v>3.2523791689664232E-2</v>
      </c>
      <c r="E31" s="766">
        <v>15</v>
      </c>
      <c r="F31" s="767">
        <v>1468.37713242375</v>
      </c>
      <c r="G31" s="768">
        <v>47.884947823004552</v>
      </c>
      <c r="I31" s="769"/>
    </row>
    <row r="32" spans="1:9" ht="17.25" customHeight="1">
      <c r="A32" s="53" t="s">
        <v>559</v>
      </c>
      <c r="B32" s="765">
        <v>15</v>
      </c>
      <c r="C32" s="807">
        <v>0.2121189499864099</v>
      </c>
      <c r="D32" s="807">
        <v>0.13354470239896332</v>
      </c>
      <c r="E32" s="766">
        <v>134</v>
      </c>
      <c r="F32" s="767">
        <v>493009.70311984501</v>
      </c>
      <c r="G32" s="768">
        <v>131110.57380669215</v>
      </c>
    </row>
    <row r="33" spans="1:9" ht="17.25" customHeight="1">
      <c r="A33" s="53" t="s">
        <v>560</v>
      </c>
      <c r="B33" s="765">
        <v>15</v>
      </c>
      <c r="C33" s="807">
        <v>0.14409561626723044</v>
      </c>
      <c r="D33" s="807">
        <v>9.0718939503686022E-2</v>
      </c>
      <c r="E33" s="766">
        <v>53</v>
      </c>
      <c r="F33" s="767">
        <v>242455.940601154</v>
      </c>
      <c r="G33" s="768">
        <v>45152.354045219821</v>
      </c>
    </row>
    <row r="34" spans="1:9" ht="17.25" customHeight="1">
      <c r="A34" s="53" t="s">
        <v>561</v>
      </c>
      <c r="B34" s="765">
        <v>10</v>
      </c>
      <c r="C34" s="807">
        <v>7.1858717954576143E-2</v>
      </c>
      <c r="D34" s="807">
        <v>5.7102796701179813E-2</v>
      </c>
      <c r="E34" s="766">
        <v>76</v>
      </c>
      <c r="F34" s="767">
        <v>62308.047888153204</v>
      </c>
      <c r="G34" s="768">
        <v>3092.9831992709628</v>
      </c>
      <c r="I34" s="769"/>
    </row>
    <row r="35" spans="1:9" ht="17.25" customHeight="1">
      <c r="A35" s="53" t="s">
        <v>561</v>
      </c>
      <c r="B35" s="765">
        <v>13</v>
      </c>
      <c r="C35" s="807">
        <v>9.9299284807461211E-2</v>
      </c>
      <c r="D35" s="807">
        <v>7.9391083546439395E-2</v>
      </c>
      <c r="E35" s="766">
        <v>53</v>
      </c>
      <c r="F35" s="767">
        <v>46261.662072253697</v>
      </c>
      <c r="G35" s="768">
        <v>3098.2777024543302</v>
      </c>
      <c r="I35" s="769"/>
    </row>
    <row r="36" spans="1:9" ht="17.25" customHeight="1">
      <c r="A36" s="53" t="s">
        <v>561</v>
      </c>
      <c r="B36" s="765">
        <v>14</v>
      </c>
      <c r="C36" s="807">
        <v>0.11988838145919636</v>
      </c>
      <c r="D36" s="807">
        <v>9.6428830507145138E-2</v>
      </c>
      <c r="E36" s="766">
        <v>44</v>
      </c>
      <c r="F36" s="767">
        <v>38080.247932073398</v>
      </c>
      <c r="G36" s="768">
        <v>3005.2911277835974</v>
      </c>
      <c r="I36" s="769"/>
    </row>
    <row r="37" spans="1:9" ht="17.25" customHeight="1">
      <c r="A37" s="53" t="s">
        <v>561</v>
      </c>
      <c r="B37" s="765">
        <v>15</v>
      </c>
      <c r="C37" s="807">
        <v>0.39360591037111181</v>
      </c>
      <c r="D37" s="807">
        <v>0.31483030476494367</v>
      </c>
      <c r="E37" s="766">
        <v>41</v>
      </c>
      <c r="F37" s="767">
        <v>38220.715164804802</v>
      </c>
      <c r="G37" s="768">
        <v>10128.791859257166</v>
      </c>
      <c r="I37" s="769"/>
    </row>
    <row r="38" spans="1:9" ht="17.25" customHeight="1">
      <c r="A38" s="53" t="s">
        <v>562</v>
      </c>
      <c r="B38" s="765">
        <v>10</v>
      </c>
      <c r="C38" s="807">
        <v>7.1786890796311245E-2</v>
      </c>
      <c r="D38" s="807">
        <v>5.7045718983503066E-2</v>
      </c>
      <c r="E38" s="766">
        <v>12</v>
      </c>
      <c r="F38" s="767">
        <v>10405.6147173599</v>
      </c>
      <c r="G38" s="768">
        <v>516.02035904232878</v>
      </c>
      <c r="I38" s="769"/>
    </row>
    <row r="39" spans="1:9" ht="17.25" customHeight="1">
      <c r="A39" s="53" t="s">
        <v>562</v>
      </c>
      <c r="B39" s="765">
        <v>13</v>
      </c>
      <c r="C39" s="807">
        <v>9.5101804751003022E-2</v>
      </c>
      <c r="D39" s="807">
        <v>7.6035143063152622E-2</v>
      </c>
      <c r="E39" s="766">
        <v>1</v>
      </c>
      <c r="F39" s="767">
        <v>903.95320795032103</v>
      </c>
      <c r="G39" s="768">
        <v>57.981266569070463</v>
      </c>
      <c r="I39" s="769"/>
    </row>
    <row r="40" spans="1:9" ht="17.25" customHeight="1">
      <c r="A40" s="53" t="s">
        <v>562</v>
      </c>
      <c r="B40" s="765">
        <v>14</v>
      </c>
      <c r="C40" s="807">
        <v>0.11774570426092586</v>
      </c>
      <c r="D40" s="807">
        <v>9.4705428673966877E-2</v>
      </c>
      <c r="E40" s="766">
        <v>2</v>
      </c>
      <c r="F40" s="767">
        <v>1576.3344237020201</v>
      </c>
      <c r="G40" s="768">
        <v>122.18084269309009</v>
      </c>
      <c r="I40" s="769"/>
    </row>
    <row r="41" spans="1:9" ht="17.25" customHeight="1">
      <c r="A41" s="53" t="s">
        <v>563</v>
      </c>
      <c r="B41" s="765">
        <v>10</v>
      </c>
      <c r="C41" s="807">
        <v>7.591600024691593E-2</v>
      </c>
      <c r="D41" s="807">
        <v>6.0326931120683776E-2</v>
      </c>
      <c r="E41" s="766">
        <v>154</v>
      </c>
      <c r="F41" s="767">
        <v>129367.468506384</v>
      </c>
      <c r="G41" s="768">
        <v>6784.4141260937868</v>
      </c>
      <c r="I41" s="769"/>
    </row>
    <row r="42" spans="1:9" ht="17.25" customHeight="1">
      <c r="A42" s="53" t="s">
        <v>563</v>
      </c>
      <c r="B42" s="765">
        <v>13</v>
      </c>
      <c r="C42" s="807">
        <v>9.9087877379096231E-2</v>
      </c>
      <c r="D42" s="807">
        <v>7.9222060528396504E-2</v>
      </c>
      <c r="E42" s="766">
        <v>365</v>
      </c>
      <c r="F42" s="767">
        <v>319979.47617426998</v>
      </c>
      <c r="G42" s="768">
        <v>21384.329489788903</v>
      </c>
      <c r="I42" s="769"/>
    </row>
    <row r="43" spans="1:9" ht="17.25" customHeight="1">
      <c r="A43" s="53" t="s">
        <v>563</v>
      </c>
      <c r="B43" s="765">
        <v>14</v>
      </c>
      <c r="C43" s="807">
        <v>0.11408480349973212</v>
      </c>
      <c r="D43" s="807">
        <v>9.1760886636548744E-2</v>
      </c>
      <c r="E43" s="766">
        <v>92</v>
      </c>
      <c r="F43" s="767">
        <v>77624.881587736207</v>
      </c>
      <c r="G43" s="768">
        <v>5829.5956739519015</v>
      </c>
      <c r="H43" s="352"/>
      <c r="I43" s="769"/>
    </row>
    <row r="44" spans="1:9" ht="17.25" customHeight="1">
      <c r="A44" s="53" t="s">
        <v>563</v>
      </c>
      <c r="B44" s="765">
        <v>15</v>
      </c>
      <c r="C44" s="807">
        <v>0.38720922676707376</v>
      </c>
      <c r="D44" s="807">
        <v>0.30971384234534866</v>
      </c>
      <c r="E44" s="766">
        <v>39</v>
      </c>
      <c r="F44" s="767">
        <v>37056.4569436335</v>
      </c>
      <c r="G44" s="768">
        <v>9660.6604305094261</v>
      </c>
      <c r="H44" s="352"/>
      <c r="I44" s="769"/>
    </row>
    <row r="45" spans="1:9" ht="17.25" customHeight="1" thickBot="1">
      <c r="A45" s="620"/>
      <c r="B45" s="621"/>
      <c r="C45" s="622"/>
      <c r="D45" s="622"/>
      <c r="E45" s="623"/>
      <c r="F45" s="624"/>
      <c r="G45" s="625"/>
      <c r="H45" s="352"/>
    </row>
    <row r="46" spans="1:9">
      <c r="A46" s="352"/>
      <c r="B46" s="352"/>
      <c r="C46" s="352"/>
      <c r="D46" s="352"/>
      <c r="E46" s="352"/>
      <c r="F46" s="352"/>
      <c r="G46" s="352"/>
      <c r="H46" s="352"/>
    </row>
    <row r="47" spans="1:9">
      <c r="A47" s="352"/>
      <c r="B47" s="352"/>
      <c r="C47" s="352"/>
      <c r="D47" s="352"/>
      <c r="E47" s="352"/>
      <c r="F47" s="352"/>
      <c r="G47" s="352"/>
      <c r="H47" s="352"/>
    </row>
    <row r="48" spans="1:9">
      <c r="A48" s="185" t="s">
        <v>205</v>
      </c>
      <c r="E48" s="4"/>
      <c r="F48" s="6"/>
      <c r="H48" s="352"/>
    </row>
    <row r="49" spans="1:8">
      <c r="A49" s="89" t="s">
        <v>564</v>
      </c>
      <c r="E49" s="4"/>
      <c r="H49" s="352"/>
    </row>
    <row r="50" spans="1:8">
      <c r="A50" s="970" t="s">
        <v>565</v>
      </c>
      <c r="B50" s="970"/>
      <c r="C50" s="970"/>
      <c r="D50" s="970"/>
      <c r="E50" s="970"/>
      <c r="H50" s="352"/>
    </row>
    <row r="52" spans="1:8">
      <c r="A52" s="54"/>
      <c r="B52" s="54"/>
      <c r="C52" s="4"/>
      <c r="D52" s="6"/>
      <c r="E52" s="6"/>
      <c r="G52" s="4"/>
      <c r="H52" s="4"/>
    </row>
    <row r="53" spans="1:8">
      <c r="A53" s="54"/>
      <c r="B53" s="54"/>
      <c r="C53" s="4"/>
      <c r="D53" s="6"/>
      <c r="E53" s="6"/>
      <c r="G53" s="4"/>
      <c r="H53" s="4"/>
    </row>
    <row r="54" spans="1:8">
      <c r="A54" s="54"/>
      <c r="B54" s="54"/>
      <c r="C54" s="4"/>
      <c r="D54" s="6"/>
      <c r="E54" s="6"/>
      <c r="G54" s="4"/>
      <c r="H54" s="4"/>
    </row>
    <row r="55" spans="1:8">
      <c r="A55" s="54"/>
      <c r="B55" s="54"/>
      <c r="C55" s="4"/>
      <c r="D55" s="6"/>
      <c r="E55" s="6"/>
      <c r="G55" s="4"/>
      <c r="H55" s="4"/>
    </row>
    <row r="56" spans="1:8">
      <c r="A56" s="54"/>
      <c r="B56" s="54"/>
      <c r="C56" s="4"/>
      <c r="D56" s="6"/>
      <c r="E56" s="6"/>
      <c r="G56" s="4"/>
      <c r="H56" s="4"/>
    </row>
    <row r="57" spans="1:8">
      <c r="A57" s="54"/>
      <c r="B57" s="54"/>
      <c r="C57" s="4"/>
      <c r="D57" s="6"/>
      <c r="E57" s="6"/>
      <c r="G57" s="4"/>
      <c r="H57" s="4"/>
    </row>
    <row r="58" spans="1:8">
      <c r="A58" s="54"/>
      <c r="B58" s="54"/>
      <c r="C58" s="4"/>
      <c r="D58" s="6"/>
      <c r="E58" s="6"/>
      <c r="G58" s="4"/>
      <c r="H58" s="4"/>
    </row>
    <row r="59" spans="1:8">
      <c r="A59" s="54"/>
      <c r="B59" s="54"/>
      <c r="C59" s="4"/>
      <c r="D59" s="6"/>
      <c r="E59" s="6"/>
      <c r="G59" s="4"/>
      <c r="H59" s="4"/>
    </row>
    <row r="60" spans="1:8">
      <c r="A60" s="54"/>
      <c r="B60" s="54"/>
      <c r="C60" s="4"/>
      <c r="D60" s="6"/>
      <c r="E60" s="6"/>
      <c r="G60" s="4"/>
      <c r="H60" s="4"/>
    </row>
    <row r="61" spans="1:8">
      <c r="A61" s="54"/>
      <c r="B61" s="54"/>
      <c r="C61" s="4"/>
      <c r="D61" s="6"/>
      <c r="E61" s="6"/>
      <c r="G61" s="4"/>
      <c r="H61" s="4"/>
    </row>
    <row r="62" spans="1:8">
      <c r="A62" s="54"/>
      <c r="B62" s="54"/>
      <c r="C62" s="4"/>
      <c r="D62" s="6"/>
      <c r="E62" s="6"/>
      <c r="G62" s="4"/>
      <c r="H62" s="4"/>
    </row>
    <row r="63" spans="1:8">
      <c r="A63" s="54"/>
      <c r="B63" s="54"/>
      <c r="C63" s="4"/>
      <c r="D63" s="6"/>
      <c r="E63" s="6"/>
      <c r="G63" s="4"/>
      <c r="H63" s="4"/>
    </row>
    <row r="64" spans="1:8">
      <c r="A64" s="54"/>
      <c r="B64" s="54"/>
      <c r="C64" s="4"/>
      <c r="D64" s="6"/>
      <c r="E64" s="6"/>
      <c r="G64" s="4"/>
      <c r="H64" s="4"/>
    </row>
    <row r="65" spans="1:8">
      <c r="A65" s="54"/>
      <c r="B65" s="54"/>
      <c r="C65" s="4"/>
      <c r="D65" s="6"/>
      <c r="E65" s="6"/>
      <c r="G65" s="4"/>
      <c r="H65" s="4"/>
    </row>
    <row r="66" spans="1:8">
      <c r="A66" s="54"/>
      <c r="B66" s="54"/>
      <c r="C66" s="4"/>
      <c r="D66" s="6"/>
      <c r="E66" s="6"/>
      <c r="G66" s="4"/>
      <c r="H66" s="4"/>
    </row>
    <row r="67" spans="1:8">
      <c r="A67" s="54"/>
      <c r="B67" s="54"/>
      <c r="C67" s="4"/>
      <c r="D67" s="6"/>
      <c r="E67" s="6"/>
      <c r="G67" s="4"/>
      <c r="H67" s="4"/>
    </row>
    <row r="68" spans="1:8">
      <c r="A68" s="54"/>
      <c r="B68" s="54"/>
      <c r="C68" s="4"/>
      <c r="D68" s="6"/>
      <c r="E68" s="6"/>
      <c r="G68" s="4"/>
      <c r="H68" s="4"/>
    </row>
    <row r="69" spans="1:8">
      <c r="A69" s="54"/>
      <c r="B69" s="54"/>
      <c r="C69" s="4"/>
      <c r="D69" s="6"/>
      <c r="E69" s="6"/>
      <c r="G69" s="4"/>
      <c r="H69" s="4"/>
    </row>
    <row r="70" spans="1:8">
      <c r="A70" s="54"/>
      <c r="B70" s="54"/>
      <c r="C70" s="4"/>
      <c r="D70" s="6"/>
      <c r="E70" s="6"/>
      <c r="G70" s="4"/>
      <c r="H70" s="4"/>
    </row>
    <row r="71" spans="1:8">
      <c r="A71" s="54"/>
      <c r="B71" s="54"/>
      <c r="C71" s="4"/>
      <c r="D71" s="6"/>
      <c r="E71" s="6"/>
      <c r="G71" s="4"/>
      <c r="H71" s="4"/>
    </row>
    <row r="72" spans="1:8">
      <c r="A72" s="54"/>
      <c r="B72" s="54"/>
      <c r="C72" s="4"/>
      <c r="D72" s="6"/>
      <c r="E72" s="6"/>
      <c r="G72" s="4"/>
      <c r="H72" s="4"/>
    </row>
    <row r="73" spans="1:8">
      <c r="A73" s="54"/>
      <c r="B73" s="54"/>
      <c r="C73" s="4"/>
      <c r="D73" s="6"/>
      <c r="E73" s="6"/>
      <c r="G73" s="4"/>
      <c r="H73" s="4"/>
    </row>
    <row r="74" spans="1:8">
      <c r="A74" s="54"/>
      <c r="B74" s="54"/>
      <c r="C74" s="4"/>
      <c r="D74" s="6"/>
      <c r="E74" s="6"/>
      <c r="G74" s="4"/>
      <c r="H74" s="4"/>
    </row>
    <row r="75" spans="1:8">
      <c r="A75" s="54"/>
      <c r="B75" s="54"/>
      <c r="C75" s="4"/>
      <c r="D75" s="6"/>
      <c r="E75" s="6"/>
      <c r="G75" s="4"/>
      <c r="H75" s="4"/>
    </row>
    <row r="76" spans="1:8">
      <c r="A76" s="54"/>
      <c r="B76" s="54"/>
      <c r="C76" s="4"/>
      <c r="D76" s="6"/>
      <c r="E76" s="6"/>
      <c r="G76" s="4"/>
      <c r="H76" s="4"/>
    </row>
    <row r="77" spans="1:8">
      <c r="A77" s="54"/>
      <c r="B77" s="54"/>
      <c r="C77" s="4"/>
      <c r="D77" s="6"/>
      <c r="E77" s="6"/>
      <c r="G77" s="4"/>
      <c r="H77" s="4"/>
    </row>
    <row r="78" spans="1:8">
      <c r="A78" s="54"/>
      <c r="B78" s="54"/>
      <c r="C78" s="4"/>
      <c r="D78" s="6"/>
      <c r="E78" s="6"/>
      <c r="G78" s="4"/>
      <c r="H78" s="4"/>
    </row>
    <row r="79" spans="1:8">
      <c r="A79" s="54"/>
      <c r="B79" s="54"/>
      <c r="C79" s="4"/>
      <c r="D79" s="6"/>
      <c r="E79" s="6"/>
      <c r="G79" s="4"/>
      <c r="H79" s="4"/>
    </row>
    <row r="80" spans="1:8">
      <c r="A80" s="54"/>
      <c r="B80" s="54"/>
      <c r="C80" s="4"/>
      <c r="D80" s="6"/>
      <c r="E80" s="6"/>
      <c r="G80" s="4"/>
      <c r="H80" s="4"/>
    </row>
    <row r="81" spans="1:8">
      <c r="A81" s="54"/>
      <c r="B81" s="54"/>
      <c r="C81" s="4"/>
      <c r="D81" s="6"/>
      <c r="E81" s="6"/>
      <c r="G81" s="4"/>
      <c r="H81" s="4"/>
    </row>
    <row r="82" spans="1:8">
      <c r="A82" s="54"/>
      <c r="B82" s="54"/>
      <c r="C82" s="4"/>
      <c r="D82" s="6"/>
      <c r="E82" s="6"/>
      <c r="G82" s="4"/>
      <c r="H82" s="4"/>
    </row>
    <row r="83" spans="1:8">
      <c r="A83" s="54"/>
      <c r="B83" s="54"/>
      <c r="C83" s="4"/>
      <c r="D83" s="6"/>
      <c r="E83" s="6"/>
      <c r="G83" s="4"/>
      <c r="H83" s="4"/>
    </row>
    <row r="84" spans="1:8">
      <c r="A84" s="54"/>
      <c r="B84" s="54"/>
      <c r="C84" s="4"/>
      <c r="D84" s="6"/>
      <c r="E84" s="6"/>
      <c r="G84" s="4"/>
      <c r="H84" s="4"/>
    </row>
    <row r="85" spans="1:8">
      <c r="A85" s="54"/>
      <c r="B85" s="54"/>
      <c r="C85" s="4"/>
      <c r="D85" s="6"/>
      <c r="E85" s="6"/>
      <c r="G85" s="4"/>
      <c r="H85" s="4"/>
    </row>
    <row r="86" spans="1:8">
      <c r="A86" s="54"/>
      <c r="B86" s="54"/>
      <c r="C86" s="4"/>
      <c r="D86" s="6"/>
      <c r="E86" s="6"/>
      <c r="G86" s="4"/>
      <c r="H86" s="4"/>
    </row>
    <row r="87" spans="1:8">
      <c r="A87" s="54"/>
      <c r="B87" s="54"/>
      <c r="C87" s="4"/>
      <c r="D87" s="6"/>
      <c r="E87" s="6"/>
      <c r="G87" s="4"/>
      <c r="H87" s="4"/>
    </row>
    <row r="88" spans="1:8">
      <c r="A88" s="54"/>
      <c r="B88" s="54"/>
      <c r="C88" s="4"/>
      <c r="D88" s="6"/>
      <c r="E88" s="6"/>
      <c r="G88" s="4"/>
      <c r="H88" s="4"/>
    </row>
    <row r="89" spans="1:8">
      <c r="A89" s="54"/>
      <c r="B89" s="54"/>
      <c r="C89" s="4"/>
      <c r="D89" s="6"/>
      <c r="E89" s="6"/>
      <c r="G89" s="4"/>
      <c r="H89" s="4"/>
    </row>
    <row r="90" spans="1:8">
      <c r="A90" s="54"/>
      <c r="B90" s="54"/>
      <c r="C90" s="4"/>
      <c r="D90" s="6"/>
      <c r="E90" s="6"/>
      <c r="G90" s="4"/>
      <c r="H90" s="4"/>
    </row>
    <row r="91" spans="1:8">
      <c r="A91" s="54"/>
      <c r="B91" s="54"/>
      <c r="C91" s="4"/>
      <c r="D91" s="6"/>
      <c r="E91" s="6"/>
      <c r="G91" s="4"/>
      <c r="H91" s="4"/>
    </row>
    <row r="92" spans="1:8">
      <c r="A92" s="54"/>
      <c r="B92" s="54"/>
      <c r="C92" s="4"/>
      <c r="D92" s="6"/>
      <c r="E92" s="6"/>
      <c r="G92" s="4"/>
      <c r="H92" s="4"/>
    </row>
    <row r="93" spans="1:8">
      <c r="A93" s="54"/>
      <c r="B93" s="54"/>
      <c r="C93" s="4"/>
      <c r="D93" s="6"/>
      <c r="E93" s="6"/>
      <c r="G93" s="4"/>
      <c r="H93" s="4"/>
    </row>
    <row r="94" spans="1:8">
      <c r="A94" s="54"/>
      <c r="B94" s="54"/>
      <c r="C94" s="4"/>
      <c r="D94" s="6"/>
      <c r="E94" s="6"/>
      <c r="G94" s="4"/>
      <c r="H94" s="4"/>
    </row>
    <row r="95" spans="1:8">
      <c r="A95" s="54"/>
      <c r="B95" s="54"/>
      <c r="C95" s="4"/>
      <c r="D95" s="6"/>
      <c r="E95" s="6"/>
      <c r="G95" s="4"/>
      <c r="H95" s="4"/>
    </row>
    <row r="96" spans="1:8">
      <c r="A96" s="54"/>
      <c r="B96" s="54"/>
      <c r="C96" s="4"/>
      <c r="D96" s="6"/>
      <c r="E96" s="6"/>
      <c r="G96" s="4"/>
      <c r="H96" s="4"/>
    </row>
    <row r="97" spans="1:8">
      <c r="A97" s="54"/>
      <c r="B97" s="54"/>
      <c r="C97" s="4"/>
      <c r="D97" s="6"/>
      <c r="E97" s="6"/>
      <c r="G97" s="4"/>
      <c r="H97" s="4"/>
    </row>
    <row r="98" spans="1:8">
      <c r="A98" s="54"/>
      <c r="B98" s="54"/>
      <c r="C98" s="4"/>
      <c r="D98" s="6"/>
      <c r="E98" s="6"/>
      <c r="G98" s="4"/>
      <c r="H98" s="4"/>
    </row>
  </sheetData>
  <mergeCells count="5">
    <mergeCell ref="A50:E50"/>
    <mergeCell ref="A1:H1"/>
    <mergeCell ref="C5:D5"/>
    <mergeCell ref="A2:G2"/>
    <mergeCell ref="A3:G3"/>
  </mergeCells>
  <phoneticPr fontId="12" type="noConversion"/>
  <dataValidations count="1">
    <dataValidation type="whole" operator="greaterThanOrEqual" allowBlank="1" showInputMessage="1" showErrorMessage="1" sqref="E7:E44">
      <formula1>0</formula1>
    </dataValidation>
  </dataValidations>
  <printOptions headings="1"/>
  <pageMargins left="0.75" right="0.75" top="1" bottom="1" header="0.5" footer="0.5"/>
  <pageSetup scale="82" firstPageNumber="72" fitToHeight="0" orientation="landscape" useFirstPageNumber="1" r:id="rId1"/>
  <headerFooter scaleWithDoc="0"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25"/>
  <sheetViews>
    <sheetView workbookViewId="0">
      <selection activeCell="I25" sqref="I25"/>
    </sheetView>
  </sheetViews>
  <sheetFormatPr defaultColWidth="9.33203125" defaultRowHeight="13.2"/>
  <cols>
    <col min="1" max="1" width="37.33203125" style="352" customWidth="1"/>
    <col min="2" max="2" width="11.33203125" style="352" customWidth="1"/>
    <col min="3" max="3" width="9.5546875" style="352" customWidth="1"/>
    <col min="4" max="4" width="9.88671875" style="352" bestFit="1" customWidth="1"/>
    <col min="5" max="5" width="10.44140625" style="352" customWidth="1"/>
    <col min="6" max="6" width="9.44140625" style="352" customWidth="1"/>
    <col min="7" max="7" width="10.6640625" style="352" customWidth="1"/>
    <col min="8" max="10" width="9.5546875" style="352" customWidth="1"/>
    <col min="11" max="16384" width="9.33203125" style="352"/>
  </cols>
  <sheetData>
    <row r="1" spans="1:10" ht="15.6">
      <c r="A1" s="1044" t="s">
        <v>84</v>
      </c>
      <c r="B1" s="1044"/>
      <c r="C1" s="1044"/>
      <c r="D1" s="1044"/>
      <c r="E1" s="1044"/>
      <c r="F1" s="1044"/>
      <c r="G1" s="1044"/>
      <c r="H1" s="1044"/>
      <c r="I1" s="1044"/>
      <c r="J1" s="1044"/>
    </row>
    <row r="2" spans="1:10" ht="15.6">
      <c r="A2" s="1044" t="s">
        <v>598</v>
      </c>
      <c r="B2" s="1045"/>
      <c r="C2" s="1045"/>
      <c r="D2" s="1045"/>
      <c r="E2" s="1045"/>
      <c r="F2" s="1045"/>
      <c r="G2" s="1045"/>
      <c r="H2" s="1045"/>
      <c r="I2" s="1045"/>
      <c r="J2" s="1045"/>
    </row>
    <row r="3" spans="1:10" ht="15.6">
      <c r="A3" s="1046" t="s">
        <v>566</v>
      </c>
      <c r="B3" s="1047"/>
      <c r="C3" s="1047"/>
      <c r="D3" s="1047"/>
      <c r="E3" s="1047"/>
      <c r="F3" s="1047"/>
      <c r="G3" s="1047"/>
      <c r="H3" s="1047"/>
      <c r="I3" s="1047"/>
      <c r="J3" s="1047"/>
    </row>
    <row r="4" spans="1:10">
      <c r="A4" s="627"/>
      <c r="B4" s="1048" t="s">
        <v>567</v>
      </c>
      <c r="C4" s="1049"/>
      <c r="D4" s="1050"/>
      <c r="E4" s="1051" t="s">
        <v>568</v>
      </c>
      <c r="F4" s="931"/>
      <c r="G4" s="932"/>
      <c r="H4" s="628" t="s">
        <v>569</v>
      </c>
      <c r="I4" s="629"/>
      <c r="J4" s="630"/>
    </row>
    <row r="5" spans="1:10">
      <c r="A5" s="631"/>
      <c r="B5" s="826" t="s">
        <v>53</v>
      </c>
      <c r="C5" s="633" t="s">
        <v>54</v>
      </c>
      <c r="D5" s="827" t="s">
        <v>55</v>
      </c>
      <c r="E5" s="840" t="s">
        <v>53</v>
      </c>
      <c r="F5" s="633" t="s">
        <v>54</v>
      </c>
      <c r="G5" s="634" t="s">
        <v>55</v>
      </c>
      <c r="H5" s="632" t="s">
        <v>53</v>
      </c>
      <c r="I5" s="633" t="s">
        <v>54</v>
      </c>
      <c r="J5" s="634" t="s">
        <v>55</v>
      </c>
    </row>
    <row r="6" spans="1:10">
      <c r="A6" s="635" t="s">
        <v>149</v>
      </c>
      <c r="B6" s="828"/>
      <c r="C6" s="854"/>
      <c r="D6" s="829"/>
      <c r="E6" s="584"/>
      <c r="F6" s="477"/>
      <c r="G6" s="478"/>
      <c r="H6" s="476"/>
      <c r="I6" s="477"/>
      <c r="J6" s="478"/>
    </row>
    <row r="7" spans="1:10">
      <c r="A7" s="636"/>
      <c r="B7" s="848"/>
      <c r="C7" s="426"/>
      <c r="D7" s="851"/>
      <c r="E7" s="841"/>
      <c r="F7" s="426"/>
      <c r="G7" s="580"/>
      <c r="H7" s="180"/>
      <c r="I7" s="426"/>
      <c r="J7" s="580"/>
    </row>
    <row r="8" spans="1:10">
      <c r="A8" s="637" t="s">
        <v>570</v>
      </c>
      <c r="B8" s="832">
        <v>250000</v>
      </c>
      <c r="C8" s="387" t="s">
        <v>571</v>
      </c>
      <c r="D8" s="833">
        <v>250000</v>
      </c>
      <c r="E8" s="841"/>
      <c r="F8" s="426"/>
      <c r="G8" s="638">
        <f t="shared" ref="G8" si="0">SUM(E8:F8)</f>
        <v>0</v>
      </c>
      <c r="H8" s="180">
        <f>E8/B8</f>
        <v>0</v>
      </c>
      <c r="I8" s="426">
        <v>0</v>
      </c>
      <c r="J8" s="580">
        <f>G8/D8</f>
        <v>0</v>
      </c>
    </row>
    <row r="9" spans="1:10">
      <c r="A9" s="636"/>
      <c r="B9" s="848"/>
      <c r="C9" s="387"/>
      <c r="D9" s="851"/>
      <c r="E9" s="841"/>
      <c r="F9" s="426"/>
      <c r="G9" s="580"/>
      <c r="H9" s="180"/>
      <c r="I9" s="426"/>
      <c r="J9" s="580"/>
    </row>
    <row r="10" spans="1:10">
      <c r="A10" s="639" t="s">
        <v>572</v>
      </c>
      <c r="B10" s="849">
        <f t="shared" ref="B10" si="1">SUM(B8:B9)</f>
        <v>250000</v>
      </c>
      <c r="C10" s="856">
        <f t="shared" ref="C10:J10" si="2">SUM(C8:C9)</f>
        <v>0</v>
      </c>
      <c r="D10" s="852">
        <f t="shared" si="2"/>
        <v>250000</v>
      </c>
      <c r="E10" s="842">
        <f t="shared" si="2"/>
        <v>0</v>
      </c>
      <c r="F10" s="640">
        <f t="shared" si="2"/>
        <v>0</v>
      </c>
      <c r="G10" s="640">
        <f t="shared" si="2"/>
        <v>0</v>
      </c>
      <c r="H10" s="868">
        <f t="shared" si="2"/>
        <v>0</v>
      </c>
      <c r="I10" s="868">
        <f t="shared" si="2"/>
        <v>0</v>
      </c>
      <c r="J10" s="868">
        <f t="shared" si="2"/>
        <v>0</v>
      </c>
    </row>
    <row r="11" spans="1:10">
      <c r="A11" s="636"/>
      <c r="B11" s="848"/>
      <c r="C11" s="855"/>
      <c r="D11" s="851"/>
      <c r="E11" s="841"/>
      <c r="F11" s="426"/>
      <c r="G11" s="395"/>
      <c r="H11" s="857"/>
      <c r="I11" s="858"/>
      <c r="J11" s="859"/>
    </row>
    <row r="12" spans="1:10">
      <c r="A12" s="637"/>
      <c r="B12" s="848"/>
      <c r="C12" s="387"/>
      <c r="D12" s="851"/>
      <c r="E12" s="841"/>
      <c r="F12" s="426"/>
      <c r="G12" s="395"/>
      <c r="H12" s="830"/>
      <c r="I12" s="426"/>
      <c r="J12" s="831"/>
    </row>
    <row r="13" spans="1:10" ht="17.7" customHeight="1">
      <c r="A13" s="635" t="s">
        <v>573</v>
      </c>
      <c r="B13" s="850"/>
      <c r="C13" s="824"/>
      <c r="D13" s="853"/>
      <c r="E13" s="584"/>
      <c r="F13" s="477"/>
      <c r="G13" s="423"/>
      <c r="H13" s="828"/>
      <c r="I13" s="477"/>
      <c r="J13" s="829"/>
    </row>
    <row r="14" spans="1:10" ht="17.7" customHeight="1">
      <c r="A14" s="822" t="s">
        <v>574</v>
      </c>
      <c r="B14" s="832">
        <v>45000</v>
      </c>
      <c r="C14" s="387" t="s">
        <v>571</v>
      </c>
      <c r="D14" s="833">
        <v>45000</v>
      </c>
      <c r="E14" s="843">
        <v>0</v>
      </c>
      <c r="F14" s="641"/>
      <c r="G14" s="866">
        <f t="shared" ref="G14:G18" si="3">SUM(E14:F14)</f>
        <v>0</v>
      </c>
      <c r="H14" s="830"/>
      <c r="I14" s="426"/>
      <c r="J14" s="831"/>
    </row>
    <row r="15" spans="1:10">
      <c r="A15" s="642" t="s">
        <v>575</v>
      </c>
      <c r="B15" s="832">
        <v>200000</v>
      </c>
      <c r="C15" s="855" t="s">
        <v>571</v>
      </c>
      <c r="D15" s="833">
        <v>200000</v>
      </c>
      <c r="E15" s="843">
        <v>0</v>
      </c>
      <c r="F15" s="643"/>
      <c r="G15" s="866">
        <f t="shared" si="3"/>
        <v>0</v>
      </c>
      <c r="H15" s="830">
        <f t="shared" ref="H15:H18" si="4">E15/B15</f>
        <v>0</v>
      </c>
      <c r="I15" s="426">
        <v>0</v>
      </c>
      <c r="J15" s="831">
        <f t="shared" ref="J15:J18" si="5">G15/D15</f>
        <v>0</v>
      </c>
    </row>
    <row r="16" spans="1:10">
      <c r="A16" s="644" t="s">
        <v>576</v>
      </c>
      <c r="B16" s="832">
        <v>150000</v>
      </c>
      <c r="C16" s="387" t="s">
        <v>571</v>
      </c>
      <c r="D16" s="833">
        <v>150000</v>
      </c>
      <c r="E16" s="843">
        <v>0</v>
      </c>
      <c r="F16" s="643"/>
      <c r="G16" s="866">
        <f t="shared" si="3"/>
        <v>0</v>
      </c>
      <c r="H16" s="830">
        <f t="shared" si="4"/>
        <v>0</v>
      </c>
      <c r="I16" s="426">
        <v>0</v>
      </c>
      <c r="J16" s="831">
        <f t="shared" si="5"/>
        <v>0</v>
      </c>
    </row>
    <row r="17" spans="1:16">
      <c r="A17" s="644" t="s">
        <v>577</v>
      </c>
      <c r="B17" s="832">
        <v>165000</v>
      </c>
      <c r="C17" s="387" t="s">
        <v>571</v>
      </c>
      <c r="D17" s="833">
        <v>165000</v>
      </c>
      <c r="E17" s="844">
        <v>56824</v>
      </c>
      <c r="F17" s="643"/>
      <c r="G17" s="866">
        <v>56824</v>
      </c>
      <c r="H17" s="830">
        <f t="shared" si="4"/>
        <v>0.3443878787878788</v>
      </c>
      <c r="I17" s="426">
        <v>0</v>
      </c>
      <c r="J17" s="831">
        <f t="shared" si="5"/>
        <v>0.3443878787878788</v>
      </c>
    </row>
    <row r="18" spans="1:16">
      <c r="A18" s="642" t="s">
        <v>578</v>
      </c>
      <c r="B18" s="832">
        <v>90000</v>
      </c>
      <c r="C18" s="387" t="s">
        <v>571</v>
      </c>
      <c r="D18" s="833">
        <v>90000</v>
      </c>
      <c r="E18" s="845">
        <v>0</v>
      </c>
      <c r="F18" s="643"/>
      <c r="G18" s="866">
        <f t="shared" si="3"/>
        <v>0</v>
      </c>
      <c r="H18" s="830">
        <f t="shared" si="4"/>
        <v>0</v>
      </c>
      <c r="I18" s="426">
        <v>0</v>
      </c>
      <c r="J18" s="831">
        <f t="shared" si="5"/>
        <v>0</v>
      </c>
    </row>
    <row r="19" spans="1:16">
      <c r="A19" s="642"/>
      <c r="B19" s="834"/>
      <c r="C19" s="825"/>
      <c r="D19" s="833"/>
      <c r="E19" s="845"/>
      <c r="F19" s="643"/>
      <c r="G19" s="866"/>
      <c r="H19" s="860"/>
      <c r="I19" s="645"/>
      <c r="J19" s="861"/>
    </row>
    <row r="20" spans="1:16">
      <c r="A20" s="642"/>
      <c r="B20" s="835"/>
      <c r="C20" s="99"/>
      <c r="D20" s="836"/>
      <c r="E20" s="846"/>
      <c r="F20" s="643"/>
      <c r="G20" s="866"/>
      <c r="H20" s="835"/>
      <c r="I20" s="99"/>
      <c r="J20" s="862"/>
    </row>
    <row r="21" spans="1:16">
      <c r="A21" s="639" t="s">
        <v>579</v>
      </c>
      <c r="B21" s="837">
        <f t="shared" ref="B21:G21" si="6">SUM(B13:B20)</f>
        <v>650000</v>
      </c>
      <c r="C21" s="838">
        <f t="shared" si="6"/>
        <v>0</v>
      </c>
      <c r="D21" s="839">
        <f t="shared" si="6"/>
        <v>650000</v>
      </c>
      <c r="E21" s="847">
        <f t="shared" si="6"/>
        <v>56824</v>
      </c>
      <c r="F21" s="646">
        <f t="shared" si="6"/>
        <v>0</v>
      </c>
      <c r="G21" s="867">
        <f t="shared" si="6"/>
        <v>56824</v>
      </c>
      <c r="H21" s="863">
        <f>E21/B21</f>
        <v>8.7421538461538467E-2</v>
      </c>
      <c r="I21" s="864">
        <v>0</v>
      </c>
      <c r="J21" s="865">
        <f>G21/D21</f>
        <v>8.7421538461538467E-2</v>
      </c>
    </row>
    <row r="22" spans="1:16">
      <c r="A22" s="647"/>
      <c r="B22" s="396"/>
      <c r="C22" s="396"/>
      <c r="D22" s="396"/>
      <c r="E22" s="396"/>
      <c r="F22" s="396"/>
      <c r="G22" s="396"/>
      <c r="H22" s="396"/>
      <c r="I22" s="396"/>
      <c r="J22" s="396"/>
      <c r="K22" s="396"/>
      <c r="L22" s="396"/>
      <c r="M22" s="396"/>
      <c r="N22" s="396"/>
      <c r="O22" s="396"/>
      <c r="P22" s="396"/>
    </row>
    <row r="23" spans="1:16" ht="16.5" customHeight="1">
      <c r="A23" s="396"/>
      <c r="B23" s="648"/>
      <c r="C23" s="648"/>
      <c r="D23" s="648"/>
      <c r="E23" s="648"/>
      <c r="F23" s="648"/>
      <c r="G23" s="648"/>
      <c r="H23" s="648"/>
      <c r="I23" s="648"/>
      <c r="J23" s="648"/>
      <c r="K23" s="648"/>
      <c r="L23" s="648"/>
      <c r="M23" s="648"/>
      <c r="N23" s="648"/>
      <c r="O23" s="396"/>
      <c r="P23" s="396"/>
    </row>
    <row r="24" spans="1:16" ht="16.5" customHeight="1">
      <c r="A24" s="649"/>
      <c r="B24" s="886"/>
      <c r="C24" s="886"/>
      <c r="D24" s="886"/>
      <c r="E24" s="886"/>
      <c r="F24" s="886"/>
      <c r="G24" s="886"/>
      <c r="H24" s="886"/>
      <c r="I24" s="886"/>
      <c r="J24" s="886"/>
      <c r="K24" s="886"/>
      <c r="L24" s="886"/>
      <c r="M24" s="650"/>
      <c r="N24" s="650"/>
      <c r="O24" s="396"/>
      <c r="P24" s="396"/>
    </row>
    <row r="25" spans="1:16" ht="36" customHeight="1">
      <c r="A25" s="1043"/>
      <c r="B25" s="1043"/>
      <c r="C25" s="1043"/>
      <c r="D25" s="1043"/>
      <c r="E25" s="1043"/>
      <c r="F25" s="1043"/>
      <c r="G25" s="1043"/>
      <c r="H25" s="396"/>
      <c r="I25" s="396"/>
      <c r="J25" s="396"/>
      <c r="K25" s="396"/>
      <c r="L25" s="396"/>
      <c r="M25" s="396"/>
      <c r="N25" s="396"/>
      <c r="O25" s="396"/>
      <c r="P25" s="396"/>
    </row>
  </sheetData>
  <mergeCells count="6">
    <mergeCell ref="A25:G25"/>
    <mergeCell ref="A1:J1"/>
    <mergeCell ref="A2:J2"/>
    <mergeCell ref="A3:J3"/>
    <mergeCell ref="B4:D4"/>
    <mergeCell ref="E4:G4"/>
  </mergeCells>
  <pageMargins left="0.7" right="0.7" top="0.75" bottom="0.75" header="0.3" footer="0.3"/>
  <pageSetup scale="98" fitToHeight="0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6"/>
  <sheetViews>
    <sheetView tabSelected="1" zoomScale="90" zoomScaleNormal="90" workbookViewId="0">
      <selection activeCell="G9" sqref="G9"/>
    </sheetView>
  </sheetViews>
  <sheetFormatPr defaultColWidth="9.33203125" defaultRowHeight="13.2"/>
  <cols>
    <col min="1" max="1" width="26.6640625" style="352" customWidth="1"/>
    <col min="2" max="2" width="16.44140625" style="352" customWidth="1"/>
    <col min="3" max="3" width="19.6640625" style="352" customWidth="1"/>
    <col min="4" max="5" width="18.44140625" style="352" customWidth="1"/>
    <col min="6" max="6" width="21.33203125" style="352" customWidth="1"/>
    <col min="7" max="7" width="23.44140625" style="352" customWidth="1"/>
    <col min="8" max="8" width="20.6640625" style="352" customWidth="1"/>
    <col min="9" max="16384" width="9.33203125" style="352"/>
  </cols>
  <sheetData>
    <row r="1" spans="1:17" ht="15.6">
      <c r="A1" s="1052" t="s">
        <v>580</v>
      </c>
      <c r="B1" s="1042"/>
      <c r="C1" s="1042"/>
      <c r="D1" s="1042"/>
      <c r="E1" s="1042"/>
      <c r="F1" s="1042"/>
      <c r="G1" s="651"/>
      <c r="H1" s="651"/>
      <c r="I1" s="651"/>
      <c r="J1" s="651"/>
      <c r="K1" s="651"/>
      <c r="L1" s="651"/>
      <c r="M1" s="651"/>
      <c r="N1" s="651"/>
      <c r="O1" s="651"/>
      <c r="P1" s="651"/>
      <c r="Q1" s="651"/>
    </row>
    <row r="2" spans="1:17" ht="15.6">
      <c r="A2" s="1059" t="s">
        <v>602</v>
      </c>
      <c r="B2" s="1042"/>
      <c r="C2" s="1042"/>
      <c r="D2" s="1042"/>
      <c r="E2" s="1042"/>
      <c r="F2" s="652"/>
      <c r="G2" s="652"/>
      <c r="H2" s="652"/>
      <c r="I2" s="652"/>
      <c r="J2" s="652"/>
      <c r="K2" s="652"/>
      <c r="L2" s="652"/>
      <c r="M2" s="652"/>
      <c r="N2" s="652"/>
      <c r="O2" s="652"/>
      <c r="P2" s="652"/>
      <c r="Q2" s="652"/>
    </row>
    <row r="3" spans="1:17" ht="15.6">
      <c r="A3" s="1059" t="s">
        <v>581</v>
      </c>
      <c r="B3" s="1042"/>
      <c r="C3" s="1042"/>
      <c r="D3" s="1042"/>
      <c r="E3" s="1042"/>
      <c r="F3" s="653"/>
      <c r="G3" s="653"/>
      <c r="H3" s="653"/>
      <c r="I3" s="653"/>
      <c r="J3" s="653"/>
      <c r="K3" s="653"/>
      <c r="L3" s="653"/>
      <c r="M3" s="653"/>
      <c r="N3" s="653"/>
      <c r="O3" s="653"/>
      <c r="P3" s="653"/>
      <c r="Q3" s="653"/>
    </row>
    <row r="4" spans="1:17" ht="15.6">
      <c r="A4" s="890"/>
      <c r="B4" s="885"/>
      <c r="C4" s="885"/>
      <c r="D4" s="885"/>
      <c r="E4" s="885"/>
      <c r="F4" s="653"/>
      <c r="G4" s="653"/>
      <c r="H4" s="653"/>
      <c r="I4" s="653"/>
      <c r="J4" s="653"/>
      <c r="K4" s="653"/>
      <c r="L4" s="653"/>
      <c r="M4" s="653"/>
      <c r="N4" s="653"/>
      <c r="O4" s="653"/>
      <c r="P4" s="653"/>
      <c r="Q4" s="653"/>
    </row>
    <row r="5" spans="1:17" ht="13.8" thickBot="1">
      <c r="A5" s="893" t="s">
        <v>582</v>
      </c>
    </row>
    <row r="6" spans="1:17" ht="55.8" thickBot="1">
      <c r="A6" s="654" t="s">
        <v>92</v>
      </c>
      <c r="B6" s="655" t="s">
        <v>93</v>
      </c>
      <c r="C6" s="656" t="s">
        <v>583</v>
      </c>
      <c r="D6" s="671" t="s">
        <v>584</v>
      </c>
      <c r="E6" s="657"/>
      <c r="F6" s="657"/>
      <c r="G6" s="658"/>
      <c r="H6" s="658"/>
      <c r="I6" s="588"/>
    </row>
    <row r="7" spans="1:17" ht="13.8">
      <c r="A7" s="659"/>
      <c r="B7" s="106"/>
      <c r="C7" s="106"/>
      <c r="D7" s="660"/>
      <c r="E7" s="24"/>
      <c r="F7" s="24"/>
      <c r="G7" s="284"/>
      <c r="H7" s="284"/>
    </row>
    <row r="8" spans="1:17" ht="14.4" thickBot="1">
      <c r="A8" s="661" t="s">
        <v>585</v>
      </c>
      <c r="B8" s="662" t="s">
        <v>106</v>
      </c>
      <c r="C8" s="662" t="s">
        <v>14</v>
      </c>
      <c r="D8" s="663" t="s">
        <v>14</v>
      </c>
      <c r="E8" s="284"/>
      <c r="F8" s="284"/>
      <c r="G8" s="284"/>
      <c r="H8" s="284"/>
    </row>
    <row r="9" spans="1:17" ht="13.8">
      <c r="A9" s="284"/>
      <c r="B9" s="284"/>
      <c r="C9" s="284"/>
      <c r="D9" s="284"/>
      <c r="E9" s="284"/>
      <c r="F9" s="284"/>
      <c r="G9" s="284"/>
      <c r="H9" s="284"/>
    </row>
    <row r="10" spans="1:17" ht="14.4" thickBot="1">
      <c r="A10" s="283"/>
      <c r="B10" s="283"/>
      <c r="C10" s="283"/>
      <c r="D10" s="283"/>
      <c r="E10" s="283"/>
      <c r="F10" s="283"/>
      <c r="G10" s="283" t="s">
        <v>181</v>
      </c>
      <c r="H10" s="283"/>
    </row>
    <row r="11" spans="1:17" ht="41.4">
      <c r="A11" s="664" t="s">
        <v>92</v>
      </c>
      <c r="B11" s="664" t="s">
        <v>93</v>
      </c>
      <c r="C11" s="731" t="s">
        <v>586</v>
      </c>
      <c r="D11" s="1053"/>
      <c r="E11" s="1053"/>
      <c r="F11" s="1053"/>
      <c r="G11" s="1053"/>
      <c r="H11" s="1053"/>
    </row>
    <row r="12" spans="1:17" ht="14.4" thickBot="1">
      <c r="A12" s="665"/>
      <c r="B12" s="665"/>
      <c r="C12" s="666"/>
      <c r="D12" s="889"/>
      <c r="E12" s="889"/>
      <c r="F12" s="889"/>
      <c r="G12" s="889"/>
      <c r="H12" s="889"/>
    </row>
    <row r="13" spans="1:17" ht="13.8">
      <c r="A13" s="659"/>
      <c r="B13" s="667"/>
      <c r="C13" s="668"/>
      <c r="D13" s="669"/>
      <c r="E13" s="669"/>
      <c r="F13" s="669"/>
      <c r="G13" s="670"/>
      <c r="H13" s="670"/>
    </row>
    <row r="14" spans="1:17" ht="14.4" thickBot="1">
      <c r="A14" s="661" t="s">
        <v>44</v>
      </c>
      <c r="B14" s="662" t="s">
        <v>110</v>
      </c>
      <c r="C14" s="799">
        <v>14004</v>
      </c>
      <c r="D14" s="284"/>
      <c r="E14" s="284"/>
      <c r="F14" s="284"/>
      <c r="G14" s="284"/>
      <c r="H14" s="284"/>
    </row>
    <row r="16" spans="1:17" ht="13.8" thickBot="1">
      <c r="A16" s="893" t="s">
        <v>587</v>
      </c>
      <c r="B16" s="892"/>
      <c r="C16" s="892"/>
      <c r="D16" s="892"/>
      <c r="E16" s="893" t="s">
        <v>588</v>
      </c>
      <c r="F16" s="892"/>
      <c r="G16" s="892"/>
    </row>
    <row r="17" spans="1:5" ht="69.599999999999994" thickBot="1">
      <c r="A17" s="1054" t="s">
        <v>589</v>
      </c>
      <c r="B17" s="1055"/>
      <c r="C17" s="1056"/>
      <c r="E17" s="730" t="s">
        <v>590</v>
      </c>
    </row>
    <row r="18" spans="1:5" ht="51" customHeight="1" thickBot="1">
      <c r="A18" s="672" t="s">
        <v>591</v>
      </c>
      <c r="B18" s="673" t="s">
        <v>592</v>
      </c>
      <c r="C18" s="674" t="s">
        <v>593</v>
      </c>
      <c r="E18" s="671" t="s">
        <v>594</v>
      </c>
    </row>
    <row r="19" spans="1:5" ht="13.8">
      <c r="A19" s="667"/>
      <c r="B19" s="667"/>
      <c r="C19" s="667"/>
      <c r="E19" s="675"/>
    </row>
    <row r="20" spans="1:5" ht="14.4" thickBot="1">
      <c r="A20" s="662" t="s">
        <v>14</v>
      </c>
      <c r="B20" s="662" t="s">
        <v>14</v>
      </c>
      <c r="C20" s="662" t="s">
        <v>14</v>
      </c>
      <c r="E20" s="676" t="s">
        <v>14</v>
      </c>
    </row>
    <row r="21" spans="1:5" ht="13.8">
      <c r="A21" s="284"/>
      <c r="B21" s="284"/>
      <c r="C21" s="284"/>
      <c r="E21" s="284"/>
    </row>
    <row r="22" spans="1:5" ht="14.4" thickBot="1">
      <c r="A22" s="305" t="s">
        <v>599</v>
      </c>
      <c r="B22" s="284"/>
      <c r="C22" s="284"/>
      <c r="E22" s="284"/>
    </row>
    <row r="23" spans="1:5" ht="51" customHeight="1">
      <c r="A23" s="1057" t="s">
        <v>595</v>
      </c>
      <c r="B23" s="1058"/>
      <c r="C23" s="284"/>
      <c r="E23" s="284"/>
    </row>
    <row r="24" spans="1:5" ht="23.25" customHeight="1">
      <c r="A24" s="53"/>
      <c r="B24" s="677" t="s">
        <v>596</v>
      </c>
      <c r="C24" s="284"/>
      <c r="E24" s="284"/>
    </row>
    <row r="25" spans="1:5" ht="24.75" customHeight="1" thickBot="1">
      <c r="A25" s="661" t="s">
        <v>597</v>
      </c>
      <c r="B25" s="663" t="s">
        <v>14</v>
      </c>
      <c r="C25" s="284"/>
      <c r="E25" s="284"/>
    </row>
    <row r="26" spans="1:5" ht="13.8">
      <c r="A26" s="284"/>
      <c r="B26" s="284"/>
      <c r="C26" s="284"/>
      <c r="E26" s="284"/>
    </row>
  </sheetData>
  <mergeCells count="7">
    <mergeCell ref="A1:F1"/>
    <mergeCell ref="D11:F11"/>
    <mergeCell ref="G11:H11"/>
    <mergeCell ref="A17:C17"/>
    <mergeCell ref="A23:B23"/>
    <mergeCell ref="A2:E2"/>
    <mergeCell ref="A3:E3"/>
  </mergeCells>
  <pageMargins left="0.7" right="0.7" top="0.75" bottom="0.75" header="0.3" footer="0.3"/>
  <pageSetup scale="75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<?xml version="1.0" encoding="utf-8"?>
<?mso-contentType ?>
<customXsn xmlns="http://schemas.microsoft.com/office/2006/metadata/customXsn">
  <xsnLocation/>
  <cached>True</cached>
  <openByDefault>True</openByDefault>
  <xsnScope/>
</customXsn>
</file>

<file path=customXml/item2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Version=16.0.0.0, Culture=neutral, PublicKeyToken=71e9bce111e9429c</Assembly>
    <Class>Microsoft.Office.DocumentManagement.Internal.DocIdHandler</Class>
    <Data/>
    <Filter/>
  </Receiver>
</spe:Receiver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Legal Document" ma:contentTypeID="0x01010059CF184591B1604A8B5108A47612E8120079F4DEF02488604A908630558A2EAE2A" ma:contentTypeVersion="63" ma:contentTypeDescription="" ma:contentTypeScope="" ma:versionID="cb97475b0ced69a34bb1b5fc091f5cd5">
  <xsd:schema xmlns:xsd="http://www.w3.org/2001/XMLSchema" xmlns:xs="http://www.w3.org/2001/XMLSchema" xmlns:p="http://schemas.microsoft.com/office/2006/metadata/properties" xmlns:ns2="ec52a836-0bb4-4d79-aa0d-20b4805e15e2" xmlns:ns4="43ebc385-919f-4264-8390-972eb2033e46" xmlns:ns5="b8ecece3-635c-4d59-b520-a032f66bc3f7" xmlns:ns6="e45da448-bf9c-43e8-8676-7e88d583ded9" targetNamespace="http://schemas.microsoft.com/office/2006/metadata/properties" ma:root="true" ma:fieldsID="79b1357e2969124d35c77a1a786af4fe" ns2:_="" ns4:_="" ns5:_="" ns6:_="">
    <xsd:import namespace="ec52a836-0bb4-4d79-aa0d-20b4805e15e2"/>
    <xsd:import namespace="43ebc385-919f-4264-8390-972eb2033e46"/>
    <xsd:import namespace="b8ecece3-635c-4d59-b520-a032f66bc3f7"/>
    <xsd:import namespace="e45da448-bf9c-43e8-8676-7e88d583ded9"/>
    <xsd:element name="properties">
      <xsd:complexType>
        <xsd:sequence>
          <xsd:element name="documentManagement">
            <xsd:complexType>
              <xsd:all>
                <xsd:element ref="ns2:Stage" minOccurs="0"/>
                <xsd:element ref="ns2:Document_x0020_Date" minOccurs="0"/>
                <xsd:element ref="ns4:Clip" minOccurs="0"/>
                <xsd:element ref="ns5:Document_x0020_Type" minOccurs="0"/>
                <xsd:element ref="ns2:ACT_x0020_Classification" minOccurs="0"/>
                <xsd:element ref="ns2:SharedWithUsers" minOccurs="0"/>
                <xsd:element ref="ns2:SharedWithDetails" minOccurs="0"/>
                <xsd:element ref="ns6:TaxCatchAll" minOccurs="0"/>
                <xsd:element ref="ns6:TaxCatchAllLabel" minOccurs="0"/>
                <xsd:element ref="ns4:LastSharedByUser" minOccurs="0"/>
                <xsd:element ref="ns4:LastSharedByTime" minOccurs="0"/>
                <xsd:element ref="ns2:_dlc_DocId" minOccurs="0"/>
                <xsd:element ref="ns2:_dlc_DocIdUrl" minOccurs="0"/>
                <xsd:element ref="ns2:_dlc_DocIdPersistId" minOccurs="0"/>
                <xsd:element ref="ns5:MediaServiceMetadata" minOccurs="0"/>
                <xsd:element ref="ns5:MediaServiceFastMetadata" minOccurs="0"/>
                <xsd:element ref="ns2:f592d44c3d924bebbe126578b82f9ed8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52a836-0bb4-4d79-aa0d-20b4805e15e2" elementFormDefault="qualified">
    <xsd:import namespace="http://schemas.microsoft.com/office/2006/documentManagement/types"/>
    <xsd:import namespace="http://schemas.microsoft.com/office/infopath/2007/PartnerControls"/>
    <xsd:element name="Stage" ma:index="2" nillable="true" ma:displayName="Stage" ma:format="Dropdown" ma:indexed="true" ma:internalName="Stage">
      <xsd:simpleType>
        <xsd:restriction base="dms:Choice">
          <xsd:enumeration value="(1)-Draft"/>
          <xsd:enumeration value="(2)-Review"/>
          <xsd:enumeration value="(3)-Final"/>
        </xsd:restriction>
      </xsd:simpleType>
    </xsd:element>
    <xsd:element name="Document_x0020_Date" ma:index="4" nillable="true" ma:displayName="Document Date" ma:format="DateOnly" ma:indexed="true" ma:internalName="Document_x0020_Date">
      <xsd:simpleType>
        <xsd:restriction base="dms:DateTime"/>
      </xsd:simpleType>
    </xsd:element>
    <xsd:element name="ACT_x0020_Classification" ma:index="8" nillable="true" ma:displayName="ACT Classification" ma:default="Internal" ma:format="Dropdown" ma:indexed="true" ma:internalName="ACT_x0020_Classification">
      <xsd:simpleType>
        <xsd:restriction base="dms:Choice">
          <xsd:enumeration value="Public"/>
          <xsd:enumeration value="Internal"/>
          <xsd:enumeration value="Confidential"/>
        </xsd:restriction>
      </xsd:simpleType>
    </xsd:element>
    <xsd:element name="SharedWithUsers" ma:index="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0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_dlc_DocId" ma:index="16" nillable="true" ma:displayName="Document ID Value" ma:description="The value of the document ID assigned to this item." ma:indexed="true" ma:internalName="_dlc_DocId" ma:readOnly="true">
      <xsd:simpleType>
        <xsd:restriction base="dms:Text"/>
      </xsd:simpleType>
    </xsd:element>
    <xsd:element name="_dlc_DocIdUrl" ma:index="17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8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f592d44c3d924bebbe126578b82f9ed8" ma:index="21" nillable="true" ma:displayName="Retention Code_0" ma:hidden="true" ma:internalName="f592d44c3d924bebbe126578b82f9ed8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3ebc385-919f-4264-8390-972eb2033e46" elementFormDefault="qualified">
    <xsd:import namespace="http://schemas.microsoft.com/office/2006/documentManagement/types"/>
    <xsd:import namespace="http://schemas.microsoft.com/office/infopath/2007/PartnerControls"/>
    <xsd:element name="Clip" ma:index="6" nillable="true" ma:displayName="Clip" ma:indexed="true" ma:list="{e3e1a59d-4104-4f62-aee3-ce4ee5de76ea}" ma:internalName="Clip" ma:showField="Title" ma:web="43ebc385-919f-4264-8390-972eb2033e46">
      <xsd:simpleType>
        <xsd:restriction base="dms:Lookup"/>
      </xsd:simpleType>
    </xsd:element>
    <xsd:element name="LastSharedByUser" ma:index="14" nillable="true" ma:displayName="Last Shared By User" ma:internalName="LastSharedByUser" ma:readOnly="true">
      <xsd:simpleType>
        <xsd:restriction base="dms:Note">
          <xsd:maxLength value="255"/>
        </xsd:restriction>
      </xsd:simpleType>
    </xsd:element>
    <xsd:element name="LastSharedByTime" ma:index="15" nillable="true" ma:displayName="Last Shared By Time" ma:description="" ma:internalName="LastSharedByTime" ma:readOnly="tru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8ecece3-635c-4d59-b520-a032f66bc3f7" elementFormDefault="qualified">
    <xsd:import namespace="http://schemas.microsoft.com/office/2006/documentManagement/types"/>
    <xsd:import namespace="http://schemas.microsoft.com/office/infopath/2007/PartnerControls"/>
    <xsd:element name="Document_x0020_Type" ma:index="7" nillable="true" ma:displayName="Document Type" ma:indexed="true" ma:list="{3b594b3d-316a-4236-8c90-69b68189df39}" ma:internalName="Document_x0020_Type" ma:showField="Title">
      <xsd:simpleType>
        <xsd:restriction base="dms:Lookup"/>
      </xsd:simpleType>
    </xsd:element>
    <xsd:element name="MediaServiceMetadata" ma:index="19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20" nillable="true" ma:displayName="MediaServiceFastMetadata" ma:description="" ma:hidden="true" ma:internalName="MediaServiceFast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45da448-bf9c-43e8-8676-7e88d583ded9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description="" ma:hidden="true" ma:list="{0a8c02f6-2558-4537-a7e1-51f8d166058a}" ma:internalName="TaxCatchAll" ma:showField="CatchAllData" ma:web="ec52a836-0bb4-4d79-aa0d-20b4805e15e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3" nillable="true" ma:displayName="Taxonomy Catch All Column1" ma:description="" ma:hidden="true" ma:list="{0a8c02f6-2558-4537-a7e1-51f8d166058a}" ma:internalName="TaxCatchAllLabel" ma:readOnly="true" ma:showField="CatchAllDataLabel" ma:web="ec52a836-0bb4-4d79-aa0d-20b4805e15e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 ma:index="3" ma:displayName="Author"/>
        <xsd:element ref="dcterms:created" minOccurs="0" maxOccurs="1"/>
        <xsd:element ref="dc:identifier" minOccurs="0" maxOccurs="1"/>
        <xsd:element name="contentType" minOccurs="0" maxOccurs="1" type="xsd:string" ma:index="11" ma:displayName="Content Type"/>
        <xsd:element ref="dc:title" minOccurs="0" maxOccurs="1" ma:index="1" ma:displayName="Title"/>
        <xsd:element ref="dc:subject" minOccurs="0" maxOccurs="1"/>
        <xsd:element ref="dc:description" minOccurs="0" maxOccurs="1" ma:index="5" ma:displayName="Comments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5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ec52a836-0bb4-4d79-aa0d-20b4805e15e2">
      <UserInfo>
        <DisplayName>Angela Taglinao</DisplayName>
        <AccountId>1650</AccountId>
        <AccountType/>
      </UserInfo>
      <UserInfo>
        <DisplayName>Anna M Wojtyna-Machon</DisplayName>
        <AccountId>1436</AccountId>
        <AccountType/>
      </UserInfo>
    </SharedWithUsers>
    <Document_x0020_Date xmlns="ec52a836-0bb4-4d79-aa0d-20b4805e15e2" xsi:nil="true"/>
    <Document_x0020_Type xmlns="b8ecece3-635c-4d59-b520-a032f66bc3f7" xsi:nil="true"/>
    <ACT_x0020_Classification xmlns="ec52a836-0bb4-4d79-aa0d-20b4805e15e2">Internal</ACT_x0020_Classification>
    <TaxCatchAll xmlns="e45da448-bf9c-43e8-8676-7e88d583ded9"/>
    <Stage xmlns="ec52a836-0bb4-4d79-aa0d-20b4805e15e2" xsi:nil="true"/>
    <f592d44c3d924bebbe126578b82f9ed8 xmlns="ec52a836-0bb4-4d79-aa0d-20b4805e15e2" xsi:nil="true"/>
    <Clip xmlns="43ebc385-919f-4264-8390-972eb2033e46" xsi:nil="true"/>
    <_dlc_DocId xmlns="ec52a836-0bb4-4d79-aa0d-20b4805e15e2">LIMSO365-1779931240-4239</_dlc_DocId>
    <_dlc_DocIdUrl xmlns="ec52a836-0bb4-4d79-aa0d-20b4805e15e2">
      <Url>https://edisonintl.sharepoint.com/teams/LIMS%20O365/CTWS/_layouts/15/DocIdRedir.aspx?ID=LIMSO365-1779931240-4239</Url>
      <Description>LIMSO365-1779931240-4239</Description>
    </_dlc_DocIdUrl>
  </documentManagement>
</p:properties>
</file>

<file path=customXml/itemProps1.xml><?xml version="1.0" encoding="utf-8"?>
<ds:datastoreItem xmlns:ds="http://schemas.openxmlformats.org/officeDocument/2006/customXml" ds:itemID="{FE827E8A-968A-405E-9BB1-AF6EEBF931C2}">
  <ds:schemaRefs>
    <ds:schemaRef ds:uri="http://schemas.microsoft.com/office/2006/metadata/customXsn"/>
  </ds:schemaRefs>
</ds:datastoreItem>
</file>

<file path=customXml/itemProps2.xml><?xml version="1.0" encoding="utf-8"?>
<ds:datastoreItem xmlns:ds="http://schemas.openxmlformats.org/officeDocument/2006/customXml" ds:itemID="{D7536FDF-F3D4-43BC-B9AF-9F690D49C6F4}">
  <ds:schemaRefs>
    <ds:schemaRef ds:uri="http://schemas.microsoft.com/sharepoint/events"/>
  </ds:schemaRefs>
</ds:datastoreItem>
</file>

<file path=customXml/itemProps3.xml><?xml version="1.0" encoding="utf-8"?>
<ds:datastoreItem xmlns:ds="http://schemas.openxmlformats.org/officeDocument/2006/customXml" ds:itemID="{0E690712-F3EF-41EE-AA5C-CD7C4BD9B0BE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5F53357E-D94A-40BB-8557-8AE51107257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c52a836-0bb4-4d79-aa0d-20b4805e15e2"/>
    <ds:schemaRef ds:uri="43ebc385-919f-4264-8390-972eb2033e46"/>
    <ds:schemaRef ds:uri="b8ecece3-635c-4d59-b520-a032f66bc3f7"/>
    <ds:schemaRef ds:uri="e45da448-bf9c-43e8-8676-7e88d583ded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5.xml><?xml version="1.0" encoding="utf-8"?>
<ds:datastoreItem xmlns:ds="http://schemas.openxmlformats.org/officeDocument/2006/customXml" ds:itemID="{2489B244-8B8D-4874-8487-7C297B540192}">
  <ds:schemaRefs>
    <ds:schemaRef ds:uri="http://purl.org/dc/terms/"/>
    <ds:schemaRef ds:uri="http://www.w3.org/XML/1998/namespace"/>
    <ds:schemaRef ds:uri="http://purl.org/dc/elements/1.1/"/>
    <ds:schemaRef ds:uri="e45da448-bf9c-43e8-8676-7e88d583ded9"/>
    <ds:schemaRef ds:uri="http://schemas.microsoft.com/office/infopath/2007/PartnerControls"/>
    <ds:schemaRef ds:uri="43ebc385-919f-4264-8390-972eb2033e46"/>
    <ds:schemaRef ds:uri="http://schemas.microsoft.com/office/2006/documentManagement/types"/>
    <ds:schemaRef ds:uri="ec52a836-0bb4-4d79-aa0d-20b4805e15e2"/>
    <ds:schemaRef ds:uri="http://purl.org/dc/dcmitype/"/>
    <ds:schemaRef ds:uri="http://schemas.openxmlformats.org/package/2006/metadata/core-properties"/>
    <ds:schemaRef ds:uri="b8ecece3-635c-4d59-b520-a032f66bc3f7"/>
    <ds:schemaRef ds:uri="http://schemas.microsoft.com/office/2006/metadata/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22</vt:i4>
      </vt:variant>
      <vt:variant>
        <vt:lpstr>Named Ranges</vt:lpstr>
      </vt:variant>
      <vt:variant>
        <vt:i4>18</vt:i4>
      </vt:variant>
    </vt:vector>
  </HeadingPairs>
  <TitlesOfParts>
    <vt:vector size="40" baseType="lpstr">
      <vt:lpstr>SUMMARY -TABLE</vt:lpstr>
      <vt:lpstr>ESA-Table 1</vt:lpstr>
      <vt:lpstr>ESA-Table 1A</vt:lpstr>
      <vt:lpstr>ESA-Table 2</vt:lpstr>
      <vt:lpstr>ESA-Table 2A</vt:lpstr>
      <vt:lpstr>ESA-Table 2B</vt:lpstr>
      <vt:lpstr>ESA-Table 3</vt:lpstr>
      <vt:lpstr>ESA Table 4 </vt:lpstr>
      <vt:lpstr>ESA-Table 5</vt:lpstr>
      <vt:lpstr>ESA-Table 6</vt:lpstr>
      <vt:lpstr>ESA-Table 7</vt:lpstr>
      <vt:lpstr>ESA Table -8</vt:lpstr>
      <vt:lpstr>ESA-Table 9</vt:lpstr>
      <vt:lpstr>ESA-Table 10</vt:lpstr>
      <vt:lpstr>ESA-Table 11</vt:lpstr>
      <vt:lpstr>ESA Table 12 </vt:lpstr>
      <vt:lpstr>ESA-Table 13</vt:lpstr>
      <vt:lpstr>ESA -Table 14 </vt:lpstr>
      <vt:lpstr>ESA-Table 15-Lighting</vt:lpstr>
      <vt:lpstr>ESA-Table 16</vt:lpstr>
      <vt:lpstr>ESA-Table 17</vt:lpstr>
      <vt:lpstr>ESA-Table 18</vt:lpstr>
      <vt:lpstr>'ESA-Table 9'!EUL</vt:lpstr>
      <vt:lpstr>'ESA Table 12 '!Print_Area</vt:lpstr>
      <vt:lpstr>'ESA -Table 14 '!Print_Area</vt:lpstr>
      <vt:lpstr>'ESA Table 4 '!Print_Area</vt:lpstr>
      <vt:lpstr>'ESA-Table 1'!Print_Area</vt:lpstr>
      <vt:lpstr>'ESA-Table 10'!Print_Area</vt:lpstr>
      <vt:lpstr>'ESA-Table 11'!Print_Area</vt:lpstr>
      <vt:lpstr>'ESA-Table 13'!Print_Area</vt:lpstr>
      <vt:lpstr>'ESA-Table 15-Lighting'!Print_Area</vt:lpstr>
      <vt:lpstr>'ESA-Table 16'!Print_Area</vt:lpstr>
      <vt:lpstr>'ESA-Table 5'!Print_Area</vt:lpstr>
      <vt:lpstr>'ESA-Table 6'!Print_Area</vt:lpstr>
      <vt:lpstr>'ESA-Table 7'!Print_Area</vt:lpstr>
      <vt:lpstr>'ESA-Table 9'!Print_Area</vt:lpstr>
      <vt:lpstr>'SUMMARY -TABLE'!Print_Area</vt:lpstr>
      <vt:lpstr>'ESA-Table 2'!Print_Titles</vt:lpstr>
      <vt:lpstr>'ESA-Table 2A'!Print_Titles</vt:lpstr>
      <vt:lpstr>'ESA-Table 5'!Print_Titles</vt:lpstr>
    </vt:vector>
  </TitlesOfParts>
  <Manager/>
  <Company>Sempra Energy Utilities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Wickware, Kathy Dee</dc:creator>
  <cp:keywords/>
  <dc:description/>
  <cp:lastModifiedBy>Tang, Genesis</cp:lastModifiedBy>
  <cp:revision/>
  <cp:lastPrinted>2018-05-10T16:45:27Z</cp:lastPrinted>
  <dcterms:created xsi:type="dcterms:W3CDTF">2006-06-19T18:23:44Z</dcterms:created>
  <dcterms:modified xsi:type="dcterms:W3CDTF">2018-05-24T17:21:08Z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M_Links_Updated">
    <vt:bool>true</vt:bool>
  </property>
  <property fmtid="{D5CDD505-2E9C-101B-9397-08002B2CF9AE}" pid="3" name="ContentType">
    <vt:lpwstr>Document</vt:lpwstr>
  </property>
  <property fmtid="{D5CDD505-2E9C-101B-9397-08002B2CF9AE}" pid="4" name="ContentTypeId">
    <vt:lpwstr>0x01010059CF184591B1604A8B5108A47612E8120079F4DEF02488604A908630558A2EAE2A</vt:lpwstr>
  </property>
  <property fmtid="{D5CDD505-2E9C-101B-9397-08002B2CF9AE}" pid="5" name="BExAnalyzer_OldName">
    <vt:lpwstr>SDGE PY 2015  ESA CARE Annual Report Tables_ Master.xlsx</vt:lpwstr>
  </property>
  <property fmtid="{D5CDD505-2E9C-101B-9397-08002B2CF9AE}" pid="6" name="_dlc_DocIdItemGuid">
    <vt:lpwstr>338497e7-7c44-4ef2-ac56-2c3064f4fbb9</vt:lpwstr>
  </property>
  <property fmtid="{D5CDD505-2E9C-101B-9397-08002B2CF9AE}" pid="7" name="Retention Code">
    <vt:lpwstr/>
  </property>
  <property fmtid="{D5CDD505-2E9C-101B-9397-08002B2CF9AE}" pid="8" name="Legal Group1">
    <vt:lpwstr>Customer and Tariff</vt:lpwstr>
  </property>
</Properties>
</file>